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0965901A-43BD-429D-AB30-0FDF22526B87}" xr6:coauthVersionLast="47" xr6:coauthVersionMax="47" xr10:uidLastSave="{00000000-0000-0000-0000-000000000000}"/>
  <bookViews>
    <workbookView xWindow="-108" yWindow="-108" windowWidth="23256" windowHeight="12456" xr2:uid="{00000000-000D-0000-FFFF-FFFF00000000}"/>
  </bookViews>
  <sheets>
    <sheet name="チェック" sheetId="14" r:id="rId1"/>
    <sheet name="判定パターン" sheetId="16" state="hidden" r:id="rId2"/>
    <sheet name="リンク" sheetId="11" state="hidden" r:id="rId3"/>
  </sheets>
  <definedNames>
    <definedName name="_4月1日">#REF!</definedName>
    <definedName name="_4月2日から9日">#REF!</definedName>
    <definedName name="_xlnm.Print_Area" localSheetId="0">チェック!$A$1:$G$23</definedName>
    <definedName name="異なる">#REF!</definedName>
    <definedName name="再任用フルタイム">#REF!</definedName>
    <definedName name="再任用短時間勤務">#REF!</definedName>
    <definedName name="正規職員">#REF!</definedName>
    <definedName name="定年前再任用短時間職員">#REF!</definedName>
    <definedName name="同一">#REF!</definedName>
    <definedName name="任期付職員">#REF!</definedName>
    <definedName name="非常勤_公立学校共済組合員">#REF!</definedName>
    <definedName name="臨時的任用職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4" l="1"/>
  <c r="P10" i="14" s="1"/>
  <c r="L14" i="14"/>
  <c r="H11" i="14"/>
  <c r="N10" i="14" s="1"/>
  <c r="L4" i="16"/>
  <c r="L5" i="16"/>
  <c r="L6" i="16"/>
  <c r="L7" i="16"/>
  <c r="L8" i="16"/>
  <c r="L9" i="16"/>
  <c r="L10" i="16"/>
  <c r="L11" i="16"/>
  <c r="L12" i="16"/>
  <c r="L13" i="16"/>
  <c r="L14" i="16"/>
  <c r="L15" i="16"/>
  <c r="L16" i="16"/>
  <c r="L17" i="16"/>
  <c r="L18" i="16"/>
  <c r="L19" i="16"/>
  <c r="L20" i="16"/>
  <c r="L21" i="16"/>
  <c r="L22" i="16"/>
  <c r="L23" i="16"/>
  <c r="L24" i="16"/>
  <c r="L25" i="16"/>
  <c r="L26" i="16"/>
  <c r="L27" i="16"/>
  <c r="L28" i="16"/>
  <c r="L29" i="16"/>
  <c r="L30" i="16"/>
  <c r="L31" i="16"/>
  <c r="L32" i="16"/>
  <c r="L33" i="16"/>
  <c r="L34" i="16"/>
  <c r="L35" i="16"/>
  <c r="L36" i="16"/>
  <c r="L37" i="16"/>
  <c r="L38" i="16"/>
  <c r="L3" i="16"/>
  <c r="H9" i="14" l="1"/>
  <c r="H7" i="14"/>
  <c r="J10" i="14" l="1"/>
  <c r="L10" i="14"/>
  <c r="J11" i="14" l="1"/>
  <c r="J12" i="14" l="1"/>
  <c r="D18" i="14" s="1"/>
  <c r="L12" i="14"/>
  <c r="D19" i="14" s="1"/>
  <c r="D17" i="14"/>
  <c r="D16" i="14"/>
  <c r="D15" i="14"/>
</calcChain>
</file>

<file path=xl/sharedStrings.xml><?xml version="1.0" encoding="utf-8"?>
<sst xmlns="http://schemas.openxmlformats.org/spreadsheetml/2006/main" count="419" uniqueCount="98">
  <si>
    <t>質問１</t>
    <rPh sb="0" eb="2">
      <t>シツモン</t>
    </rPh>
    <phoneticPr fontId="1"/>
  </si>
  <si>
    <t>質問２</t>
    <rPh sb="0" eb="2">
      <t>シツモン</t>
    </rPh>
    <phoneticPr fontId="1"/>
  </si>
  <si>
    <t>質問３</t>
    <rPh sb="0" eb="2">
      <t>シツモン</t>
    </rPh>
    <phoneticPr fontId="1"/>
  </si>
  <si>
    <t>質問４</t>
    <rPh sb="0" eb="2">
      <t>シツモン</t>
    </rPh>
    <phoneticPr fontId="1"/>
  </si>
  <si>
    <t>A</t>
  </si>
  <si>
    <t>同一</t>
    <rPh sb="0" eb="2">
      <t>ドウイツ</t>
    </rPh>
    <phoneticPr fontId="1"/>
  </si>
  <si>
    <t>異なる</t>
    <rPh sb="0" eb="1">
      <t>コト</t>
    </rPh>
    <phoneticPr fontId="1"/>
  </si>
  <si>
    <t>回答１</t>
    <rPh sb="0" eb="2">
      <t>カイトウ</t>
    </rPh>
    <phoneticPr fontId="1"/>
  </si>
  <si>
    <t>回答２</t>
    <rPh sb="0" eb="2">
      <t>カイトウ</t>
    </rPh>
    <phoneticPr fontId="1"/>
  </si>
  <si>
    <t>回答３</t>
    <rPh sb="0" eb="2">
      <t>カイトウ</t>
    </rPh>
    <phoneticPr fontId="1"/>
  </si>
  <si>
    <t>回答４</t>
    <rPh sb="0" eb="2">
      <t>カイトウ</t>
    </rPh>
    <phoneticPr fontId="1"/>
  </si>
  <si>
    <t>結果表示</t>
    <rPh sb="0" eb="2">
      <t>ケッカ</t>
    </rPh>
    <rPh sb="2" eb="4">
      <t>ヒョウジ</t>
    </rPh>
    <phoneticPr fontId="1"/>
  </si>
  <si>
    <t>リンク1</t>
    <phoneticPr fontId="1"/>
  </si>
  <si>
    <t>リンク２</t>
    <phoneticPr fontId="1"/>
  </si>
  <si>
    <t>B</t>
    <phoneticPr fontId="1"/>
  </si>
  <si>
    <t>有（期間が31日以内かつ「1暦月に及ばない」）</t>
    <phoneticPr fontId="1"/>
  </si>
  <si>
    <t>手引「手続早見表」</t>
  </si>
  <si>
    <t>手引「組合員の種別変更」</t>
    <rPh sb="0" eb="2">
      <t>テビキ</t>
    </rPh>
    <rPh sb="3" eb="6">
      <t>クミアイイン</t>
    </rPh>
    <rPh sb="7" eb="9">
      <t>シュベツ</t>
    </rPh>
    <rPh sb="9" eb="11">
      <t>ヘンコウ</t>
    </rPh>
    <phoneticPr fontId="1"/>
  </si>
  <si>
    <t>任命権者について選択してください。</t>
    <rPh sb="0" eb="4">
      <t>ニンメイケンジャ</t>
    </rPh>
    <rPh sb="8" eb="10">
      <t>センタク</t>
    </rPh>
    <phoneticPr fontId="1"/>
  </si>
  <si>
    <t>任用の空白期間※について選択してください。</t>
    <rPh sb="0" eb="2">
      <t>ニンヨウ</t>
    </rPh>
    <rPh sb="3" eb="5">
      <t>クウハク</t>
    </rPh>
    <rPh sb="5" eb="7">
      <t>キカン</t>
    </rPh>
    <rPh sb="12" eb="14">
      <t>センタク</t>
    </rPh>
    <phoneticPr fontId="1"/>
  </si>
  <si>
    <t>判定結果</t>
    <rPh sb="0" eb="2">
      <t>ハンテイ</t>
    </rPh>
    <rPh sb="2" eb="4">
      <t>ケッカ</t>
    </rPh>
    <phoneticPr fontId="1"/>
  </si>
  <si>
    <t>回答➡</t>
    <rPh sb="0" eb="2">
      <t>カイトウ</t>
    </rPh>
    <phoneticPr fontId="1"/>
  </si>
  <si>
    <t>一般組合員</t>
    <rPh sb="0" eb="2">
      <t>イッパン</t>
    </rPh>
    <rPh sb="2" eb="4">
      <t>クミアイ</t>
    </rPh>
    <rPh sb="4" eb="5">
      <t>イン</t>
    </rPh>
    <phoneticPr fontId="1"/>
  </si>
  <si>
    <t>短期組合員</t>
    <rPh sb="0" eb="2">
      <t>タンキ</t>
    </rPh>
    <rPh sb="2" eb="5">
      <t>クミアイイン</t>
    </rPh>
    <phoneticPr fontId="1"/>
  </si>
  <si>
    <t>一般組合員</t>
    <rPh sb="0" eb="2">
      <t>イッパン</t>
    </rPh>
    <rPh sb="2" eb="5">
      <t>クミアイイン</t>
    </rPh>
    <phoneticPr fontId="1"/>
  </si>
  <si>
    <t>短期組合員</t>
    <rPh sb="0" eb="5">
      <t>タンキクミアイイン</t>
    </rPh>
    <phoneticPr fontId="1"/>
  </si>
  <si>
    <t>他支部、他共済への転出</t>
    <rPh sb="0" eb="1">
      <t>ホカ</t>
    </rPh>
    <rPh sb="1" eb="3">
      <t>シブ</t>
    </rPh>
    <rPh sb="4" eb="5">
      <t>タ</t>
    </rPh>
    <rPh sb="5" eb="7">
      <t>キョウサイ</t>
    </rPh>
    <rPh sb="9" eb="11">
      <t>テンシュツ</t>
    </rPh>
    <phoneticPr fontId="1"/>
  </si>
  <si>
    <t>　　　（１）組合員資格の継続／喪失</t>
    <rPh sb="6" eb="9">
      <t>クミアイイン</t>
    </rPh>
    <rPh sb="9" eb="11">
      <t>シカク</t>
    </rPh>
    <rPh sb="12" eb="14">
      <t>ケイゾク</t>
    </rPh>
    <rPh sb="15" eb="17">
      <t>ソウシツ</t>
    </rPh>
    <phoneticPr fontId="1"/>
  </si>
  <si>
    <t>上記以外</t>
    <rPh sb="0" eb="2">
      <t>ジョウキ</t>
    </rPh>
    <rPh sb="2" eb="4">
      <t>イガイ</t>
    </rPh>
    <phoneticPr fontId="1"/>
  </si>
  <si>
    <t>　　　（２）旧所属所での手続</t>
    <rPh sb="6" eb="7">
      <t>キュウ</t>
    </rPh>
    <rPh sb="7" eb="10">
      <t>ショゾクショ</t>
    </rPh>
    <rPh sb="12" eb="14">
      <t>テツヅ</t>
    </rPh>
    <phoneticPr fontId="1"/>
  </si>
  <si>
    <t>　　　（３）新所属所での手続</t>
    <rPh sb="6" eb="7">
      <t>シン</t>
    </rPh>
    <phoneticPr fontId="1"/>
  </si>
  <si>
    <t>公立学校共済組合東京支部ホームページ</t>
    <phoneticPr fontId="1"/>
  </si>
  <si>
    <t>（２）旧所属</t>
    <rPh sb="3" eb="6">
      <t>キュウショゾク</t>
    </rPh>
    <phoneticPr fontId="1"/>
  </si>
  <si>
    <t>（３）新所属</t>
    <rPh sb="3" eb="6">
      <t>シンショゾク</t>
    </rPh>
    <phoneticPr fontId="1"/>
  </si>
  <si>
    <t>（１）継続／喪失</t>
    <rPh sb="3" eb="5">
      <t>ケイゾク</t>
    </rPh>
    <rPh sb="6" eb="8">
      <t>ソウシツ</t>
    </rPh>
    <phoneticPr fontId="1"/>
  </si>
  <si>
    <t>継続</t>
    <rPh sb="0" eb="2">
      <t>ケイゾク</t>
    </rPh>
    <phoneticPr fontId="1"/>
  </si>
  <si>
    <t>喪失</t>
    <rPh sb="0" eb="2">
      <t>ソウシツ</t>
    </rPh>
    <phoneticPr fontId="1"/>
  </si>
  <si>
    <t>資格取得手続</t>
    <rPh sb="0" eb="2">
      <t>シカク</t>
    </rPh>
    <rPh sb="2" eb="4">
      <t>シュトク</t>
    </rPh>
    <rPh sb="4" eb="6">
      <t>テツヅ</t>
    </rPh>
    <phoneticPr fontId="1"/>
  </si>
  <si>
    <t>組合員番号が変わる場合は、組合員番号変更手続</t>
    <rPh sb="0" eb="3">
      <t>クミアイイン</t>
    </rPh>
    <rPh sb="3" eb="5">
      <t>バンゴウ</t>
    </rPh>
    <rPh sb="6" eb="7">
      <t>カ</t>
    </rPh>
    <rPh sb="9" eb="11">
      <t>バアイ</t>
    </rPh>
    <rPh sb="13" eb="16">
      <t>クミアイイン</t>
    </rPh>
    <rPh sb="16" eb="18">
      <t>バンゴウ</t>
    </rPh>
    <rPh sb="18" eb="20">
      <t>ヘンコウ</t>
    </rPh>
    <rPh sb="20" eb="22">
      <t>テツヅ</t>
    </rPh>
    <phoneticPr fontId="1"/>
  </si>
  <si>
    <t>資格喪失手続</t>
    <rPh sb="0" eb="2">
      <t>シカク</t>
    </rPh>
    <rPh sb="2" eb="4">
      <t>ソウシツ</t>
    </rPh>
    <rPh sb="4" eb="6">
      <t>テツヅキ</t>
    </rPh>
    <phoneticPr fontId="1"/>
  </si>
  <si>
    <t>種別変更手続</t>
    <rPh sb="0" eb="2">
      <t>シュベツ</t>
    </rPh>
    <rPh sb="2" eb="4">
      <t>ヘンコウ</t>
    </rPh>
    <rPh sb="4" eb="6">
      <t>テツヅ</t>
    </rPh>
    <phoneticPr fontId="1"/>
  </si>
  <si>
    <t>コード</t>
    <phoneticPr fontId="1"/>
  </si>
  <si>
    <t>A111</t>
  </si>
  <si>
    <t>A222</t>
  </si>
  <si>
    <t>なし</t>
    <phoneticPr fontId="1"/>
  </si>
  <si>
    <t>一般組合員</t>
    <phoneticPr fontId="1"/>
  </si>
  <si>
    <t>短期組合員</t>
    <phoneticPr fontId="1"/>
  </si>
  <si>
    <t>質問</t>
    <rPh sb="0" eb="2">
      <t>シツモン</t>
    </rPh>
    <phoneticPr fontId="1"/>
  </si>
  <si>
    <t>A112</t>
  </si>
  <si>
    <t>A122</t>
  </si>
  <si>
    <t>A131</t>
  </si>
  <si>
    <t>A132</t>
  </si>
  <si>
    <t>A211</t>
  </si>
  <si>
    <t>A212</t>
  </si>
  <si>
    <t>A221</t>
  </si>
  <si>
    <t>A231</t>
  </si>
  <si>
    <t>A232</t>
  </si>
  <si>
    <t>A311</t>
  </si>
  <si>
    <t>A312</t>
  </si>
  <si>
    <t>A321</t>
  </si>
  <si>
    <t>A322</t>
  </si>
  <si>
    <t>A331</t>
  </si>
  <si>
    <t>A332</t>
  </si>
  <si>
    <t>B111</t>
  </si>
  <si>
    <t>B112</t>
  </si>
  <si>
    <t>B121</t>
  </si>
  <si>
    <t>B122</t>
  </si>
  <si>
    <t>B131</t>
  </si>
  <si>
    <t>B132</t>
  </si>
  <si>
    <t>B211</t>
  </si>
  <si>
    <t>B212</t>
  </si>
  <si>
    <t>B221</t>
  </si>
  <si>
    <t>B222</t>
  </si>
  <si>
    <t>B231</t>
  </si>
  <si>
    <t>B232</t>
  </si>
  <si>
    <t>B311</t>
  </si>
  <si>
    <t>B312</t>
  </si>
  <si>
    <t>B321</t>
  </si>
  <si>
    <t>B322</t>
  </si>
  <si>
    <t>B331</t>
  </si>
  <si>
    <t>B332</t>
  </si>
  <si>
    <t>A121</t>
    <phoneticPr fontId="1"/>
  </si>
  <si>
    <t>リンク</t>
    <phoneticPr fontId="1"/>
  </si>
  <si>
    <t>URL１</t>
    <phoneticPr fontId="1"/>
  </si>
  <si>
    <t>URL２</t>
    <phoneticPr fontId="1"/>
  </si>
  <si>
    <t>関連リンク</t>
    <rPh sb="0" eb="2">
      <t>カンレン</t>
    </rPh>
    <phoneticPr fontId="1"/>
  </si>
  <si>
    <t>令和７年度末における組合員資格喪失等の手続について（通知）</t>
    <phoneticPr fontId="1"/>
  </si>
  <si>
    <t>⇩</t>
    <phoneticPr fontId="1"/>
  </si>
  <si>
    <t>https://www.kouritu.or.jp/tokyo/%E7%AC%AC2%E7%AB%A0%20%E5%85%B1%E6%B8%88%E7%B5%84%E5%90%88%E3%81%AE%E6%A6%82%E8%A6%81.pdf#page=37</t>
    <phoneticPr fontId="1"/>
  </si>
  <si>
    <t>https://www.kouritu.or.jp/tokyo/%E7%AC%AC2%E7%AB%A0%20%E5%85%B1%E6%B8%88%E7%B5%84%E5%90%88%E3%81%AE%E6%A6%82%E8%A6%81.pdf#page=44</t>
    <phoneticPr fontId="1"/>
  </si>
  <si>
    <t>https://www.kouritu.or.jp/tokyo/topics/R7sousitu/index.html</t>
    <phoneticPr fontId="1"/>
  </si>
  <si>
    <t>なし</t>
  </si>
  <si>
    <t>採用・異動前の組合員種別を選択してください。</t>
    <rPh sb="0" eb="2">
      <t>サイヨウ</t>
    </rPh>
    <rPh sb="3" eb="5">
      <t>イドウ</t>
    </rPh>
    <rPh sb="5" eb="6">
      <t>マエ</t>
    </rPh>
    <rPh sb="7" eb="10">
      <t>クミアイイン</t>
    </rPh>
    <rPh sb="10" eb="12">
      <t>シュベツ</t>
    </rPh>
    <rPh sb="13" eb="15">
      <t>センタク</t>
    </rPh>
    <phoneticPr fontId="1"/>
  </si>
  <si>
    <t>採用・異動後の組合員種別等を選択してください。</t>
    <rPh sb="0" eb="2">
      <t>サイヨウ</t>
    </rPh>
    <phoneticPr fontId="1"/>
  </si>
  <si>
    <t>資格取得・継続手続判定シート</t>
    <rPh sb="0" eb="2">
      <t>シカク</t>
    </rPh>
    <rPh sb="2" eb="4">
      <t>シュトク</t>
    </rPh>
    <rPh sb="5" eb="7">
      <t>ケイゾク</t>
    </rPh>
    <rPh sb="7" eb="9">
      <t>ハンテイ</t>
    </rPh>
    <phoneticPr fontId="1"/>
  </si>
  <si>
    <t>令和８年度新規採用等に伴う組合員資格取得届出等の手続について（通知）</t>
  </si>
  <si>
    <t>令和８年度新規採用等に伴う組合員資格取得届出等の手続について（通知）</t>
    <phoneticPr fontId="1"/>
  </si>
  <si>
    <t>https://www.kouritu.or.jp/tokyo/topics/R8honninshutoku/index.html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</si>
</sst>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1"/>
      <name val="游ゴシック"/>
      <family val="2"/>
      <scheme val="minor"/>
    </font>
    <font>
      <sz val="11"/>
      <name val="ＭＳ Ｐゴシック"/>
      <family val="3"/>
      <charset val="128"/>
    </font>
    <font>
      <sz val="14"/>
      <color theme="1"/>
      <name val="游ゴシック"/>
      <family val="3"/>
      <charset val="128"/>
      <scheme val="minor"/>
    </font>
    <font>
      <sz val="11"/>
      <color theme="0"/>
      <name val="游ゴシック"/>
      <family val="2"/>
      <scheme val="minor"/>
    </font>
    <font>
      <b/>
      <sz val="1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u/>
      <sz val="12"/>
      <color theme="10"/>
      <name val="游ゴシック"/>
      <family val="3"/>
      <charset val="128"/>
      <scheme val="minor"/>
    </font>
    <font>
      <sz val="11"/>
      <color rgb="FF000000"/>
      <name val="Calibri"/>
      <family val="3"/>
      <charset val="128"/>
    </font>
    <font>
      <b/>
      <sz val="22"/>
      <color theme="0"/>
      <name val="游ゴシック"/>
      <family val="3"/>
      <charset val="128"/>
      <scheme val="minor"/>
    </font>
    <font>
      <sz val="12"/>
      <color theme="1"/>
      <name val="游ゴシック"/>
      <family val="2"/>
      <scheme val="minor"/>
    </font>
    <font>
      <b/>
      <sz val="13"/>
      <color theme="1"/>
      <name val="游ゴシック"/>
      <family val="3"/>
      <charset val="128"/>
      <scheme val="minor"/>
    </font>
    <font>
      <b/>
      <sz val="16"/>
      <color theme="0"/>
      <name val="游ゴシック"/>
      <family val="3"/>
      <charset val="128"/>
      <scheme val="minor"/>
    </font>
    <font>
      <sz val="11"/>
      <color theme="1"/>
      <name val="游ゴシック"/>
      <family val="2"/>
      <scheme val="minor"/>
    </font>
    <font>
      <sz val="11"/>
      <color rgb="FFFF0000"/>
      <name val="游ゴシック"/>
      <family val="2"/>
      <scheme val="minor"/>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xf numFmtId="0" fontId="2" fillId="0" borderId="0" applyNumberFormat="0" applyFill="0" applyBorder="0" applyAlignment="0" applyProtection="0"/>
    <xf numFmtId="0" fontId="4" fillId="0" borderId="0">
      <alignment vertical="center"/>
    </xf>
    <xf numFmtId="38" fontId="18" fillId="0" borderId="0" applyFont="0" applyFill="0" applyBorder="0" applyAlignment="0" applyProtection="0">
      <alignment vertical="center"/>
    </xf>
  </cellStyleXfs>
  <cellXfs count="86">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2" fillId="0" borderId="0" xfId="1"/>
    <xf numFmtId="49" fontId="0" fillId="0" borderId="0" xfId="0" applyNumberFormat="1"/>
    <xf numFmtId="0" fontId="4" fillId="0" borderId="0" xfId="2">
      <alignment vertical="center"/>
    </xf>
    <xf numFmtId="0" fontId="0" fillId="0" borderId="0" xfId="0" applyAlignment="1">
      <alignment wrapText="1"/>
    </xf>
    <xf numFmtId="0" fontId="5" fillId="2" borderId="0" xfId="0" applyFont="1" applyFill="1"/>
    <xf numFmtId="0" fontId="6" fillId="2" borderId="0" xfId="0" applyFont="1" applyFill="1"/>
    <xf numFmtId="0" fontId="3" fillId="2" borderId="0" xfId="0" applyFont="1" applyFill="1"/>
    <xf numFmtId="0" fontId="0" fillId="0" borderId="0" xfId="0" applyProtection="1">
      <protection locked="0"/>
    </xf>
    <xf numFmtId="0" fontId="0" fillId="2" borderId="0" xfId="0" applyFill="1" applyProtection="1">
      <protection locked="0"/>
    </xf>
    <xf numFmtId="0" fontId="5" fillId="0" borderId="0" xfId="0" applyFont="1"/>
    <xf numFmtId="0" fontId="10" fillId="2" borderId="0" xfId="0" applyFont="1" applyFill="1"/>
    <xf numFmtId="0" fontId="9" fillId="2" borderId="0" xfId="0" applyFont="1" applyFill="1" applyAlignment="1">
      <alignment vertical="center"/>
    </xf>
    <xf numFmtId="0" fontId="6" fillId="2" borderId="0" xfId="0" applyFont="1" applyFill="1" applyAlignment="1">
      <alignment vertical="center"/>
    </xf>
    <xf numFmtId="0" fontId="5" fillId="2" borderId="0" xfId="0" applyFont="1" applyFill="1" applyAlignment="1">
      <alignment vertical="center"/>
    </xf>
    <xf numFmtId="0" fontId="10" fillId="4" borderId="0" xfId="0" applyFont="1" applyFill="1" applyAlignment="1">
      <alignment horizontal="center"/>
    </xf>
    <xf numFmtId="0" fontId="8" fillId="4" borderId="0" xfId="0" applyFont="1" applyFill="1"/>
    <xf numFmtId="0" fontId="5" fillId="2" borderId="0" xfId="0" applyFont="1" applyFill="1" applyAlignment="1">
      <alignment horizontal="center" vertical="center"/>
    </xf>
    <xf numFmtId="0" fontId="8" fillId="0" borderId="0" xfId="0" applyFont="1" applyAlignment="1">
      <alignment horizontal="right" vertical="center"/>
    </xf>
    <xf numFmtId="0" fontId="11" fillId="2" borderId="0" xfId="0" applyFont="1" applyFill="1" applyAlignment="1">
      <alignment vertical="center" wrapText="1"/>
    </xf>
    <xf numFmtId="0" fontId="0" fillId="2" borderId="0" xfId="0" applyFill="1" applyAlignment="1">
      <alignment vertical="center"/>
    </xf>
    <xf numFmtId="0" fontId="10" fillId="2" borderId="0" xfId="0" applyFont="1" applyFill="1" applyAlignment="1">
      <alignment horizontal="right" vertical="center"/>
    </xf>
    <xf numFmtId="0" fontId="10" fillId="2" borderId="0" xfId="0" applyFont="1" applyFill="1" applyAlignment="1">
      <alignment horizontal="center" vertical="center"/>
    </xf>
    <xf numFmtId="0" fontId="5" fillId="0" borderId="0" xfId="0" applyFont="1" applyProtection="1">
      <protection locked="0"/>
    </xf>
    <xf numFmtId="0" fontId="5" fillId="0" borderId="0" xfId="0" applyFont="1" applyAlignment="1">
      <alignment horizontal="center" vertical="center"/>
    </xf>
    <xf numFmtId="0" fontId="10" fillId="4" borderId="0" xfId="0" applyFont="1" applyFill="1" applyAlignment="1">
      <alignment horizontal="center" vertical="center"/>
    </xf>
    <xf numFmtId="0" fontId="11" fillId="2" borderId="0" xfId="0" applyFont="1" applyFill="1" applyAlignment="1">
      <alignment horizontal="left"/>
    </xf>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11" fillId="4" borderId="0" xfId="0" applyFont="1" applyFill="1" applyAlignment="1">
      <alignment horizontal="left" vertical="center"/>
    </xf>
    <xf numFmtId="0" fontId="9" fillId="0" borderId="0" xfId="0" applyFont="1" applyAlignment="1">
      <alignment vertical="center"/>
    </xf>
    <xf numFmtId="0" fontId="6" fillId="0" borderId="0" xfId="0" applyFont="1" applyAlignment="1">
      <alignment vertical="center"/>
    </xf>
    <xf numFmtId="0" fontId="10" fillId="0" borderId="0" xfId="0" applyFont="1" applyAlignment="1">
      <alignment horizontal="right" vertical="center"/>
    </xf>
    <xf numFmtId="0" fontId="8" fillId="0" borderId="0" xfId="0" applyFont="1"/>
    <xf numFmtId="0" fontId="13" fillId="0" borderId="0" xfId="0" applyFont="1"/>
    <xf numFmtId="176" fontId="9" fillId="2" borderId="0" xfId="0" applyNumberFormat="1" applyFont="1" applyFill="1" applyAlignment="1" applyProtection="1">
      <alignment horizontal="left" vertical="center"/>
      <protection locked="0"/>
    </xf>
    <xf numFmtId="0" fontId="7" fillId="0" borderId="0" xfId="0" applyFont="1" applyAlignment="1">
      <alignment horizontal="center" vertical="center"/>
    </xf>
    <xf numFmtId="176" fontId="12" fillId="0" borderId="0" xfId="1" applyNumberFormat="1" applyFont="1" applyFill="1" applyBorder="1" applyAlignment="1" applyProtection="1">
      <alignment horizontal="left" vertical="center"/>
      <protection locked="0"/>
    </xf>
    <xf numFmtId="0" fontId="0" fillId="2" borderId="3" xfId="0" applyFill="1" applyBorder="1" applyProtection="1">
      <protection locked="0"/>
    </xf>
    <xf numFmtId="0" fontId="0" fillId="0" borderId="1" xfId="0" applyBorder="1" applyProtection="1">
      <protection locked="0"/>
    </xf>
    <xf numFmtId="0" fontId="16" fillId="4" borderId="0" xfId="0" applyFont="1" applyFill="1"/>
    <xf numFmtId="0" fontId="19" fillId="0" borderId="0" xfId="0" applyFont="1"/>
    <xf numFmtId="0" fontId="0" fillId="0" borderId="1" xfId="0" applyBorder="1" applyAlignment="1">
      <alignment shrinkToFit="1"/>
    </xf>
    <xf numFmtId="0" fontId="0" fillId="0" borderId="1" xfId="0" applyBorder="1" applyAlignment="1">
      <alignment horizontal="center" shrinkToFit="1"/>
    </xf>
    <xf numFmtId="49" fontId="0" fillId="0" borderId="1" xfId="0" applyNumberFormat="1" applyBorder="1" applyAlignment="1">
      <alignment horizontal="center" shrinkToFit="1"/>
    </xf>
    <xf numFmtId="0" fontId="0" fillId="4" borderId="1" xfId="0" applyFill="1" applyBorder="1" applyAlignment="1">
      <alignment horizontal="center" shrinkToFit="1"/>
    </xf>
    <xf numFmtId="0" fontId="0" fillId="9" borderId="1" xfId="0" applyFill="1" applyBorder="1" applyAlignment="1">
      <alignment horizontal="center" shrinkToFit="1"/>
    </xf>
    <xf numFmtId="0" fontId="0" fillId="10" borderId="1" xfId="0" applyFill="1" applyBorder="1" applyAlignment="1">
      <alignment horizontal="center" shrinkToFit="1"/>
    </xf>
    <xf numFmtId="0" fontId="8" fillId="6" borderId="0" xfId="0" applyFont="1"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horizontal="center" vertical="center" shrinkToFit="1"/>
    </xf>
    <xf numFmtId="38" fontId="8" fillId="3" borderId="0" xfId="3" applyFont="1" applyFill="1" applyAlignment="1" applyProtection="1">
      <alignment horizontal="center" vertical="center"/>
    </xf>
    <xf numFmtId="0" fontId="0" fillId="0" borderId="0" xfId="0" applyAlignment="1">
      <alignment horizontal="center" shrinkToFit="1"/>
    </xf>
    <xf numFmtId="0" fontId="2" fillId="0" borderId="0" xfId="1" applyAlignment="1">
      <alignment horizontal="left"/>
    </xf>
    <xf numFmtId="0" fontId="17" fillId="7" borderId="1" xfId="0" applyFont="1" applyFill="1" applyBorder="1" applyAlignment="1">
      <alignment horizontal="center"/>
    </xf>
    <xf numFmtId="0" fontId="17" fillId="7" borderId="5" xfId="0" applyFont="1" applyFill="1" applyBorder="1" applyAlignment="1">
      <alignment horizontal="center"/>
    </xf>
    <xf numFmtId="0" fontId="10" fillId="5" borderId="1" xfId="0" applyFont="1" applyFill="1" applyBorder="1" applyAlignment="1">
      <alignment horizontal="left" vertical="center"/>
    </xf>
    <xf numFmtId="0" fontId="10" fillId="5" borderId="4" xfId="0" applyFont="1" applyFill="1" applyBorder="1" applyAlignment="1">
      <alignment horizontal="left" vertical="center"/>
    </xf>
    <xf numFmtId="176" fontId="7" fillId="8" borderId="15" xfId="0" applyNumberFormat="1" applyFont="1" applyFill="1" applyBorder="1" applyAlignment="1" applyProtection="1">
      <alignment horizontal="center" vertical="center"/>
      <protection hidden="1"/>
    </xf>
    <xf numFmtId="176" fontId="7" fillId="8" borderId="16" xfId="0" applyNumberFormat="1" applyFont="1" applyFill="1" applyBorder="1" applyAlignment="1" applyProtection="1">
      <alignment horizontal="center" vertical="center"/>
      <protection hidden="1"/>
    </xf>
    <xf numFmtId="176" fontId="7" fillId="8" borderId="17" xfId="0" applyNumberFormat="1" applyFont="1" applyFill="1" applyBorder="1" applyAlignment="1" applyProtection="1">
      <alignment horizontal="center" vertical="center"/>
      <protection hidden="1"/>
    </xf>
    <xf numFmtId="0" fontId="14" fillId="7" borderId="0" xfId="0" applyFont="1" applyFill="1" applyAlignment="1">
      <alignment horizontal="center" vertical="center"/>
    </xf>
    <xf numFmtId="0" fontId="15" fillId="2" borderId="0" xfId="0" applyFont="1" applyFill="1" applyAlignment="1">
      <alignment horizontal="left" vertical="top" wrapText="1"/>
    </xf>
    <xf numFmtId="0" fontId="9" fillId="2" borderId="0" xfId="0" applyFont="1" applyFill="1" applyAlignment="1">
      <alignment horizontal="left" vertical="top" wrapText="1"/>
    </xf>
    <xf numFmtId="176" fontId="7" fillId="8" borderId="6" xfId="0" applyNumberFormat="1" applyFont="1" applyFill="1" applyBorder="1" applyAlignment="1" applyProtection="1">
      <alignment horizontal="center" vertical="center"/>
      <protection hidden="1"/>
    </xf>
    <xf numFmtId="176" fontId="7" fillId="8" borderId="1" xfId="0" applyNumberFormat="1" applyFont="1" applyFill="1" applyBorder="1" applyAlignment="1" applyProtection="1">
      <alignment horizontal="center" vertical="center"/>
      <protection hidden="1"/>
    </xf>
    <xf numFmtId="176" fontId="7" fillId="8" borderId="7" xfId="0" applyNumberFormat="1" applyFont="1" applyFill="1" applyBorder="1" applyAlignment="1" applyProtection="1">
      <alignment horizontal="center" vertical="center"/>
      <protection hidden="1"/>
    </xf>
    <xf numFmtId="176" fontId="7" fillId="8" borderId="13" xfId="0" applyNumberFormat="1" applyFont="1" applyFill="1" applyBorder="1" applyAlignment="1" applyProtection="1">
      <alignment horizontal="center" vertical="center"/>
      <protection hidden="1"/>
    </xf>
    <xf numFmtId="176" fontId="7" fillId="8" borderId="3" xfId="0" applyNumberFormat="1" applyFont="1" applyFill="1" applyBorder="1" applyAlignment="1" applyProtection="1">
      <alignment horizontal="center" vertical="center"/>
      <protection hidden="1"/>
    </xf>
    <xf numFmtId="176" fontId="7" fillId="8" borderId="14" xfId="0" applyNumberFormat="1" applyFont="1" applyFill="1" applyBorder="1" applyAlignment="1" applyProtection="1">
      <alignment horizontal="center" vertical="center"/>
      <protection hidden="1"/>
    </xf>
    <xf numFmtId="176" fontId="12" fillId="2" borderId="18" xfId="1" applyNumberFormat="1" applyFont="1" applyFill="1" applyBorder="1" applyAlignment="1" applyProtection="1">
      <alignment horizontal="left" vertical="center"/>
      <protection hidden="1"/>
    </xf>
    <xf numFmtId="176" fontId="12" fillId="2" borderId="2" xfId="1" applyNumberFormat="1" applyFont="1" applyFill="1" applyBorder="1" applyAlignment="1" applyProtection="1">
      <alignment horizontal="left" vertical="center"/>
      <protection hidden="1"/>
    </xf>
    <xf numFmtId="176" fontId="12" fillId="2" borderId="19" xfId="1" applyNumberFormat="1" applyFont="1" applyFill="1" applyBorder="1" applyAlignment="1" applyProtection="1">
      <alignment horizontal="left" vertical="center"/>
      <protection hidden="1"/>
    </xf>
    <xf numFmtId="176" fontId="12" fillId="2" borderId="8" xfId="1" applyNumberFormat="1" applyFont="1" applyFill="1" applyBorder="1" applyAlignment="1" applyProtection="1">
      <alignment horizontal="left" vertical="center"/>
      <protection hidden="1"/>
    </xf>
    <xf numFmtId="176" fontId="9" fillId="2" borderId="0" xfId="0" applyNumberFormat="1" applyFont="1" applyFill="1" applyAlignment="1" applyProtection="1">
      <alignment horizontal="left" vertical="center"/>
      <protection hidden="1"/>
    </xf>
    <xf numFmtId="176" fontId="9" fillId="2" borderId="9" xfId="0" applyNumberFormat="1" applyFont="1" applyFill="1" applyBorder="1" applyAlignment="1" applyProtection="1">
      <alignment horizontal="left" vertical="center"/>
      <protection hidden="1"/>
    </xf>
    <xf numFmtId="0" fontId="10" fillId="5" borderId="2" xfId="0" applyFont="1" applyFill="1" applyBorder="1" applyAlignment="1">
      <alignment horizontal="center" vertical="center"/>
    </xf>
    <xf numFmtId="0" fontId="10" fillId="5" borderId="0" xfId="0" applyFont="1" applyFill="1" applyAlignment="1">
      <alignment horizontal="center" vertical="center"/>
    </xf>
    <xf numFmtId="176" fontId="2" fillId="2" borderId="10" xfId="1" applyNumberFormat="1" applyFill="1" applyBorder="1" applyAlignment="1" applyProtection="1">
      <alignment horizontal="left" vertical="center"/>
      <protection hidden="1"/>
    </xf>
    <xf numFmtId="176" fontId="2" fillId="2" borderId="11" xfId="1" applyNumberFormat="1" applyFill="1" applyBorder="1" applyAlignment="1" applyProtection="1">
      <alignment horizontal="left" vertical="center"/>
      <protection hidden="1"/>
    </xf>
    <xf numFmtId="176" fontId="2" fillId="2" borderId="12" xfId="1" applyNumberFormat="1" applyFill="1" applyBorder="1" applyAlignment="1" applyProtection="1">
      <alignment horizontal="left" vertical="center"/>
      <protection hidden="1"/>
    </xf>
    <xf numFmtId="0" fontId="0" fillId="9" borderId="1" xfId="0" applyFill="1" applyBorder="1" applyAlignment="1">
      <alignment horizontal="center" shrinkToFit="1"/>
    </xf>
    <xf numFmtId="0" fontId="0" fillId="4" borderId="1" xfId="0" applyFill="1" applyBorder="1" applyAlignment="1">
      <alignment horizontal="center" shrinkToFit="1"/>
    </xf>
  </cellXfs>
  <cellStyles count="4">
    <cellStyle name="ハイパーリンク" xfId="1" builtinId="8"/>
    <cellStyle name="桁区切り" xfId="3" builtinId="6"/>
    <cellStyle name="標準" xfId="0" builtinId="0"/>
    <cellStyle name="標準 2" xfId="2" xr:uid="{5DE40BC6-94DA-42BF-8704-AE57F201F35C}"/>
  </cellStyles>
  <dxfs count="7">
    <dxf>
      <fill>
        <patternFill>
          <bgColor rgb="FFFFFF00"/>
        </patternFill>
      </fill>
    </dxf>
    <dxf>
      <fill>
        <patternFill>
          <bgColor rgb="FFFFFF00"/>
        </patternFill>
      </fill>
    </dxf>
    <dxf>
      <font>
        <color rgb="FF9C0006"/>
      </font>
      <fill>
        <patternFill>
          <bgColor rgb="FFFFC7CE"/>
        </patternFill>
      </fill>
      <border>
        <left style="thin">
          <color auto="1"/>
        </left>
        <right style="thin">
          <color auto="1"/>
        </right>
        <top style="thin">
          <color auto="1"/>
        </top>
        <bottom style="thin">
          <color auto="1"/>
        </bottom>
      </border>
    </dxf>
    <dxf>
      <fill>
        <patternFill>
          <bgColor theme="2"/>
        </patternFill>
      </fill>
    </dxf>
    <dxf>
      <font>
        <color rgb="FF9C0006"/>
      </font>
      <fill>
        <patternFill>
          <bgColor rgb="FFFFC7CE"/>
        </patternFill>
      </fill>
      <border>
        <left style="thin">
          <color auto="1"/>
        </left>
        <right style="thin">
          <color auto="1"/>
        </right>
        <top style="thin">
          <color auto="1"/>
        </top>
        <bottom style="thin">
          <color auto="1"/>
        </bottom>
      </border>
    </dxf>
    <dxf>
      <font>
        <color rgb="FF9C0006"/>
      </font>
      <fill>
        <patternFill>
          <bgColor rgb="FFFFC7CE"/>
        </patternFill>
      </fill>
      <border>
        <left style="thin">
          <color auto="1"/>
        </left>
        <right style="thin">
          <color auto="1"/>
        </right>
        <top style="thin">
          <color auto="1"/>
        </top>
        <bottom style="thin">
          <color auto="1"/>
        </bottom>
      </border>
    </dxf>
    <dxf>
      <font>
        <color rgb="FF9C0006"/>
      </font>
      <fill>
        <patternFill>
          <bgColor rgb="FFFFC7CE"/>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36237</xdr:colOff>
      <xdr:row>8</xdr:row>
      <xdr:rowOff>90529</xdr:rowOff>
    </xdr:from>
    <xdr:to>
      <xdr:col>6</xdr:col>
      <xdr:colOff>4600222</xdr:colOff>
      <xdr:row>10</xdr:row>
      <xdr:rowOff>178671</xdr:rowOff>
    </xdr:to>
    <xdr:sp macro="" textlink="">
      <xdr:nvSpPr>
        <xdr:cNvPr id="2" name="テキスト ボックス 1">
          <a:extLst>
            <a:ext uri="{FF2B5EF4-FFF2-40B4-BE49-F238E27FC236}">
              <a16:creationId xmlns:a16="http://schemas.microsoft.com/office/drawing/2014/main" id="{9A17FE0A-75DC-1A64-5060-0791F6088716}"/>
            </a:ext>
          </a:extLst>
        </xdr:cNvPr>
        <xdr:cNvSpPr txBox="1"/>
      </xdr:nvSpPr>
      <xdr:spPr>
        <a:xfrm>
          <a:off x="4438904" y="2677566"/>
          <a:ext cx="5175466" cy="915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r>
            <a:rPr kumimoji="1" lang="en-US" altLang="ja-JP" sz="900"/>
            <a:t>1</a:t>
          </a:r>
          <a:r>
            <a:rPr kumimoji="1" lang="ja-JP" altLang="en-US" sz="900"/>
            <a:t>歴月に及ばない」とは、当該月の</a:t>
          </a:r>
          <a:r>
            <a:rPr kumimoji="1" lang="en-US" altLang="ja-JP" sz="900"/>
            <a:t>1</a:t>
          </a:r>
          <a:r>
            <a:rPr kumimoji="1" lang="ja-JP" altLang="en-US" sz="900"/>
            <a:t>日から末日までの間に</a:t>
          </a:r>
          <a:r>
            <a:rPr kumimoji="1" lang="en-US" altLang="ja-JP" sz="900"/>
            <a:t>1</a:t>
          </a:r>
          <a:r>
            <a:rPr kumimoji="1" lang="ja-JP" altLang="en-US" sz="900"/>
            <a:t>日以上任用がある場合をいいます。</a:t>
          </a:r>
          <a:endParaRPr kumimoji="1" lang="en-US" altLang="ja-JP" sz="900"/>
        </a:p>
        <a:p>
          <a:r>
            <a:rPr kumimoji="1" lang="ja-JP" altLang="en-US" sz="900"/>
            <a:t>例：</a:t>
          </a:r>
          <a:r>
            <a:rPr kumimoji="1" lang="en-US" altLang="ja-JP" sz="900"/>
            <a:t>1/31</a:t>
          </a:r>
          <a:r>
            <a:rPr kumimoji="1" lang="ja-JP" altLang="en-US" sz="900"/>
            <a:t>任用終了→</a:t>
          </a:r>
          <a:r>
            <a:rPr kumimoji="1" lang="en-US" altLang="ja-JP" sz="900"/>
            <a:t>3/1</a:t>
          </a:r>
          <a:r>
            <a:rPr kumimoji="1" lang="ja-JP" altLang="en-US" sz="900"/>
            <a:t>任用開始の場合、空白期間は</a:t>
          </a:r>
          <a:r>
            <a:rPr kumimoji="1" lang="en-US" altLang="ja-JP" sz="900"/>
            <a:t>28</a:t>
          </a:r>
          <a:r>
            <a:rPr kumimoji="1" lang="ja-JP" altLang="en-US" sz="900"/>
            <a:t>日（</a:t>
          </a:r>
          <a:r>
            <a:rPr kumimoji="1" lang="en-US" altLang="ja-JP" sz="900"/>
            <a:t>2/1-2/28</a:t>
          </a:r>
          <a:r>
            <a:rPr kumimoji="1" lang="ja-JP" altLang="en-US" sz="900"/>
            <a:t>）となり</a:t>
          </a:r>
          <a:r>
            <a:rPr kumimoji="1" lang="en-US" altLang="ja-JP" sz="900"/>
            <a:t>31</a:t>
          </a:r>
          <a:r>
            <a:rPr kumimoji="1" lang="ja-JP" altLang="en-US" sz="900"/>
            <a:t>日以内ですが、</a:t>
          </a:r>
          <a:r>
            <a:rPr kumimoji="1" lang="en-US" altLang="ja-JP" sz="900"/>
            <a:t>2</a:t>
          </a:r>
          <a:r>
            <a:rPr kumimoji="1" lang="ja-JP" altLang="en-US" sz="900"/>
            <a:t>月が丸々空白期間になっているため空白期間は</a:t>
          </a:r>
          <a:r>
            <a:rPr kumimoji="1" lang="en-US" altLang="ja-JP" sz="900"/>
            <a:t>1</a:t>
          </a:r>
          <a:r>
            <a:rPr kumimoji="1" lang="ja-JP" altLang="en-US" sz="900"/>
            <a:t>歴月に及びます。</a:t>
          </a:r>
        </a:p>
      </xdr:txBody>
    </xdr:sp>
    <xdr:clientData/>
  </xdr:twoCellAnchor>
  <xdr:twoCellAnchor>
    <xdr:from>
      <xdr:col>4</xdr:col>
      <xdr:colOff>56444</xdr:colOff>
      <xdr:row>10</xdr:row>
      <xdr:rowOff>170234</xdr:rowOff>
    </xdr:from>
    <xdr:to>
      <xdr:col>6</xdr:col>
      <xdr:colOff>4519810</xdr:colOff>
      <xdr:row>12</xdr:row>
      <xdr:rowOff>0</xdr:rowOff>
    </xdr:to>
    <xdr:sp macro="" textlink="">
      <xdr:nvSpPr>
        <xdr:cNvPr id="6" name="テキスト ボックス 5">
          <a:extLst>
            <a:ext uri="{FF2B5EF4-FFF2-40B4-BE49-F238E27FC236}">
              <a16:creationId xmlns:a16="http://schemas.microsoft.com/office/drawing/2014/main" id="{8F64D64C-5A54-4A84-B929-BC6EAB6DFA14}"/>
            </a:ext>
          </a:extLst>
        </xdr:cNvPr>
        <xdr:cNvSpPr txBox="1"/>
      </xdr:nvSpPr>
      <xdr:spPr>
        <a:xfrm>
          <a:off x="4459111" y="3585123"/>
          <a:ext cx="5074847" cy="606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都費の場合、所管の区市町村教育委員会が変わっても任命権者は東京都教育委員会で「同一」です。区費から都費に変わる場合、任命権者は「異なる」となります。</a:t>
          </a:r>
        </a:p>
      </xdr:txBody>
    </xdr:sp>
    <xdr:clientData/>
  </xdr:twoCellAnchor>
  <xdr:twoCellAnchor>
    <xdr:from>
      <xdr:col>4</xdr:col>
      <xdr:colOff>18414</xdr:colOff>
      <xdr:row>4</xdr:row>
      <xdr:rowOff>100893</xdr:rowOff>
    </xdr:from>
    <xdr:to>
      <xdr:col>6</xdr:col>
      <xdr:colOff>4609354</xdr:colOff>
      <xdr:row>8</xdr:row>
      <xdr:rowOff>101396</xdr:rowOff>
    </xdr:to>
    <xdr:sp macro="" textlink="">
      <xdr:nvSpPr>
        <xdr:cNvPr id="7" name="テキスト ボックス 6">
          <a:extLst>
            <a:ext uri="{FF2B5EF4-FFF2-40B4-BE49-F238E27FC236}">
              <a16:creationId xmlns:a16="http://schemas.microsoft.com/office/drawing/2014/main" id="{12114E4C-7672-4DF4-A75C-BDD2CC44A764}"/>
            </a:ext>
          </a:extLst>
        </xdr:cNvPr>
        <xdr:cNvSpPr txBox="1"/>
      </xdr:nvSpPr>
      <xdr:spPr>
        <a:xfrm>
          <a:off x="4422516" y="1147029"/>
          <a:ext cx="5210872" cy="1550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kumimoji="1" lang="ja-JP" altLang="en-US" sz="900" b="1"/>
            <a:t>一般組合員</a:t>
          </a:r>
          <a:r>
            <a:rPr kumimoji="1" lang="ja-JP" altLang="en-US" sz="900"/>
            <a:t>：</a:t>
          </a:r>
          <a:r>
            <a:rPr kumimoji="1" lang="ja-JP" altLang="ja-JP" sz="900" b="0">
              <a:solidFill>
                <a:schemeClr val="dk1"/>
              </a:solidFill>
              <a:effectLst/>
              <a:latin typeface="+mn-lt"/>
              <a:ea typeface="+mn-ea"/>
              <a:cs typeface="+mn-cs"/>
            </a:rPr>
            <a:t>正規職員</a:t>
          </a:r>
          <a:r>
            <a:rPr kumimoji="0" lang="ja-JP" altLang="en-US"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暫定再任用フルタイム</a:t>
          </a:r>
          <a:endParaRPr kumimoji="1" lang="en-US" altLang="ja-JP" sz="900"/>
        </a:p>
        <a:p>
          <a:pPr rtl="0" eaLnBrk="1" latinLnBrk="0" hangingPunct="1"/>
          <a:r>
            <a:rPr kumimoji="1" lang="ja-JP" altLang="en-US" sz="900" b="1"/>
            <a:t>短期組合員</a:t>
          </a:r>
          <a:r>
            <a:rPr kumimoji="1" lang="ja-JP" altLang="en-US" sz="900"/>
            <a:t>：</a:t>
          </a:r>
          <a:r>
            <a:rPr kumimoji="1" lang="ja-JP" altLang="ja-JP" sz="900" b="0">
              <a:solidFill>
                <a:schemeClr val="dk1"/>
              </a:solidFill>
              <a:effectLst/>
              <a:latin typeface="+mn-lt"/>
              <a:ea typeface="+mn-ea"/>
              <a:cs typeface="+mn-cs"/>
            </a:rPr>
            <a:t>臨時的任用教職員、会計年度任用職員、非常勤教員、時間講師（資格取得要件を満たす者</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）、定年前再任用短時間勤務職員、暫定再任用短時間勤務職員</a:t>
          </a:r>
          <a:endParaRPr kumimoji="1" lang="en-US" altLang="ja-JP" sz="900"/>
        </a:p>
        <a:p>
          <a:pPr rtl="0" eaLnBrk="1" latinLnBrk="0" hangingPunct="1"/>
          <a:r>
            <a:rPr kumimoji="1" lang="ja-JP" altLang="en-US" sz="900" b="1"/>
            <a:t>他支部、他共済へ転出</a:t>
          </a:r>
          <a:r>
            <a:rPr kumimoji="1" lang="ja-JP" altLang="en-US" sz="900"/>
            <a:t>：</a:t>
          </a:r>
          <a:r>
            <a:rPr kumimoji="1" lang="ja-JP" altLang="ja-JP" sz="900" b="0">
              <a:solidFill>
                <a:schemeClr val="dk1"/>
              </a:solidFill>
              <a:effectLst/>
              <a:latin typeface="+mn-lt"/>
              <a:ea typeface="+mn-ea"/>
              <a:cs typeface="+mn-cs"/>
            </a:rPr>
            <a:t>他道府県の公立学校、公立学校以外の地方公務員、都の他局、国家公務員、指導室長・区市固有指導主事</a:t>
          </a: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800" b="0">
              <a:solidFill>
                <a:schemeClr val="dk1"/>
              </a:solidFill>
              <a:effectLst/>
              <a:latin typeface="+mn-lt"/>
              <a:ea typeface="+mn-ea"/>
              <a:cs typeface="+mn-cs"/>
            </a:rPr>
            <a:t>※</a:t>
          </a:r>
          <a:r>
            <a:rPr kumimoji="1" lang="ja-JP" altLang="ja-JP" sz="800">
              <a:solidFill>
                <a:schemeClr val="dk1"/>
              </a:solidFill>
              <a:effectLst/>
              <a:latin typeface="+mn-lt"/>
              <a:ea typeface="+mn-ea"/>
              <a:cs typeface="+mn-cs"/>
            </a:rPr>
            <a:t>時間講師は、同一適用事業所（都立学校は各学校、区市町村立学校は各教育委員会）で週当たり２０時間以上の任用が２か月を超える場合に資格取得します。</a:t>
          </a:r>
          <a:endParaRPr lang="ja-JP" altLang="ja-JP" sz="800">
            <a:effectLst/>
          </a:endParaRPr>
        </a:p>
        <a:p>
          <a:pPr rtl="0" eaLnBrk="1" latinLnBrk="0" hangingPunct="1"/>
          <a:endParaRPr lang="ja-JP" altLang="ja-JP" sz="1000">
            <a:effectLst/>
          </a:endParaRPr>
        </a:p>
      </xdr:txBody>
    </xdr:sp>
    <xdr:clientData/>
  </xdr:twoCellAnchor>
  <xdr:twoCellAnchor>
    <xdr:from>
      <xdr:col>4</xdr:col>
      <xdr:colOff>37351</xdr:colOff>
      <xdr:row>4</xdr:row>
      <xdr:rowOff>86764</xdr:rowOff>
    </xdr:from>
    <xdr:to>
      <xdr:col>6</xdr:col>
      <xdr:colOff>4534645</xdr:colOff>
      <xdr:row>7</xdr:row>
      <xdr:rowOff>312783</xdr:rowOff>
    </xdr:to>
    <xdr:sp macro="" textlink="">
      <xdr:nvSpPr>
        <xdr:cNvPr id="4" name="四角形: 角を丸くする 3">
          <a:extLst>
            <a:ext uri="{FF2B5EF4-FFF2-40B4-BE49-F238E27FC236}">
              <a16:creationId xmlns:a16="http://schemas.microsoft.com/office/drawing/2014/main" id="{06D408C2-1C84-92FE-9E44-49B62FBD790A}"/>
            </a:ext>
          </a:extLst>
        </xdr:cNvPr>
        <xdr:cNvSpPr/>
      </xdr:nvSpPr>
      <xdr:spPr>
        <a:xfrm>
          <a:off x="4444998" y="1140117"/>
          <a:ext cx="5117353" cy="1369019"/>
        </a:xfrm>
        <a:prstGeom prst="roundRect">
          <a:avLst>
            <a:gd name="adj" fmla="val 4662"/>
          </a:avLst>
        </a:prstGeom>
        <a:no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40928</xdr:colOff>
      <xdr:row>4</xdr:row>
      <xdr:rowOff>14940</xdr:rowOff>
    </xdr:from>
    <xdr:to>
      <xdr:col>4</xdr:col>
      <xdr:colOff>56032</xdr:colOff>
      <xdr:row>7</xdr:row>
      <xdr:rowOff>373529</xdr:rowOff>
    </xdr:to>
    <xdr:sp macro="" textlink="">
      <xdr:nvSpPr>
        <xdr:cNvPr id="5" name="右中かっこ 4">
          <a:extLst>
            <a:ext uri="{FF2B5EF4-FFF2-40B4-BE49-F238E27FC236}">
              <a16:creationId xmlns:a16="http://schemas.microsoft.com/office/drawing/2014/main" id="{CD99AD5D-4BC1-DDB5-DDC8-B45903751FCF}"/>
            </a:ext>
          </a:extLst>
        </xdr:cNvPr>
        <xdr:cNvSpPr/>
      </xdr:nvSpPr>
      <xdr:spPr>
        <a:xfrm>
          <a:off x="4124254" y="1033701"/>
          <a:ext cx="263582" cy="1501589"/>
        </a:xfrm>
        <a:prstGeom prst="rightBrace">
          <a:avLst>
            <a:gd name="adj1" fmla="val 56863"/>
            <a:gd name="adj2" fmla="val 50000"/>
          </a:avLst>
        </a:prstGeom>
        <a:ln w="12700">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51386</xdr:colOff>
      <xdr:row>8</xdr:row>
      <xdr:rowOff>14938</xdr:rowOff>
    </xdr:from>
    <xdr:to>
      <xdr:col>4</xdr:col>
      <xdr:colOff>60968</xdr:colOff>
      <xdr:row>9</xdr:row>
      <xdr:rowOff>376514</xdr:rowOff>
    </xdr:to>
    <xdr:sp macro="" textlink="">
      <xdr:nvSpPr>
        <xdr:cNvPr id="8" name="右中かっこ 7">
          <a:extLst>
            <a:ext uri="{FF2B5EF4-FFF2-40B4-BE49-F238E27FC236}">
              <a16:creationId xmlns:a16="http://schemas.microsoft.com/office/drawing/2014/main" id="{E511DD8A-D487-45FA-B5B1-720A4EDD3CFD}"/>
            </a:ext>
          </a:extLst>
        </xdr:cNvPr>
        <xdr:cNvSpPr/>
      </xdr:nvSpPr>
      <xdr:spPr>
        <a:xfrm>
          <a:off x="4134712" y="2557699"/>
          <a:ext cx="258060" cy="800554"/>
        </a:xfrm>
        <a:prstGeom prst="rightBrace">
          <a:avLst>
            <a:gd name="adj1" fmla="val 56863"/>
            <a:gd name="adj2" fmla="val 50000"/>
          </a:avLst>
        </a:prstGeom>
        <a:ln w="12700">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42331</xdr:colOff>
      <xdr:row>8</xdr:row>
      <xdr:rowOff>37630</xdr:rowOff>
    </xdr:from>
    <xdr:to>
      <xdr:col>6</xdr:col>
      <xdr:colOff>4539625</xdr:colOff>
      <xdr:row>9</xdr:row>
      <xdr:rowOff>378359</xdr:rowOff>
    </xdr:to>
    <xdr:sp macro="" textlink="">
      <xdr:nvSpPr>
        <xdr:cNvPr id="9" name="四角形: 角を丸くする 8">
          <a:extLst>
            <a:ext uri="{FF2B5EF4-FFF2-40B4-BE49-F238E27FC236}">
              <a16:creationId xmlns:a16="http://schemas.microsoft.com/office/drawing/2014/main" id="{C0C86854-FFB5-4143-8E51-F859FA58C4C9}"/>
            </a:ext>
          </a:extLst>
        </xdr:cNvPr>
        <xdr:cNvSpPr/>
      </xdr:nvSpPr>
      <xdr:spPr>
        <a:xfrm>
          <a:off x="4444998" y="2624667"/>
          <a:ext cx="5108775" cy="782877"/>
        </a:xfrm>
        <a:prstGeom prst="roundRect">
          <a:avLst>
            <a:gd name="adj" fmla="val 4662"/>
          </a:avLst>
        </a:prstGeom>
        <a:no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58478</xdr:colOff>
      <xdr:row>10</xdr:row>
      <xdr:rowOff>14655</xdr:rowOff>
    </xdr:from>
    <xdr:to>
      <xdr:col>4</xdr:col>
      <xdr:colOff>72866</xdr:colOff>
      <xdr:row>12</xdr:row>
      <xdr:rowOff>0</xdr:rowOff>
    </xdr:to>
    <xdr:sp macro="" textlink="">
      <xdr:nvSpPr>
        <xdr:cNvPr id="10" name="右中かっこ 9">
          <a:extLst>
            <a:ext uri="{FF2B5EF4-FFF2-40B4-BE49-F238E27FC236}">
              <a16:creationId xmlns:a16="http://schemas.microsoft.com/office/drawing/2014/main" id="{154E873A-4157-43D5-A1B4-97A34295B274}"/>
            </a:ext>
          </a:extLst>
        </xdr:cNvPr>
        <xdr:cNvSpPr/>
      </xdr:nvSpPr>
      <xdr:spPr>
        <a:xfrm>
          <a:off x="4141804" y="3377394"/>
          <a:ext cx="262866" cy="747345"/>
        </a:xfrm>
        <a:prstGeom prst="rightBrace">
          <a:avLst>
            <a:gd name="adj1" fmla="val 56863"/>
            <a:gd name="adj2" fmla="val 50000"/>
          </a:avLst>
        </a:prstGeom>
        <a:ln w="12700">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54229</xdr:colOff>
      <xdr:row>10</xdr:row>
      <xdr:rowOff>103481</xdr:rowOff>
    </xdr:from>
    <xdr:to>
      <xdr:col>6</xdr:col>
      <xdr:colOff>4551523</xdr:colOff>
      <xdr:row>11</xdr:row>
      <xdr:rowOff>272814</xdr:rowOff>
    </xdr:to>
    <xdr:sp macro="" textlink="">
      <xdr:nvSpPr>
        <xdr:cNvPr id="11" name="四角形: 角を丸くする 10">
          <a:extLst>
            <a:ext uri="{FF2B5EF4-FFF2-40B4-BE49-F238E27FC236}">
              <a16:creationId xmlns:a16="http://schemas.microsoft.com/office/drawing/2014/main" id="{C4B610F5-3238-459E-A268-96D1D1F1F15E}"/>
            </a:ext>
          </a:extLst>
        </xdr:cNvPr>
        <xdr:cNvSpPr/>
      </xdr:nvSpPr>
      <xdr:spPr>
        <a:xfrm>
          <a:off x="4456896" y="3518370"/>
          <a:ext cx="5108775" cy="555037"/>
        </a:xfrm>
        <a:prstGeom prst="roundRect">
          <a:avLst>
            <a:gd name="adj" fmla="val 4662"/>
          </a:avLst>
        </a:prstGeom>
        <a:noFill/>
        <a:ln>
          <a:solidFill>
            <a:schemeClr val="accent5">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51661</xdr:colOff>
      <xdr:row>20</xdr:row>
      <xdr:rowOff>171451</xdr:rowOff>
    </xdr:from>
    <xdr:to>
      <xdr:col>6</xdr:col>
      <xdr:colOff>4610100</xdr:colOff>
      <xdr:row>21</xdr:row>
      <xdr:rowOff>819151</xdr:rowOff>
    </xdr:to>
    <xdr:sp macro="" textlink="">
      <xdr:nvSpPr>
        <xdr:cNvPr id="12" name="テキスト ボックス 11">
          <a:extLst>
            <a:ext uri="{FF2B5EF4-FFF2-40B4-BE49-F238E27FC236}">
              <a16:creationId xmlns:a16="http://schemas.microsoft.com/office/drawing/2014/main" id="{5AE311D0-4DE7-475D-9437-63380A4C42A6}"/>
            </a:ext>
          </a:extLst>
        </xdr:cNvPr>
        <xdr:cNvSpPr txBox="1"/>
      </xdr:nvSpPr>
      <xdr:spPr>
        <a:xfrm>
          <a:off x="51661" y="6115051"/>
          <a:ext cx="9511439" cy="895350"/>
        </a:xfrm>
        <a:prstGeom prst="round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altLang="ja-JP" sz="1100">
              <a:effectLst/>
            </a:rPr>
            <a:t>※</a:t>
          </a:r>
          <a:r>
            <a:rPr lang="ja-JP" altLang="en-US" sz="1100">
              <a:effectLst/>
            </a:rPr>
            <a:t>東京都教育委員会における事実上の任用関係の存続条件は、空白期間が</a:t>
          </a:r>
          <a:r>
            <a:rPr lang="en-US" altLang="ja-JP" sz="1100">
              <a:effectLst/>
            </a:rPr>
            <a:t>31</a:t>
          </a:r>
          <a:r>
            <a:rPr lang="ja-JP" altLang="en-US" sz="1100">
              <a:effectLst/>
            </a:rPr>
            <a:t>日以内かつ「</a:t>
          </a:r>
          <a:r>
            <a:rPr lang="en-US" altLang="ja-JP" sz="1100">
              <a:effectLst/>
            </a:rPr>
            <a:t>1</a:t>
          </a:r>
          <a:r>
            <a:rPr lang="ja-JP" altLang="en-US" sz="1100">
              <a:effectLst/>
            </a:rPr>
            <a:t>歴月に及ばない」とされており、当判定シートは前述の条件で判定します。東京都教育委員会以外の任用（区市費の職員等）においては、各任命権者での判断をその基礎とすることとなりますので、判定結果は参考としてください。また、任用関係が存続するかどうか不明な場合は、各任命権者にご確認ください。</a:t>
          </a:r>
          <a:endParaRPr lang="ja-JP" altLang="ja-JP" sz="11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uritu.or.jp/tokyo/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kouritu.or.jp/tokyo/%E7%AC%AC2%E7%AB%A0%20%E5%85%B1%E6%B8%88%E7%B5%84%E5%90%88%E3%81%AE%E6%A6%82%E8%A6%81.pdf" TargetMode="External"/><Relationship Id="rId2" Type="http://schemas.openxmlformats.org/officeDocument/2006/relationships/hyperlink" Target="https://www.kouritu.or.jp/tokyo/topics/R7sousitu/index.html" TargetMode="External"/><Relationship Id="rId1" Type="http://schemas.openxmlformats.org/officeDocument/2006/relationships/hyperlink" Target="https://www.kouritu.or.jp/tokyo/%E7%AC%AC2%E7%AB%A0%20%E5%85%B1%E6%B8%88%E7%B5%84%E5%90%88%E3%81%AE%E6%A6%82%E8%A6%81.pdf" TargetMode="External"/><Relationship Id="rId4" Type="http://schemas.openxmlformats.org/officeDocument/2006/relationships/hyperlink" Target="https://www.kouritu.or.jp/tokyo/topics/R8honninshutoku/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D862-6995-4839-9731-172BC36F32FF}">
  <dimension ref="A1:T33"/>
  <sheetViews>
    <sheetView showGridLines="0" tabSelected="1" showWhiteSpace="0" zoomScale="82" zoomScaleNormal="80" zoomScaleSheetLayoutView="80" workbookViewId="0">
      <selection activeCell="C6" sqref="C6"/>
    </sheetView>
  </sheetViews>
  <sheetFormatPr defaultRowHeight="22.2" x14ac:dyDescent="0.55000000000000004"/>
  <cols>
    <col min="1" max="1" width="4.5" style="3" customWidth="1"/>
    <col min="2" max="2" width="6.8984375" style="3" customWidth="1"/>
    <col min="3" max="3" width="42.296875" customWidth="1"/>
    <col min="4" max="4" width="3.296875" customWidth="1"/>
    <col min="5" max="5" width="2.5" customWidth="1"/>
    <col min="6" max="6" width="5.59765625" customWidth="1"/>
    <col min="7" max="7" width="61.5" style="13" customWidth="1"/>
    <col min="8" max="8" width="11.3984375" hidden="1" customWidth="1"/>
    <col min="9" max="9" width="12.19921875" hidden="1" customWidth="1"/>
    <col min="10" max="10" width="4.796875" hidden="1" customWidth="1"/>
    <col min="11" max="11" width="9.09765625" hidden="1" customWidth="1"/>
    <col min="12" max="12" width="4.19921875" hidden="1" customWidth="1"/>
    <col min="13" max="13" width="10.3984375" hidden="1" customWidth="1"/>
    <col min="14" max="14" width="4.8984375" hidden="1" customWidth="1"/>
    <col min="15" max="15" width="8.796875" hidden="1" customWidth="1"/>
    <col min="16" max="16" width="5.5" hidden="1" customWidth="1"/>
    <col min="17" max="17" width="8.796875" customWidth="1"/>
    <col min="18" max="18" width="5.296875" customWidth="1"/>
    <col min="19" max="19" width="8.796875" customWidth="1"/>
    <col min="20" max="20" width="5.5" customWidth="1"/>
    <col min="21" max="21" width="8.796875" customWidth="1"/>
  </cols>
  <sheetData>
    <row r="1" spans="1:20" ht="8.4" customHeight="1" x14ac:dyDescent="0.45">
      <c r="A1" s="64" t="s">
        <v>94</v>
      </c>
      <c r="B1" s="64"/>
      <c r="C1" s="64"/>
      <c r="D1" s="64"/>
      <c r="E1" s="64"/>
      <c r="F1" s="64"/>
      <c r="G1" s="64"/>
      <c r="H1" s="1"/>
      <c r="I1" s="1"/>
      <c r="J1" s="1"/>
    </row>
    <row r="2" spans="1:20" ht="13.8" customHeight="1" x14ac:dyDescent="0.45">
      <c r="A2" s="64"/>
      <c r="B2" s="64"/>
      <c r="C2" s="64"/>
      <c r="D2" s="64"/>
      <c r="E2" s="64"/>
      <c r="F2" s="64"/>
      <c r="G2" s="64"/>
      <c r="H2" s="1"/>
      <c r="I2" s="1" t="s">
        <v>0</v>
      </c>
      <c r="J2" s="1"/>
      <c r="K2" t="s">
        <v>1</v>
      </c>
      <c r="M2" t="s">
        <v>2</v>
      </c>
      <c r="O2" t="s">
        <v>3</v>
      </c>
    </row>
    <row r="3" spans="1:20" ht="19.8" customHeight="1" x14ac:dyDescent="0.45">
      <c r="A3" s="64"/>
      <c r="B3" s="64"/>
      <c r="C3" s="64"/>
      <c r="D3" s="64"/>
      <c r="E3" s="64"/>
      <c r="F3" s="64"/>
      <c r="G3" s="64"/>
      <c r="H3" s="1"/>
      <c r="I3" s="1" t="s">
        <v>22</v>
      </c>
      <c r="J3" s="2" t="s">
        <v>4</v>
      </c>
      <c r="K3" t="s">
        <v>24</v>
      </c>
      <c r="L3" s="3">
        <v>1</v>
      </c>
      <c r="M3" t="s">
        <v>44</v>
      </c>
      <c r="N3" s="3">
        <v>1</v>
      </c>
      <c r="O3" t="s">
        <v>5</v>
      </c>
      <c r="P3" s="3">
        <v>1</v>
      </c>
    </row>
    <row r="4" spans="1:20" ht="24" customHeight="1" x14ac:dyDescent="0.55000000000000004">
      <c r="A4" s="2"/>
      <c r="B4" s="2"/>
      <c r="C4" s="1"/>
      <c r="D4" s="1"/>
      <c r="E4" s="1"/>
      <c r="F4" s="1"/>
      <c r="G4" s="8"/>
      <c r="H4" s="1"/>
      <c r="I4" s="1" t="s">
        <v>23</v>
      </c>
      <c r="J4" s="2" t="s">
        <v>14</v>
      </c>
      <c r="K4" t="s">
        <v>25</v>
      </c>
      <c r="L4" s="3">
        <v>2</v>
      </c>
      <c r="M4" s="5" t="s">
        <v>15</v>
      </c>
      <c r="N4" s="3">
        <v>2</v>
      </c>
      <c r="O4" t="s">
        <v>6</v>
      </c>
      <c r="P4" s="3">
        <v>2</v>
      </c>
    </row>
    <row r="5" spans="1:20" ht="28.2" customHeight="1" x14ac:dyDescent="0.55000000000000004">
      <c r="A5" s="18">
        <v>1</v>
      </c>
      <c r="B5" s="43" t="s">
        <v>92</v>
      </c>
      <c r="C5" s="19"/>
      <c r="D5" s="36"/>
      <c r="H5" s="1"/>
      <c r="I5" s="1"/>
      <c r="J5" s="2" t="s">
        <v>87</v>
      </c>
      <c r="K5" t="s">
        <v>26</v>
      </c>
      <c r="L5" s="3">
        <v>3</v>
      </c>
      <c r="M5" s="5" t="s">
        <v>28</v>
      </c>
      <c r="N5" s="3">
        <v>3</v>
      </c>
      <c r="P5" s="3"/>
    </row>
    <row r="6" spans="1:20" ht="30" customHeight="1" x14ac:dyDescent="0.45">
      <c r="A6" s="27"/>
      <c r="B6" s="21" t="s">
        <v>21</v>
      </c>
      <c r="C6" s="51"/>
      <c r="D6" s="33"/>
      <c r="E6" s="33"/>
      <c r="F6" s="34"/>
      <c r="G6" s="35"/>
      <c r="H6" s="29"/>
      <c r="I6" s="1"/>
      <c r="J6" s="1"/>
      <c r="L6" s="3" t="s">
        <v>87</v>
      </c>
      <c r="N6" s="3" t="s">
        <v>87</v>
      </c>
      <c r="P6" s="3" t="s">
        <v>87</v>
      </c>
    </row>
    <row r="7" spans="1:20" ht="30" customHeight="1" x14ac:dyDescent="0.55000000000000004">
      <c r="A7" s="18">
        <v>2</v>
      </c>
      <c r="B7" s="43" t="s">
        <v>93</v>
      </c>
      <c r="C7" s="19"/>
      <c r="D7" s="15"/>
      <c r="E7" s="15"/>
      <c r="F7" s="16"/>
      <c r="G7" s="17"/>
      <c r="H7" s="32" t="str">
        <f>C6&amp;""</f>
        <v/>
      </c>
      <c r="I7" s="28"/>
      <c r="K7" s="1"/>
    </row>
    <row r="8" spans="1:20" ht="30" customHeight="1" x14ac:dyDescent="0.45">
      <c r="A8" s="20"/>
      <c r="B8" s="21" t="s">
        <v>21</v>
      </c>
      <c r="C8" s="52"/>
      <c r="D8" s="15"/>
      <c r="E8" s="15"/>
      <c r="F8" s="16"/>
      <c r="G8" s="24"/>
      <c r="H8" s="30"/>
      <c r="I8" s="17"/>
      <c r="J8" s="10"/>
      <c r="K8" s="1"/>
    </row>
    <row r="9" spans="1:20" ht="30" customHeight="1" x14ac:dyDescent="0.55000000000000004">
      <c r="A9" s="18">
        <v>3</v>
      </c>
      <c r="B9" s="43" t="s">
        <v>19</v>
      </c>
      <c r="C9" s="19"/>
      <c r="D9" s="22"/>
      <c r="E9" s="22"/>
      <c r="F9" s="22"/>
      <c r="G9" s="22"/>
      <c r="H9" s="30" t="str">
        <f>C8&amp;""</f>
        <v/>
      </c>
      <c r="I9" s="10"/>
      <c r="J9" s="1"/>
    </row>
    <row r="10" spans="1:20" ht="34.799999999999997" customHeight="1" x14ac:dyDescent="0.45">
      <c r="A10" s="20"/>
      <c r="B10" s="21" t="s">
        <v>21</v>
      </c>
      <c r="C10" s="53"/>
      <c r="D10" s="22"/>
      <c r="E10" s="22"/>
      <c r="F10" s="23"/>
      <c r="G10" s="24"/>
      <c r="H10" s="31"/>
      <c r="I10" s="1" t="s">
        <v>7</v>
      </c>
      <c r="J10" s="42" t="str">
        <f>IFERROR(VLOOKUP(H7,$I$3:$J$4,2,),"")</f>
        <v/>
      </c>
      <c r="K10" s="1" t="s">
        <v>8</v>
      </c>
      <c r="L10" s="42" t="str">
        <f>IFERROR(VLOOKUP(H9,$K$3:$L$6,2,),"")</f>
        <v/>
      </c>
      <c r="M10" s="1" t="s">
        <v>9</v>
      </c>
      <c r="N10" s="42" t="str">
        <f>IFERROR(VLOOKUP(H11,$M$3:$N$5,2,),"")</f>
        <v/>
      </c>
      <c r="O10" s="1" t="s">
        <v>10</v>
      </c>
      <c r="P10" s="42" t="str">
        <f>IFERROR(VLOOKUP(H12,$O$3:$P$4,2,),"")</f>
        <v/>
      </c>
      <c r="Q10" s="1"/>
      <c r="R10" s="11"/>
      <c r="S10" s="1"/>
      <c r="T10" s="11"/>
    </row>
    <row r="11" spans="1:20" ht="30" customHeight="1" x14ac:dyDescent="0.55000000000000004">
      <c r="A11" s="18">
        <v>4</v>
      </c>
      <c r="B11" s="43" t="s">
        <v>18</v>
      </c>
      <c r="C11" s="19"/>
      <c r="D11" s="15"/>
      <c r="E11" s="15"/>
      <c r="F11" s="23"/>
      <c r="G11" s="17"/>
      <c r="H11" s="30" t="str">
        <f>C10&amp;""</f>
        <v/>
      </c>
      <c r="I11" s="1" t="s">
        <v>11</v>
      </c>
      <c r="J11" s="41" t="str">
        <f>J10&amp;L10&amp;N10&amp;P10&amp;R10&amp;T10</f>
        <v/>
      </c>
    </row>
    <row r="12" spans="1:20" ht="30" customHeight="1" x14ac:dyDescent="0.45">
      <c r="A12" s="20"/>
      <c r="B12" s="21" t="s">
        <v>21</v>
      </c>
      <c r="C12" s="54"/>
      <c r="D12" s="15"/>
      <c r="E12" s="15"/>
      <c r="F12" s="23"/>
      <c r="G12" s="24"/>
      <c r="H12" s="30">
        <f>IFERROR(IF(C10=M5,O3,C12),"")</f>
        <v>0</v>
      </c>
      <c r="I12" s="1" t="s">
        <v>12</v>
      </c>
      <c r="J12" s="12" t="str">
        <f>IFERROR(VLOOKUP(J11,判定パターン!$B:$K,9,FALSE),"")</f>
        <v/>
      </c>
      <c r="K12" t="s">
        <v>13</v>
      </c>
      <c r="L12" s="12" t="str">
        <f>IFERROR(VLOOKUP(J11,判定パターン!$B:$K,10,),"")</f>
        <v/>
      </c>
      <c r="N12" s="11"/>
    </row>
    <row r="13" spans="1:20" ht="14.4" customHeight="1" x14ac:dyDescent="0.55000000000000004">
      <c r="A13" s="2"/>
      <c r="B13" s="2"/>
      <c r="C13" s="1"/>
      <c r="D13" s="1"/>
      <c r="E13" s="1"/>
      <c r="F13" s="1"/>
      <c r="G13" s="8"/>
      <c r="H13" s="30"/>
      <c r="I13" s="25"/>
      <c r="J13" s="1"/>
      <c r="K13" s="1"/>
    </row>
    <row r="14" spans="1:20" ht="27" thickBot="1" x14ac:dyDescent="0.7">
      <c r="A14" s="57" t="s">
        <v>20</v>
      </c>
      <c r="B14" s="57"/>
      <c r="C14" s="57"/>
      <c r="D14" s="58"/>
      <c r="E14" s="58"/>
      <c r="F14" s="58"/>
      <c r="G14" s="58"/>
      <c r="H14" s="8"/>
      <c r="I14" s="1"/>
      <c r="J14" s="1"/>
      <c r="K14" s="1"/>
      <c r="L14" t="str">
        <f>IF(OR(AND(C6="正規",C8="正規"),AND(C6="正規",C8="正規・暫定再任用フルタイム"),AND(C6="正規",C8="暫定再任用フルタイム"),AND(C6="臨時的任用職員",C8="正規"),AND(C6="臨時的任用職員",C8="正規"),AND(C6="臨時的任用職員",C8="暫定再任用フルタイム")),"回答不要","")&amp;""</f>
        <v/>
      </c>
    </row>
    <row r="15" spans="1:20" ht="26.4" x14ac:dyDescent="0.45">
      <c r="A15" s="59" t="s">
        <v>27</v>
      </c>
      <c r="B15" s="59"/>
      <c r="C15" s="60"/>
      <c r="D15" s="61" t="str">
        <f>IFERROR(VLOOKUP(J11,判定パターン!$B:$K,6,),"")</f>
        <v/>
      </c>
      <c r="E15" s="62"/>
      <c r="F15" s="62"/>
      <c r="G15" s="63"/>
      <c r="H15" s="25"/>
      <c r="I15" s="1"/>
      <c r="J15" s="1"/>
      <c r="K15" s="1"/>
    </row>
    <row r="16" spans="1:20" ht="26.4" x14ac:dyDescent="0.55000000000000004">
      <c r="A16" s="59" t="s">
        <v>29</v>
      </c>
      <c r="B16" s="59"/>
      <c r="C16" s="60"/>
      <c r="D16" s="67" t="str">
        <f>IFERROR(VLOOKUP(J11,判定パターン!$B:$K,7,),"")</f>
        <v/>
      </c>
      <c r="E16" s="68"/>
      <c r="F16" s="68"/>
      <c r="G16" s="69"/>
      <c r="H16" s="8"/>
      <c r="I16" s="1"/>
      <c r="J16" s="1"/>
      <c r="K16" s="1"/>
      <c r="L16" s="7"/>
    </row>
    <row r="17" spans="1:11" ht="26.4" x14ac:dyDescent="0.45">
      <c r="A17" s="59" t="s">
        <v>30</v>
      </c>
      <c r="B17" s="59"/>
      <c r="C17" s="60"/>
      <c r="D17" s="70" t="str">
        <f>IFERROR(VLOOKUP(J11,判定パターン!$B:$K,8,),"")</f>
        <v/>
      </c>
      <c r="E17" s="71"/>
      <c r="F17" s="71"/>
      <c r="G17" s="72"/>
      <c r="H17" s="25"/>
      <c r="I17" s="1"/>
      <c r="J17" s="1"/>
      <c r="K17" s="9"/>
    </row>
    <row r="18" spans="1:11" x14ac:dyDescent="0.55000000000000004">
      <c r="A18" s="79" t="s">
        <v>85</v>
      </c>
      <c r="B18" s="79"/>
      <c r="C18" s="79"/>
      <c r="D18" s="73" t="str">
        <f>IFERROR(HYPERLINK(VLOOKUP(J12,リンク!A1:B7,2,FALSE),J12),"")</f>
        <v/>
      </c>
      <c r="E18" s="74"/>
      <c r="F18" s="74"/>
      <c r="G18" s="75"/>
      <c r="H18" s="8"/>
      <c r="I18" s="1"/>
      <c r="J18" s="1"/>
      <c r="K18" s="1"/>
    </row>
    <row r="19" spans="1:11" ht="20.399999999999999" customHeight="1" x14ac:dyDescent="0.45">
      <c r="A19" s="80"/>
      <c r="B19" s="80"/>
      <c r="C19" s="80"/>
      <c r="D19" s="76" t="str">
        <f>IFERROR(HYPERLINK(VLOOKUP(L12,リンク!A1:B7,2,FALSE),L12),"")</f>
        <v/>
      </c>
      <c r="E19" s="77"/>
      <c r="F19" s="77"/>
      <c r="G19" s="78"/>
      <c r="H19" s="1"/>
      <c r="I19" s="1"/>
      <c r="J19" s="1"/>
    </row>
    <row r="20" spans="1:11" ht="22.2" customHeight="1" thickBot="1" x14ac:dyDescent="0.5">
      <c r="A20" s="80"/>
      <c r="B20" s="80"/>
      <c r="C20" s="80"/>
      <c r="D20" s="81" t="s">
        <v>31</v>
      </c>
      <c r="E20" s="82"/>
      <c r="F20" s="82"/>
      <c r="G20" s="83"/>
      <c r="H20" s="1"/>
      <c r="I20" s="1"/>
      <c r="J20" s="1"/>
    </row>
    <row r="21" spans="1:11" ht="20.25" customHeight="1" x14ac:dyDescent="0.55000000000000004">
      <c r="A21" s="39"/>
      <c r="B21" s="39"/>
      <c r="C21" s="39"/>
      <c r="D21" s="40"/>
      <c r="E21" s="38"/>
      <c r="F21" s="38"/>
      <c r="G21" s="38"/>
      <c r="H21" s="14"/>
      <c r="I21" s="1"/>
      <c r="J21" s="1"/>
    </row>
    <row r="22" spans="1:11" ht="65.400000000000006" customHeight="1" x14ac:dyDescent="0.45">
      <c r="A22" s="65"/>
      <c r="B22" s="66"/>
      <c r="C22" s="66"/>
      <c r="D22" s="66"/>
      <c r="E22" s="66"/>
      <c r="F22" s="66"/>
      <c r="G22" s="66"/>
      <c r="H22" s="1"/>
      <c r="I22" s="1"/>
      <c r="J22" s="1"/>
    </row>
    <row r="23" spans="1:11" ht="20.25" customHeight="1" x14ac:dyDescent="0.55000000000000004">
      <c r="A23" s="56"/>
      <c r="B23" s="56"/>
      <c r="C23" s="56"/>
      <c r="E23" s="12"/>
      <c r="F23" s="12"/>
      <c r="G23" s="26"/>
      <c r="H23" s="1"/>
      <c r="I23" s="1"/>
      <c r="J23" s="1"/>
    </row>
    <row r="24" spans="1:11" ht="20.25" hidden="1" customHeight="1" x14ac:dyDescent="0.55000000000000004">
      <c r="B24" s="2"/>
      <c r="C24" s="1"/>
      <c r="D24" s="1"/>
      <c r="E24" s="1"/>
      <c r="F24" s="1"/>
      <c r="G24" s="8"/>
      <c r="H24" s="1"/>
      <c r="I24" s="1"/>
      <c r="J24" s="1"/>
    </row>
    <row r="25" spans="1:11" hidden="1" x14ac:dyDescent="0.55000000000000004">
      <c r="A25" s="4"/>
      <c r="H25" s="1"/>
      <c r="I25" s="1"/>
      <c r="J25" s="1"/>
    </row>
    <row r="26" spans="1:11" ht="22.2" customHeight="1" x14ac:dyDescent="0.45">
      <c r="G26" s="37"/>
    </row>
    <row r="28" spans="1:11" ht="18" customHeight="1" x14ac:dyDescent="0.55000000000000004"/>
    <row r="29" spans="1:11" ht="68.400000000000006" customHeight="1" x14ac:dyDescent="0.55000000000000004"/>
    <row r="30" spans="1:11" ht="21" customHeight="1" x14ac:dyDescent="0.55000000000000004"/>
    <row r="31" spans="1:11" ht="21" customHeight="1" x14ac:dyDescent="0.55000000000000004"/>
    <row r="32" spans="1:11" ht="21" customHeight="1" x14ac:dyDescent="0.55000000000000004"/>
    <row r="33" ht="21" customHeight="1" x14ac:dyDescent="0.55000000000000004"/>
  </sheetData>
  <sheetProtection sheet="1" formatCells="0" insertHyperlinks="0"/>
  <protectedRanges>
    <protectedRange sqref="C12" name="範囲4"/>
    <protectedRange sqref="C10" name="範囲3"/>
    <protectedRange sqref="C8" name="範囲2"/>
    <protectedRange sqref="C6" name="範囲1"/>
  </protectedRanges>
  <mergeCells count="14">
    <mergeCell ref="A23:C23"/>
    <mergeCell ref="A14:G14"/>
    <mergeCell ref="A15:C15"/>
    <mergeCell ref="D15:G15"/>
    <mergeCell ref="A1:G3"/>
    <mergeCell ref="A22:G22"/>
    <mergeCell ref="A16:C16"/>
    <mergeCell ref="D16:G16"/>
    <mergeCell ref="A17:C17"/>
    <mergeCell ref="D17:G17"/>
    <mergeCell ref="D18:G18"/>
    <mergeCell ref="D19:G19"/>
    <mergeCell ref="A18:C20"/>
    <mergeCell ref="D20:G20"/>
  </mergeCells>
  <phoneticPr fontId="1"/>
  <conditionalFormatting sqref="C6">
    <cfRule type="cellIs" dxfId="6" priority="6" operator="equal">
      <formula>""</formula>
    </cfRule>
  </conditionalFormatting>
  <conditionalFormatting sqref="C8">
    <cfRule type="cellIs" dxfId="5" priority="5" operator="equal">
      <formula>""</formula>
    </cfRule>
  </conditionalFormatting>
  <conditionalFormatting sqref="C10">
    <cfRule type="cellIs" dxfId="4" priority="4" operator="equal">
      <formula>""</formula>
    </cfRule>
  </conditionalFormatting>
  <conditionalFormatting sqref="C12">
    <cfRule type="cellIs" dxfId="3" priority="2" operator="notEqual">
      <formula>$C$10="上記以外"</formula>
    </cfRule>
    <cfRule type="cellIs" dxfId="2" priority="3" operator="equal">
      <formula>""</formula>
    </cfRule>
  </conditionalFormatting>
  <conditionalFormatting sqref="H11:H12">
    <cfRule type="containsBlanks" dxfId="1" priority="1">
      <formula>LEN(TRIM(H11))=0</formula>
    </cfRule>
  </conditionalFormatting>
  <conditionalFormatting sqref="H7:I7 H9 H13:I13 H15 H17">
    <cfRule type="containsBlanks" dxfId="0" priority="8">
      <formula>LEN(TRIM(H7))=0</formula>
    </cfRule>
  </conditionalFormatting>
  <dataValidations xWindow="788" yWindow="789" count="4">
    <dataValidation type="list" allowBlank="1" showErrorMessage="1" prompt="採用日がわからない場合は、お勤め先にご確認ください。" sqref="C10" xr:uid="{51B47FD8-F470-42D4-A416-57038938B745}">
      <formula1>$M$3:$M$5</formula1>
    </dataValidation>
    <dataValidation type="list" allowBlank="1" showInputMessage="1" showErrorMessage="1" sqref="C6" xr:uid="{83AD0EDA-7DFA-4BB3-8197-830D78C8D6CC}">
      <formula1>$I$3:$I$4</formula1>
    </dataValidation>
    <dataValidation type="list" allowBlank="1" showInputMessage="1" showErrorMessage="1" sqref="C8" xr:uid="{F1B06ECC-A875-47A1-9C09-E3705C679198}">
      <formula1>$K$3:$K$5</formula1>
    </dataValidation>
    <dataValidation type="list" allowBlank="1" showErrorMessage="1" prompt="右側の回答欄に「回答不要」と表示されていたら、選択する必要はありません。" sqref="C12" xr:uid="{D6EEB4EE-DE32-478D-8509-8323F076D500}">
      <formula1>$O$3:$O$4</formula1>
    </dataValidation>
  </dataValidations>
  <hyperlinks>
    <hyperlink ref="D20:G20" r:id="rId1" display="公立学校共済組合東京支部ホームページ" xr:uid="{DD0A1DED-1A1E-45AD-AAE1-A6112D795BB1}"/>
  </hyperlinks>
  <pageMargins left="0.23622047244094491" right="0.23622047244094491" top="0.55118110236220474" bottom="0.35433070866141736" header="0.31496062992125984" footer="0.31496062992125984"/>
  <pageSetup paperSize="9" scale="5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2A48A-3B2E-431D-856D-13556A470F9A}">
  <sheetPr>
    <pageSetUpPr fitToPage="1"/>
  </sheetPr>
  <dimension ref="A1:L38"/>
  <sheetViews>
    <sheetView topLeftCell="E1" zoomScale="96" workbookViewId="0">
      <pane ySplit="2" topLeftCell="A3" activePane="bottomLeft" state="frozen"/>
      <selection activeCell="J8" sqref="J8"/>
      <selection pane="bottomLeft" activeCell="J8" sqref="J8"/>
    </sheetView>
  </sheetViews>
  <sheetFormatPr defaultRowHeight="18" x14ac:dyDescent="0.45"/>
  <cols>
    <col min="1" max="1" width="5.5" customWidth="1"/>
    <col min="2" max="2" width="8.59765625" customWidth="1"/>
    <col min="3" max="3" width="10.796875" style="3" customWidth="1"/>
    <col min="4" max="4" width="15.3984375" style="3" customWidth="1"/>
    <col min="5" max="5" width="32.8984375" style="3" customWidth="1"/>
    <col min="6" max="6" width="7.3984375" style="3" customWidth="1"/>
    <col min="7" max="7" width="11.69921875" style="3" customWidth="1"/>
    <col min="8" max="8" width="12.69921875" style="3" customWidth="1"/>
    <col min="9" max="9" width="31.296875" style="3" customWidth="1"/>
    <col min="10" max="10" width="42.296875" style="55" customWidth="1"/>
    <col min="11" max="11" width="39.796875" style="55" customWidth="1"/>
  </cols>
  <sheetData>
    <row r="1" spans="1:12" x14ac:dyDescent="0.45">
      <c r="C1" s="85" t="s">
        <v>47</v>
      </c>
      <c r="D1" s="85"/>
      <c r="E1" s="85"/>
      <c r="F1" s="85"/>
      <c r="G1" s="84" t="s">
        <v>20</v>
      </c>
      <c r="H1" s="84"/>
      <c r="I1" s="84"/>
      <c r="J1" s="50" t="s">
        <v>82</v>
      </c>
      <c r="K1" s="50"/>
    </row>
    <row r="2" spans="1:12" x14ac:dyDescent="0.45">
      <c r="A2" s="45"/>
      <c r="B2" s="45" t="s">
        <v>41</v>
      </c>
      <c r="C2" s="48">
        <v>1</v>
      </c>
      <c r="D2" s="48">
        <v>2</v>
      </c>
      <c r="E2" s="48">
        <v>3</v>
      </c>
      <c r="F2" s="48">
        <v>4</v>
      </c>
      <c r="G2" s="49" t="s">
        <v>34</v>
      </c>
      <c r="H2" s="49" t="s">
        <v>32</v>
      </c>
      <c r="I2" s="49" t="s">
        <v>33</v>
      </c>
      <c r="J2" s="50" t="s">
        <v>83</v>
      </c>
      <c r="K2" s="50" t="s">
        <v>84</v>
      </c>
    </row>
    <row r="3" spans="1:12" x14ac:dyDescent="0.45">
      <c r="A3" s="45">
        <v>1</v>
      </c>
      <c r="B3" s="45" t="s">
        <v>42</v>
      </c>
      <c r="C3" s="46" t="s">
        <v>45</v>
      </c>
      <c r="D3" s="46" t="s">
        <v>45</v>
      </c>
      <c r="E3" s="46" t="s">
        <v>44</v>
      </c>
      <c r="F3" s="46" t="s">
        <v>5</v>
      </c>
      <c r="G3" s="46" t="s">
        <v>35</v>
      </c>
      <c r="H3" s="46" t="s">
        <v>91</v>
      </c>
      <c r="I3" s="46" t="s">
        <v>38</v>
      </c>
      <c r="J3" s="45" t="s">
        <v>96</v>
      </c>
      <c r="K3" s="45" t="s">
        <v>16</v>
      </c>
      <c r="L3" t="str">
        <f>IF(C3="一般組合員","A",IF(C3="短期組合員","B",""))&amp;IF(D3="一般組合員",1,IF(D3="短期組合員",2,IF(D3="他支部、他共済への転出",3,"")))&amp;IF(E3="なし",1,IF(E3="有（期間が31日以内かつ「1暦月に及ばない」）",2,IF(E3="上記以外",3,"")))&amp;IF(F3="同一",1,IF(F3="異なる",2,""))</f>
        <v>A111</v>
      </c>
    </row>
    <row r="4" spans="1:12" x14ac:dyDescent="0.45">
      <c r="A4" s="45">
        <v>2</v>
      </c>
      <c r="B4" s="45" t="s">
        <v>48</v>
      </c>
      <c r="C4" s="46" t="s">
        <v>45</v>
      </c>
      <c r="D4" s="46" t="s">
        <v>45</v>
      </c>
      <c r="E4" s="46" t="s">
        <v>44</v>
      </c>
      <c r="F4" s="46" t="s">
        <v>6</v>
      </c>
      <c r="G4" s="46" t="s">
        <v>35</v>
      </c>
      <c r="H4" s="46" t="s">
        <v>91</v>
      </c>
      <c r="I4" s="46" t="s">
        <v>38</v>
      </c>
      <c r="J4" s="45" t="s">
        <v>96</v>
      </c>
      <c r="K4" s="45" t="s">
        <v>16</v>
      </c>
      <c r="L4" t="str">
        <f t="shared" ref="L4:L38" si="0">IF(C4="一般組合員","A",IF(C4="短期組合員","B",""))&amp;IF(D4="一般組合員",1,IF(D4="短期組合員",2,IF(D4="他支部、他共済への転出",3,"")))&amp;IF(E4="なし",1,IF(E4="有（期間が31日以内かつ「1暦月に及ばない」）",2,IF(E4="上記以外",3,"")))&amp;IF(F4="同一",1,IF(F4="異なる",2,""))</f>
        <v>A112</v>
      </c>
    </row>
    <row r="5" spans="1:12" x14ac:dyDescent="0.45">
      <c r="A5" s="45">
        <v>3</v>
      </c>
      <c r="B5" s="45" t="s">
        <v>81</v>
      </c>
      <c r="C5" s="46" t="s">
        <v>45</v>
      </c>
      <c r="D5" s="46" t="s">
        <v>45</v>
      </c>
      <c r="E5" s="47" t="s">
        <v>15</v>
      </c>
      <c r="F5" s="46" t="s">
        <v>5</v>
      </c>
      <c r="G5" s="46" t="s">
        <v>36</v>
      </c>
      <c r="H5" s="46" t="s">
        <v>39</v>
      </c>
      <c r="I5" s="46" t="s">
        <v>37</v>
      </c>
      <c r="J5" s="45" t="s">
        <v>96</v>
      </c>
      <c r="K5" s="45" t="s">
        <v>86</v>
      </c>
      <c r="L5" t="str">
        <f t="shared" si="0"/>
        <v>A121</v>
      </c>
    </row>
    <row r="6" spans="1:12" x14ac:dyDescent="0.45">
      <c r="A6" s="45">
        <v>4</v>
      </c>
      <c r="B6" s="45" t="s">
        <v>49</v>
      </c>
      <c r="C6" s="46" t="s">
        <v>45</v>
      </c>
      <c r="D6" s="46" t="s">
        <v>45</v>
      </c>
      <c r="E6" s="47" t="s">
        <v>15</v>
      </c>
      <c r="F6" s="46" t="s">
        <v>6</v>
      </c>
      <c r="G6" s="46" t="s">
        <v>36</v>
      </c>
      <c r="H6" s="46" t="s">
        <v>39</v>
      </c>
      <c r="I6" s="46" t="s">
        <v>37</v>
      </c>
      <c r="J6" s="45" t="s">
        <v>96</v>
      </c>
      <c r="K6" s="45" t="s">
        <v>86</v>
      </c>
      <c r="L6" t="str">
        <f t="shared" si="0"/>
        <v>A122</v>
      </c>
    </row>
    <row r="7" spans="1:12" x14ac:dyDescent="0.45">
      <c r="A7" s="45">
        <v>5</v>
      </c>
      <c r="B7" s="45" t="s">
        <v>50</v>
      </c>
      <c r="C7" s="46" t="s">
        <v>45</v>
      </c>
      <c r="D7" s="46" t="s">
        <v>45</v>
      </c>
      <c r="E7" s="47" t="s">
        <v>28</v>
      </c>
      <c r="F7" s="46" t="s">
        <v>5</v>
      </c>
      <c r="G7" s="46" t="s">
        <v>36</v>
      </c>
      <c r="H7" s="46" t="s">
        <v>39</v>
      </c>
      <c r="I7" s="46" t="s">
        <v>37</v>
      </c>
      <c r="J7" s="45" t="s">
        <v>96</v>
      </c>
      <c r="K7" s="45" t="s">
        <v>86</v>
      </c>
      <c r="L7" t="str">
        <f t="shared" si="0"/>
        <v>A131</v>
      </c>
    </row>
    <row r="8" spans="1:12" x14ac:dyDescent="0.45">
      <c r="A8" s="45">
        <v>6</v>
      </c>
      <c r="B8" s="45" t="s">
        <v>51</v>
      </c>
      <c r="C8" s="46" t="s">
        <v>45</v>
      </c>
      <c r="D8" s="46" t="s">
        <v>45</v>
      </c>
      <c r="E8" s="47" t="s">
        <v>28</v>
      </c>
      <c r="F8" s="46" t="s">
        <v>6</v>
      </c>
      <c r="G8" s="46" t="s">
        <v>36</v>
      </c>
      <c r="H8" s="46" t="s">
        <v>39</v>
      </c>
      <c r="I8" s="46" t="s">
        <v>37</v>
      </c>
      <c r="J8" s="45" t="s">
        <v>96</v>
      </c>
      <c r="K8" s="45" t="s">
        <v>86</v>
      </c>
      <c r="L8" t="str">
        <f t="shared" si="0"/>
        <v>A132</v>
      </c>
    </row>
    <row r="9" spans="1:12" x14ac:dyDescent="0.45">
      <c r="A9" s="45">
        <v>7</v>
      </c>
      <c r="B9" s="45" t="s">
        <v>52</v>
      </c>
      <c r="C9" s="46" t="s">
        <v>45</v>
      </c>
      <c r="D9" s="46" t="s">
        <v>46</v>
      </c>
      <c r="E9" s="46" t="s">
        <v>44</v>
      </c>
      <c r="F9" s="46" t="s">
        <v>5</v>
      </c>
      <c r="G9" s="46" t="s">
        <v>35</v>
      </c>
      <c r="H9" s="46" t="s">
        <v>91</v>
      </c>
      <c r="I9" s="46" t="s">
        <v>40</v>
      </c>
      <c r="J9" s="45" t="s">
        <v>96</v>
      </c>
      <c r="K9" s="45" t="s">
        <v>17</v>
      </c>
      <c r="L9" t="str">
        <f t="shared" si="0"/>
        <v>A211</v>
      </c>
    </row>
    <row r="10" spans="1:12" x14ac:dyDescent="0.45">
      <c r="A10" s="45">
        <v>8</v>
      </c>
      <c r="B10" s="45" t="s">
        <v>53</v>
      </c>
      <c r="C10" s="46" t="s">
        <v>45</v>
      </c>
      <c r="D10" s="46" t="s">
        <v>46</v>
      </c>
      <c r="E10" s="46" t="s">
        <v>44</v>
      </c>
      <c r="F10" s="46" t="s">
        <v>6</v>
      </c>
      <c r="G10" s="46" t="s">
        <v>35</v>
      </c>
      <c r="H10" s="46" t="s">
        <v>91</v>
      </c>
      <c r="I10" s="46" t="s">
        <v>40</v>
      </c>
      <c r="J10" s="45" t="s">
        <v>96</v>
      </c>
      <c r="K10" s="45" t="s">
        <v>17</v>
      </c>
      <c r="L10" t="str">
        <f t="shared" si="0"/>
        <v>A212</v>
      </c>
    </row>
    <row r="11" spans="1:12" x14ac:dyDescent="0.45">
      <c r="A11" s="45">
        <v>9</v>
      </c>
      <c r="B11" s="45" t="s">
        <v>54</v>
      </c>
      <c r="C11" s="46" t="s">
        <v>45</v>
      </c>
      <c r="D11" s="46" t="s">
        <v>46</v>
      </c>
      <c r="E11" s="47" t="s">
        <v>15</v>
      </c>
      <c r="F11" s="46" t="s">
        <v>5</v>
      </c>
      <c r="G11" s="46" t="s">
        <v>36</v>
      </c>
      <c r="H11" s="46" t="s">
        <v>39</v>
      </c>
      <c r="I11" s="46" t="s">
        <v>37</v>
      </c>
      <c r="J11" s="45" t="s">
        <v>96</v>
      </c>
      <c r="K11" s="45" t="s">
        <v>86</v>
      </c>
      <c r="L11" t="str">
        <f t="shared" si="0"/>
        <v>A221</v>
      </c>
    </row>
    <row r="12" spans="1:12" x14ac:dyDescent="0.45">
      <c r="A12" s="45">
        <v>10</v>
      </c>
      <c r="B12" s="45" t="s">
        <v>43</v>
      </c>
      <c r="C12" s="46" t="s">
        <v>45</v>
      </c>
      <c r="D12" s="46" t="s">
        <v>46</v>
      </c>
      <c r="E12" s="47" t="s">
        <v>15</v>
      </c>
      <c r="F12" s="46" t="s">
        <v>6</v>
      </c>
      <c r="G12" s="46" t="s">
        <v>36</v>
      </c>
      <c r="H12" s="46" t="s">
        <v>39</v>
      </c>
      <c r="I12" s="46" t="s">
        <v>37</v>
      </c>
      <c r="J12" s="45" t="s">
        <v>96</v>
      </c>
      <c r="K12" s="45" t="s">
        <v>86</v>
      </c>
      <c r="L12" t="str">
        <f t="shared" si="0"/>
        <v>A222</v>
      </c>
    </row>
    <row r="13" spans="1:12" x14ac:dyDescent="0.45">
      <c r="A13" s="45">
        <v>11</v>
      </c>
      <c r="B13" s="45" t="s">
        <v>55</v>
      </c>
      <c r="C13" s="46" t="s">
        <v>45</v>
      </c>
      <c r="D13" s="46" t="s">
        <v>46</v>
      </c>
      <c r="E13" s="47" t="s">
        <v>28</v>
      </c>
      <c r="F13" s="46" t="s">
        <v>5</v>
      </c>
      <c r="G13" s="46" t="s">
        <v>36</v>
      </c>
      <c r="H13" s="46" t="s">
        <v>39</v>
      </c>
      <c r="I13" s="46" t="s">
        <v>37</v>
      </c>
      <c r="J13" s="45" t="s">
        <v>96</v>
      </c>
      <c r="K13" s="45" t="s">
        <v>86</v>
      </c>
      <c r="L13" t="str">
        <f t="shared" si="0"/>
        <v>A231</v>
      </c>
    </row>
    <row r="14" spans="1:12" x14ac:dyDescent="0.45">
      <c r="A14" s="45">
        <v>12</v>
      </c>
      <c r="B14" s="45" t="s">
        <v>56</v>
      </c>
      <c r="C14" s="46" t="s">
        <v>45</v>
      </c>
      <c r="D14" s="46" t="s">
        <v>46</v>
      </c>
      <c r="E14" s="47" t="s">
        <v>28</v>
      </c>
      <c r="F14" s="46" t="s">
        <v>6</v>
      </c>
      <c r="G14" s="46" t="s">
        <v>36</v>
      </c>
      <c r="H14" s="46" t="s">
        <v>39</v>
      </c>
      <c r="I14" s="46" t="s">
        <v>37</v>
      </c>
      <c r="J14" s="45" t="s">
        <v>96</v>
      </c>
      <c r="K14" s="45" t="s">
        <v>86</v>
      </c>
      <c r="L14" t="str">
        <f t="shared" si="0"/>
        <v>A232</v>
      </c>
    </row>
    <row r="15" spans="1:12" x14ac:dyDescent="0.45">
      <c r="A15" s="45">
        <v>13</v>
      </c>
      <c r="B15" s="45" t="s">
        <v>57</v>
      </c>
      <c r="C15" s="46" t="s">
        <v>45</v>
      </c>
      <c r="D15" s="46" t="s">
        <v>26</v>
      </c>
      <c r="E15" s="46" t="s">
        <v>44</v>
      </c>
      <c r="F15" s="46" t="s">
        <v>5</v>
      </c>
      <c r="G15" s="46" t="s">
        <v>36</v>
      </c>
      <c r="H15" s="46" t="s">
        <v>39</v>
      </c>
      <c r="I15" s="46" t="s">
        <v>91</v>
      </c>
      <c r="J15" s="45" t="s">
        <v>96</v>
      </c>
      <c r="K15" s="45" t="s">
        <v>86</v>
      </c>
      <c r="L15" t="str">
        <f t="shared" si="0"/>
        <v>A311</v>
      </c>
    </row>
    <row r="16" spans="1:12" x14ac:dyDescent="0.45">
      <c r="A16" s="45">
        <v>14</v>
      </c>
      <c r="B16" s="45" t="s">
        <v>58</v>
      </c>
      <c r="C16" s="46" t="s">
        <v>45</v>
      </c>
      <c r="D16" s="46" t="s">
        <v>26</v>
      </c>
      <c r="E16" s="46" t="s">
        <v>44</v>
      </c>
      <c r="F16" s="46" t="s">
        <v>6</v>
      </c>
      <c r="G16" s="46" t="s">
        <v>36</v>
      </c>
      <c r="H16" s="46" t="s">
        <v>39</v>
      </c>
      <c r="I16" s="46" t="s">
        <v>91</v>
      </c>
      <c r="J16" s="45" t="s">
        <v>96</v>
      </c>
      <c r="K16" s="45" t="s">
        <v>86</v>
      </c>
      <c r="L16" t="str">
        <f t="shared" si="0"/>
        <v>A312</v>
      </c>
    </row>
    <row r="17" spans="1:12" x14ac:dyDescent="0.45">
      <c r="A17" s="45">
        <v>15</v>
      </c>
      <c r="B17" s="45" t="s">
        <v>59</v>
      </c>
      <c r="C17" s="46" t="s">
        <v>45</v>
      </c>
      <c r="D17" s="46" t="s">
        <v>26</v>
      </c>
      <c r="E17" s="47" t="s">
        <v>15</v>
      </c>
      <c r="F17" s="46" t="s">
        <v>5</v>
      </c>
      <c r="G17" s="46" t="s">
        <v>36</v>
      </c>
      <c r="H17" s="46" t="s">
        <v>39</v>
      </c>
      <c r="I17" s="46" t="s">
        <v>91</v>
      </c>
      <c r="J17" s="45" t="s">
        <v>96</v>
      </c>
      <c r="K17" s="45" t="s">
        <v>86</v>
      </c>
      <c r="L17" t="str">
        <f t="shared" si="0"/>
        <v>A321</v>
      </c>
    </row>
    <row r="18" spans="1:12" x14ac:dyDescent="0.45">
      <c r="A18" s="45">
        <v>16</v>
      </c>
      <c r="B18" s="45" t="s">
        <v>60</v>
      </c>
      <c r="C18" s="46" t="s">
        <v>45</v>
      </c>
      <c r="D18" s="46" t="s">
        <v>26</v>
      </c>
      <c r="E18" s="47" t="s">
        <v>15</v>
      </c>
      <c r="F18" s="46" t="s">
        <v>6</v>
      </c>
      <c r="G18" s="46" t="s">
        <v>36</v>
      </c>
      <c r="H18" s="46" t="s">
        <v>39</v>
      </c>
      <c r="I18" s="46" t="s">
        <v>91</v>
      </c>
      <c r="J18" s="45" t="s">
        <v>96</v>
      </c>
      <c r="K18" s="45" t="s">
        <v>86</v>
      </c>
      <c r="L18" t="str">
        <f t="shared" si="0"/>
        <v>A322</v>
      </c>
    </row>
    <row r="19" spans="1:12" x14ac:dyDescent="0.45">
      <c r="A19" s="45">
        <v>17</v>
      </c>
      <c r="B19" s="45" t="s">
        <v>61</v>
      </c>
      <c r="C19" s="46" t="s">
        <v>45</v>
      </c>
      <c r="D19" s="46" t="s">
        <v>26</v>
      </c>
      <c r="E19" s="47" t="s">
        <v>28</v>
      </c>
      <c r="F19" s="46" t="s">
        <v>5</v>
      </c>
      <c r="G19" s="46" t="s">
        <v>36</v>
      </c>
      <c r="H19" s="46" t="s">
        <v>39</v>
      </c>
      <c r="I19" s="46" t="s">
        <v>91</v>
      </c>
      <c r="J19" s="45" t="s">
        <v>96</v>
      </c>
      <c r="K19" s="45" t="s">
        <v>86</v>
      </c>
      <c r="L19" t="str">
        <f t="shared" si="0"/>
        <v>A331</v>
      </c>
    </row>
    <row r="20" spans="1:12" x14ac:dyDescent="0.45">
      <c r="A20" s="45">
        <v>18</v>
      </c>
      <c r="B20" s="45" t="s">
        <v>62</v>
      </c>
      <c r="C20" s="46" t="s">
        <v>45</v>
      </c>
      <c r="D20" s="46" t="s">
        <v>26</v>
      </c>
      <c r="E20" s="47" t="s">
        <v>28</v>
      </c>
      <c r="F20" s="46" t="s">
        <v>6</v>
      </c>
      <c r="G20" s="46" t="s">
        <v>36</v>
      </c>
      <c r="H20" s="46" t="s">
        <v>39</v>
      </c>
      <c r="I20" s="46" t="s">
        <v>91</v>
      </c>
      <c r="J20" s="45" t="s">
        <v>96</v>
      </c>
      <c r="K20" s="45" t="s">
        <v>86</v>
      </c>
      <c r="L20" t="str">
        <f t="shared" si="0"/>
        <v>A332</v>
      </c>
    </row>
    <row r="21" spans="1:12" x14ac:dyDescent="0.45">
      <c r="A21" s="45">
        <v>19</v>
      </c>
      <c r="B21" s="45" t="s">
        <v>63</v>
      </c>
      <c r="C21" s="46" t="s">
        <v>46</v>
      </c>
      <c r="D21" s="46" t="s">
        <v>45</v>
      </c>
      <c r="E21" s="46" t="s">
        <v>44</v>
      </c>
      <c r="F21" s="46" t="s">
        <v>5</v>
      </c>
      <c r="G21" s="46" t="s">
        <v>35</v>
      </c>
      <c r="H21" s="46" t="s">
        <v>91</v>
      </c>
      <c r="I21" s="46" t="s">
        <v>40</v>
      </c>
      <c r="J21" s="45" t="s">
        <v>96</v>
      </c>
      <c r="K21" s="45" t="s">
        <v>17</v>
      </c>
      <c r="L21" t="str">
        <f t="shared" si="0"/>
        <v>B111</v>
      </c>
    </row>
    <row r="22" spans="1:12" x14ac:dyDescent="0.45">
      <c r="A22" s="45">
        <v>20</v>
      </c>
      <c r="B22" s="45" t="s">
        <v>64</v>
      </c>
      <c r="C22" s="46" t="s">
        <v>46</v>
      </c>
      <c r="D22" s="46" t="s">
        <v>45</v>
      </c>
      <c r="E22" s="46" t="s">
        <v>44</v>
      </c>
      <c r="F22" s="46" t="s">
        <v>6</v>
      </c>
      <c r="G22" s="46" t="s">
        <v>35</v>
      </c>
      <c r="H22" s="46" t="s">
        <v>91</v>
      </c>
      <c r="I22" s="46" t="s">
        <v>40</v>
      </c>
      <c r="J22" s="45" t="s">
        <v>96</v>
      </c>
      <c r="K22" s="45" t="s">
        <v>17</v>
      </c>
      <c r="L22" t="str">
        <f t="shared" si="0"/>
        <v>B112</v>
      </c>
    </row>
    <row r="23" spans="1:12" x14ac:dyDescent="0.45">
      <c r="A23" s="45">
        <v>21</v>
      </c>
      <c r="B23" s="45" t="s">
        <v>65</v>
      </c>
      <c r="C23" s="46" t="s">
        <v>46</v>
      </c>
      <c r="D23" s="46" t="s">
        <v>45</v>
      </c>
      <c r="E23" s="47" t="s">
        <v>15</v>
      </c>
      <c r="F23" s="46" t="s">
        <v>5</v>
      </c>
      <c r="G23" s="46" t="s">
        <v>36</v>
      </c>
      <c r="H23" s="46" t="s">
        <v>39</v>
      </c>
      <c r="I23" s="46" t="s">
        <v>37</v>
      </c>
      <c r="J23" s="45" t="s">
        <v>96</v>
      </c>
      <c r="K23" s="45" t="s">
        <v>86</v>
      </c>
      <c r="L23" t="str">
        <f t="shared" si="0"/>
        <v>B121</v>
      </c>
    </row>
    <row r="24" spans="1:12" x14ac:dyDescent="0.45">
      <c r="A24" s="45">
        <v>22</v>
      </c>
      <c r="B24" s="45" t="s">
        <v>66</v>
      </c>
      <c r="C24" s="46" t="s">
        <v>46</v>
      </c>
      <c r="D24" s="46" t="s">
        <v>45</v>
      </c>
      <c r="E24" s="47" t="s">
        <v>15</v>
      </c>
      <c r="F24" s="46" t="s">
        <v>6</v>
      </c>
      <c r="G24" s="46" t="s">
        <v>36</v>
      </c>
      <c r="H24" s="46" t="s">
        <v>39</v>
      </c>
      <c r="I24" s="46" t="s">
        <v>37</v>
      </c>
      <c r="J24" s="45" t="s">
        <v>96</v>
      </c>
      <c r="K24" s="45" t="s">
        <v>86</v>
      </c>
      <c r="L24" t="str">
        <f t="shared" si="0"/>
        <v>B122</v>
      </c>
    </row>
    <row r="25" spans="1:12" x14ac:dyDescent="0.45">
      <c r="A25" s="45">
        <v>23</v>
      </c>
      <c r="B25" s="45" t="s">
        <v>67</v>
      </c>
      <c r="C25" s="46" t="s">
        <v>46</v>
      </c>
      <c r="D25" s="46" t="s">
        <v>45</v>
      </c>
      <c r="E25" s="47" t="s">
        <v>28</v>
      </c>
      <c r="F25" s="46" t="s">
        <v>5</v>
      </c>
      <c r="G25" s="46" t="s">
        <v>36</v>
      </c>
      <c r="H25" s="46" t="s">
        <v>39</v>
      </c>
      <c r="I25" s="46" t="s">
        <v>37</v>
      </c>
      <c r="J25" s="45" t="s">
        <v>96</v>
      </c>
      <c r="K25" s="45" t="s">
        <v>86</v>
      </c>
      <c r="L25" t="str">
        <f t="shared" si="0"/>
        <v>B131</v>
      </c>
    </row>
    <row r="26" spans="1:12" x14ac:dyDescent="0.45">
      <c r="A26" s="45">
        <v>24</v>
      </c>
      <c r="B26" s="45" t="s">
        <v>68</v>
      </c>
      <c r="C26" s="46" t="s">
        <v>46</v>
      </c>
      <c r="D26" s="46" t="s">
        <v>45</v>
      </c>
      <c r="E26" s="47" t="s">
        <v>28</v>
      </c>
      <c r="F26" s="46" t="s">
        <v>6</v>
      </c>
      <c r="G26" s="46" t="s">
        <v>36</v>
      </c>
      <c r="H26" s="46" t="s">
        <v>39</v>
      </c>
      <c r="I26" s="46" t="s">
        <v>37</v>
      </c>
      <c r="J26" s="45" t="s">
        <v>96</v>
      </c>
      <c r="K26" s="45" t="s">
        <v>86</v>
      </c>
      <c r="L26" t="str">
        <f t="shared" si="0"/>
        <v>B132</v>
      </c>
    </row>
    <row r="27" spans="1:12" x14ac:dyDescent="0.45">
      <c r="A27" s="45">
        <v>25</v>
      </c>
      <c r="B27" s="45" t="s">
        <v>69</v>
      </c>
      <c r="C27" s="46" t="s">
        <v>46</v>
      </c>
      <c r="D27" s="46" t="s">
        <v>46</v>
      </c>
      <c r="E27" s="46" t="s">
        <v>44</v>
      </c>
      <c r="F27" s="46" t="s">
        <v>5</v>
      </c>
      <c r="G27" s="46" t="s">
        <v>35</v>
      </c>
      <c r="H27" s="46" t="s">
        <v>91</v>
      </c>
      <c r="I27" s="46" t="s">
        <v>38</v>
      </c>
      <c r="J27" s="45" t="s">
        <v>96</v>
      </c>
      <c r="K27" s="45" t="s">
        <v>16</v>
      </c>
      <c r="L27" t="str">
        <f t="shared" si="0"/>
        <v>B211</v>
      </c>
    </row>
    <row r="28" spans="1:12" x14ac:dyDescent="0.45">
      <c r="A28" s="45">
        <v>26</v>
      </c>
      <c r="B28" s="45" t="s">
        <v>70</v>
      </c>
      <c r="C28" s="46" t="s">
        <v>46</v>
      </c>
      <c r="D28" s="46" t="s">
        <v>46</v>
      </c>
      <c r="E28" s="46" t="s">
        <v>44</v>
      </c>
      <c r="F28" s="46" t="s">
        <v>6</v>
      </c>
      <c r="G28" s="46" t="s">
        <v>35</v>
      </c>
      <c r="H28" s="46" t="s">
        <v>91</v>
      </c>
      <c r="I28" s="46" t="s">
        <v>38</v>
      </c>
      <c r="J28" s="45" t="s">
        <v>96</v>
      </c>
      <c r="K28" s="45" t="s">
        <v>16</v>
      </c>
      <c r="L28" t="str">
        <f t="shared" si="0"/>
        <v>B212</v>
      </c>
    </row>
    <row r="29" spans="1:12" x14ac:dyDescent="0.45">
      <c r="A29" s="45">
        <v>27</v>
      </c>
      <c r="B29" s="45" t="s">
        <v>71</v>
      </c>
      <c r="C29" s="46" t="s">
        <v>46</v>
      </c>
      <c r="D29" s="46" t="s">
        <v>46</v>
      </c>
      <c r="E29" s="47" t="s">
        <v>15</v>
      </c>
      <c r="F29" s="46" t="s">
        <v>5</v>
      </c>
      <c r="G29" s="46" t="s">
        <v>35</v>
      </c>
      <c r="H29" s="46" t="s">
        <v>91</v>
      </c>
      <c r="I29" s="46" t="s">
        <v>38</v>
      </c>
      <c r="J29" s="45" t="s">
        <v>96</v>
      </c>
      <c r="K29" s="45" t="s">
        <v>16</v>
      </c>
      <c r="L29" t="str">
        <f t="shared" si="0"/>
        <v>B221</v>
      </c>
    </row>
    <row r="30" spans="1:12" x14ac:dyDescent="0.45">
      <c r="A30" s="45">
        <v>28</v>
      </c>
      <c r="B30" s="45" t="s">
        <v>72</v>
      </c>
      <c r="C30" s="46" t="s">
        <v>46</v>
      </c>
      <c r="D30" s="46" t="s">
        <v>46</v>
      </c>
      <c r="E30" s="47" t="s">
        <v>15</v>
      </c>
      <c r="F30" s="46" t="s">
        <v>6</v>
      </c>
      <c r="G30" s="46" t="s">
        <v>36</v>
      </c>
      <c r="H30" s="46" t="s">
        <v>39</v>
      </c>
      <c r="I30" s="46" t="s">
        <v>37</v>
      </c>
      <c r="J30" s="45" t="s">
        <v>96</v>
      </c>
      <c r="K30" s="45" t="s">
        <v>86</v>
      </c>
      <c r="L30" t="str">
        <f t="shared" si="0"/>
        <v>B222</v>
      </c>
    </row>
    <row r="31" spans="1:12" x14ac:dyDescent="0.45">
      <c r="A31" s="45">
        <v>29</v>
      </c>
      <c r="B31" s="45" t="s">
        <v>73</v>
      </c>
      <c r="C31" s="46" t="s">
        <v>46</v>
      </c>
      <c r="D31" s="46" t="s">
        <v>46</v>
      </c>
      <c r="E31" s="47" t="s">
        <v>28</v>
      </c>
      <c r="F31" s="46" t="s">
        <v>5</v>
      </c>
      <c r="G31" s="46" t="s">
        <v>36</v>
      </c>
      <c r="H31" s="46" t="s">
        <v>39</v>
      </c>
      <c r="I31" s="46" t="s">
        <v>37</v>
      </c>
      <c r="J31" s="45" t="s">
        <v>96</v>
      </c>
      <c r="K31" s="45" t="s">
        <v>86</v>
      </c>
      <c r="L31" t="str">
        <f t="shared" si="0"/>
        <v>B231</v>
      </c>
    </row>
    <row r="32" spans="1:12" x14ac:dyDescent="0.45">
      <c r="A32" s="45">
        <v>30</v>
      </c>
      <c r="B32" s="45" t="s">
        <v>74</v>
      </c>
      <c r="C32" s="46" t="s">
        <v>46</v>
      </c>
      <c r="D32" s="46" t="s">
        <v>46</v>
      </c>
      <c r="E32" s="47" t="s">
        <v>28</v>
      </c>
      <c r="F32" s="46" t="s">
        <v>6</v>
      </c>
      <c r="G32" s="46" t="s">
        <v>36</v>
      </c>
      <c r="H32" s="46" t="s">
        <v>39</v>
      </c>
      <c r="I32" s="46" t="s">
        <v>37</v>
      </c>
      <c r="J32" s="45" t="s">
        <v>96</v>
      </c>
      <c r="K32" s="45" t="s">
        <v>86</v>
      </c>
      <c r="L32" t="str">
        <f t="shared" si="0"/>
        <v>B232</v>
      </c>
    </row>
    <row r="33" spans="1:12" x14ac:dyDescent="0.45">
      <c r="A33" s="45">
        <v>31</v>
      </c>
      <c r="B33" s="45" t="s">
        <v>75</v>
      </c>
      <c r="C33" s="46" t="s">
        <v>46</v>
      </c>
      <c r="D33" s="46" t="s">
        <v>26</v>
      </c>
      <c r="E33" s="46" t="s">
        <v>44</v>
      </c>
      <c r="F33" s="46" t="s">
        <v>5</v>
      </c>
      <c r="G33" s="46" t="s">
        <v>36</v>
      </c>
      <c r="H33" s="46" t="s">
        <v>39</v>
      </c>
      <c r="I33" s="46" t="s">
        <v>91</v>
      </c>
      <c r="J33" s="45" t="s">
        <v>96</v>
      </c>
      <c r="K33" s="45" t="s">
        <v>86</v>
      </c>
      <c r="L33" t="str">
        <f t="shared" si="0"/>
        <v>B311</v>
      </c>
    </row>
    <row r="34" spans="1:12" x14ac:dyDescent="0.45">
      <c r="A34" s="45">
        <v>32</v>
      </c>
      <c r="B34" s="45" t="s">
        <v>76</v>
      </c>
      <c r="C34" s="46" t="s">
        <v>46</v>
      </c>
      <c r="D34" s="46" t="s">
        <v>26</v>
      </c>
      <c r="E34" s="46" t="s">
        <v>44</v>
      </c>
      <c r="F34" s="46" t="s">
        <v>6</v>
      </c>
      <c r="G34" s="46" t="s">
        <v>36</v>
      </c>
      <c r="H34" s="46" t="s">
        <v>39</v>
      </c>
      <c r="I34" s="46" t="s">
        <v>91</v>
      </c>
      <c r="J34" s="45" t="s">
        <v>96</v>
      </c>
      <c r="K34" s="45" t="s">
        <v>86</v>
      </c>
      <c r="L34" t="str">
        <f t="shared" si="0"/>
        <v>B312</v>
      </c>
    </row>
    <row r="35" spans="1:12" x14ac:dyDescent="0.45">
      <c r="A35" s="45">
        <v>33</v>
      </c>
      <c r="B35" s="45" t="s">
        <v>77</v>
      </c>
      <c r="C35" s="46" t="s">
        <v>46</v>
      </c>
      <c r="D35" s="46" t="s">
        <v>26</v>
      </c>
      <c r="E35" s="47" t="s">
        <v>15</v>
      </c>
      <c r="F35" s="46" t="s">
        <v>5</v>
      </c>
      <c r="G35" s="46" t="s">
        <v>36</v>
      </c>
      <c r="H35" s="46" t="s">
        <v>39</v>
      </c>
      <c r="I35" s="46" t="s">
        <v>91</v>
      </c>
      <c r="J35" s="45" t="s">
        <v>96</v>
      </c>
      <c r="K35" s="45" t="s">
        <v>86</v>
      </c>
      <c r="L35" t="str">
        <f t="shared" si="0"/>
        <v>B321</v>
      </c>
    </row>
    <row r="36" spans="1:12" x14ac:dyDescent="0.45">
      <c r="A36" s="45">
        <v>34</v>
      </c>
      <c r="B36" s="45" t="s">
        <v>78</v>
      </c>
      <c r="C36" s="46" t="s">
        <v>46</v>
      </c>
      <c r="D36" s="46" t="s">
        <v>26</v>
      </c>
      <c r="E36" s="47" t="s">
        <v>15</v>
      </c>
      <c r="F36" s="46" t="s">
        <v>6</v>
      </c>
      <c r="G36" s="46" t="s">
        <v>36</v>
      </c>
      <c r="H36" s="46" t="s">
        <v>39</v>
      </c>
      <c r="I36" s="46" t="s">
        <v>91</v>
      </c>
      <c r="J36" s="45" t="s">
        <v>96</v>
      </c>
      <c r="K36" s="45" t="s">
        <v>86</v>
      </c>
      <c r="L36" t="str">
        <f t="shared" si="0"/>
        <v>B322</v>
      </c>
    </row>
    <row r="37" spans="1:12" x14ac:dyDescent="0.45">
      <c r="A37" s="45">
        <v>35</v>
      </c>
      <c r="B37" s="45" t="s">
        <v>79</v>
      </c>
      <c r="C37" s="46" t="s">
        <v>46</v>
      </c>
      <c r="D37" s="46" t="s">
        <v>26</v>
      </c>
      <c r="E37" s="47" t="s">
        <v>28</v>
      </c>
      <c r="F37" s="46" t="s">
        <v>5</v>
      </c>
      <c r="G37" s="46" t="s">
        <v>36</v>
      </c>
      <c r="H37" s="46" t="s">
        <v>39</v>
      </c>
      <c r="I37" s="46" t="s">
        <v>91</v>
      </c>
      <c r="J37" s="45" t="s">
        <v>96</v>
      </c>
      <c r="K37" s="45" t="s">
        <v>86</v>
      </c>
      <c r="L37" t="str">
        <f t="shared" si="0"/>
        <v>B331</v>
      </c>
    </row>
    <row r="38" spans="1:12" x14ac:dyDescent="0.45">
      <c r="A38" s="45">
        <v>36</v>
      </c>
      <c r="B38" s="45" t="s">
        <v>80</v>
      </c>
      <c r="C38" s="46" t="s">
        <v>46</v>
      </c>
      <c r="D38" s="46" t="s">
        <v>26</v>
      </c>
      <c r="E38" s="47" t="s">
        <v>28</v>
      </c>
      <c r="F38" s="46" t="s">
        <v>6</v>
      </c>
      <c r="G38" s="46" t="s">
        <v>36</v>
      </c>
      <c r="H38" s="46" t="s">
        <v>39</v>
      </c>
      <c r="I38" s="46" t="s">
        <v>91</v>
      </c>
      <c r="J38" s="45" t="s">
        <v>96</v>
      </c>
      <c r="K38" s="45" t="s">
        <v>86</v>
      </c>
      <c r="L38" t="str">
        <f t="shared" si="0"/>
        <v>B332</v>
      </c>
    </row>
  </sheetData>
  <mergeCells count="2">
    <mergeCell ref="G1:I1"/>
    <mergeCell ref="C1:F1"/>
  </mergeCells>
  <phoneticPr fontId="1"/>
  <pageMargins left="0.7" right="0.7" top="0.75" bottom="0.75" header="0.3" footer="0.3"/>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FC6E-80AA-45EB-8F83-46C1BFF16977}">
  <sheetPr codeName="Sheet3"/>
  <dimension ref="A1:O9"/>
  <sheetViews>
    <sheetView workbookViewId="0">
      <selection activeCell="J8" sqref="J8"/>
    </sheetView>
  </sheetViews>
  <sheetFormatPr defaultRowHeight="18" x14ac:dyDescent="0.45"/>
  <cols>
    <col min="1" max="1" width="57.3984375" bestFit="1" customWidth="1"/>
    <col min="2" max="2" width="74.3984375" customWidth="1"/>
  </cols>
  <sheetData>
    <row r="1" spans="1:15" x14ac:dyDescent="0.45">
      <c r="B1" s="4"/>
      <c r="C1" s="4"/>
      <c r="E1" s="6"/>
      <c r="F1" s="6"/>
      <c r="G1" s="6"/>
      <c r="H1" s="6"/>
      <c r="I1" s="6"/>
      <c r="J1" s="6"/>
      <c r="K1" s="6"/>
      <c r="L1" s="6"/>
      <c r="M1" s="6"/>
      <c r="N1" s="6"/>
      <c r="O1" s="6"/>
    </row>
    <row r="2" spans="1:15" x14ac:dyDescent="0.45">
      <c r="B2" s="4"/>
      <c r="E2" s="6"/>
      <c r="F2" s="6"/>
      <c r="G2" s="6"/>
      <c r="H2" s="6"/>
      <c r="I2" s="6"/>
      <c r="J2" s="6"/>
      <c r="K2" s="6"/>
      <c r="L2" s="6"/>
      <c r="M2" s="6"/>
      <c r="N2" s="6"/>
      <c r="O2" s="6"/>
    </row>
    <row r="3" spans="1:15" x14ac:dyDescent="0.45">
      <c r="A3" t="s">
        <v>16</v>
      </c>
      <c r="B3" s="4" t="s">
        <v>88</v>
      </c>
      <c r="E3" s="6"/>
      <c r="F3" s="6"/>
      <c r="G3" s="6"/>
      <c r="H3" s="6"/>
      <c r="I3" s="6"/>
      <c r="J3" s="6"/>
      <c r="K3" s="6"/>
      <c r="L3" s="6"/>
      <c r="M3" s="6"/>
      <c r="N3" s="6"/>
      <c r="O3" s="6"/>
    </row>
    <row r="4" spans="1:15" x14ac:dyDescent="0.45">
      <c r="A4" t="s">
        <v>17</v>
      </c>
      <c r="B4" s="4" t="s">
        <v>89</v>
      </c>
      <c r="E4" s="6"/>
      <c r="F4" s="6"/>
      <c r="G4" s="6"/>
      <c r="H4" s="6"/>
      <c r="I4" s="6"/>
      <c r="J4" s="6"/>
      <c r="K4" s="6"/>
      <c r="L4" s="6"/>
      <c r="M4" s="6"/>
      <c r="N4" s="6"/>
      <c r="O4" s="6"/>
    </row>
    <row r="5" spans="1:15" x14ac:dyDescent="0.45">
      <c r="A5" t="s">
        <v>95</v>
      </c>
      <c r="B5" s="4" t="s">
        <v>97</v>
      </c>
      <c r="C5" s="44"/>
      <c r="E5" s="6"/>
      <c r="F5" s="6"/>
      <c r="G5" s="6"/>
      <c r="H5" s="6"/>
      <c r="I5" s="6"/>
      <c r="J5" s="6"/>
      <c r="K5" s="6"/>
      <c r="L5" s="6"/>
      <c r="M5" s="6"/>
      <c r="N5" s="6"/>
      <c r="O5" s="6"/>
    </row>
    <row r="6" spans="1:15" x14ac:dyDescent="0.45">
      <c r="A6" t="s">
        <v>86</v>
      </c>
      <c r="B6" s="4" t="s">
        <v>90</v>
      </c>
      <c r="C6" s="44"/>
      <c r="E6" s="6"/>
      <c r="F6" s="6"/>
      <c r="G6" s="6"/>
      <c r="H6" s="6"/>
      <c r="I6" s="6"/>
      <c r="J6" s="6"/>
      <c r="K6" s="6"/>
      <c r="L6" s="6"/>
      <c r="M6" s="6"/>
      <c r="N6" s="6"/>
      <c r="O6" s="6"/>
    </row>
    <row r="7" spans="1:15" x14ac:dyDescent="0.45">
      <c r="B7" s="4"/>
      <c r="E7" s="6"/>
      <c r="F7" s="6"/>
      <c r="G7" s="6"/>
      <c r="H7" s="6"/>
      <c r="I7" s="6"/>
      <c r="J7" s="6"/>
      <c r="K7" s="6"/>
      <c r="L7" s="6"/>
      <c r="M7" s="6"/>
      <c r="N7" s="6"/>
      <c r="O7" s="6"/>
    </row>
    <row r="9" spans="1:15" x14ac:dyDescent="0.45">
      <c r="B9" s="4"/>
    </row>
  </sheetData>
  <phoneticPr fontId="1"/>
  <hyperlinks>
    <hyperlink ref="B3" r:id="rId1" location="page=37" xr:uid="{900673B2-9967-4FCB-B7E8-5C4C07346179}"/>
    <hyperlink ref="B6" r:id="rId2" xr:uid="{B67A3799-05C9-4970-BFBB-913029C96B48}"/>
    <hyperlink ref="B4" r:id="rId3" location="page=44" xr:uid="{F01A59EA-889A-44EC-964B-549B41D291D1}"/>
    <hyperlink ref="B5" r:id="rId4" xr:uid="{C0BC30B7-7373-4274-991A-AFC16094B93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チェック</vt:lpstr>
      <vt:lpstr>判定パターン</vt:lpstr>
      <vt:lpstr>リンク</vt:lpstr>
      <vt:lpstr>チェック!Print_Area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2025-03-12T08:43:49Z</dcterms:created>
  <dcterms:modified xsi:type="dcterms:W3CDTF">2026-03-12T06:02:03Z</dcterms:modified>
  <cp:category/>
  <cp:contentStatus/>
</cp:coreProperties>
</file>