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AF073F9-2352-4101-A603-A6820A56CF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試算シート(年度末用)" sheetId="1" r:id="rId1"/>
  </sheets>
  <definedNames>
    <definedName name="_xlnm.Print_Area" localSheetId="0">'試算シート(年度末用)'!$A$1:$F$34</definedName>
    <definedName name="介護">'試算シート(年度末用)'!$E$12</definedName>
    <definedName name="子ども">'試算シート(年度末用)'!$E$13</definedName>
    <definedName name="短期">'試算シート(年度末用)'!$E$11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E12" i="1" l="1"/>
  <c r="E13" i="1" l="1"/>
  <c r="E28" i="1" s="1"/>
  <c r="E11" i="1"/>
  <c r="E22" i="1" s="1"/>
  <c r="E27" i="1"/>
  <c r="E23" i="1"/>
  <c r="E19" i="1"/>
  <c r="E20" i="1"/>
  <c r="E24" i="1" l="1"/>
  <c r="E25" i="1" s="1"/>
  <c r="E26" i="1"/>
  <c r="E29" i="1" s="1"/>
  <c r="E18" i="1"/>
  <c r="E21" i="1" s="1"/>
</calcChain>
</file>

<file path=xl/sharedStrings.xml><?xml version="1.0" encoding="utf-8"?>
<sst xmlns="http://schemas.openxmlformats.org/spreadsheetml/2006/main" count="63" uniqueCount="37">
  <si>
    <t>※計算結果は実際の掛金額と異なる場合がありますので、ご了承ください。</t>
    <rPh sb="1" eb="3">
      <t>ケイサン</t>
    </rPh>
    <rPh sb="3" eb="5">
      <t>ケッカ</t>
    </rPh>
    <rPh sb="6" eb="8">
      <t>ジッサイ</t>
    </rPh>
    <rPh sb="9" eb="10">
      <t>カケ</t>
    </rPh>
    <rPh sb="10" eb="12">
      <t>キンガク</t>
    </rPh>
    <rPh sb="13" eb="14">
      <t>コト</t>
    </rPh>
    <rPh sb="16" eb="18">
      <t>バアイ</t>
    </rPh>
    <rPh sb="27" eb="29">
      <t>リョウショウ</t>
    </rPh>
    <phoneticPr fontId="6"/>
  </si>
  <si>
    <t>※加入時期や年度により、掛金額や割引額は異なります。</t>
    <rPh sb="1" eb="3">
      <t>カニュウ</t>
    </rPh>
    <rPh sb="3" eb="5">
      <t>ジキ</t>
    </rPh>
    <rPh sb="6" eb="8">
      <t>ネンド</t>
    </rPh>
    <rPh sb="12" eb="13">
      <t>カケ</t>
    </rPh>
    <rPh sb="13" eb="15">
      <t>キンガク</t>
    </rPh>
    <rPh sb="16" eb="18">
      <t>ワリビキ</t>
    </rPh>
    <rPh sb="18" eb="19">
      <t>ガク</t>
    </rPh>
    <rPh sb="20" eb="21">
      <t>コト</t>
    </rPh>
    <phoneticPr fontId="6"/>
  </si>
  <si>
    <t>円</t>
    <rPh sb="0" eb="1">
      <t>エン</t>
    </rPh>
    <phoneticPr fontId="6"/>
  </si>
  <si>
    <t>計</t>
    <rPh sb="0" eb="1">
      <t>ケイ</t>
    </rPh>
    <phoneticPr fontId="6"/>
  </si>
  <si>
    <t>（介護）</t>
    <rPh sb="1" eb="3">
      <t>カイゴ</t>
    </rPh>
    <phoneticPr fontId="6"/>
  </si>
  <si>
    <t>（短期）</t>
    <rPh sb="1" eb="3">
      <t>タンキ</t>
    </rPh>
    <phoneticPr fontId="6"/>
  </si>
  <si>
    <t>各月納付</t>
    <rPh sb="0" eb="2">
      <t>カクツキ</t>
    </rPh>
    <rPh sb="2" eb="4">
      <t>ノウフ</t>
    </rPh>
    <phoneticPr fontId="6"/>
  </si>
  <si>
    <t>Ｃ</t>
    <phoneticPr fontId="6"/>
  </si>
  <si>
    <t>Ｂ</t>
    <phoneticPr fontId="6"/>
  </si>
  <si>
    <t>Ａ</t>
    <phoneticPr fontId="6"/>
  </si>
  <si>
    <t>任意継続掛金の年額</t>
    <rPh sb="0" eb="2">
      <t>ニンイ</t>
    </rPh>
    <rPh sb="2" eb="4">
      <t>ケイゾク</t>
    </rPh>
    <rPh sb="4" eb="6">
      <t>カケキン</t>
    </rPh>
    <phoneticPr fontId="6"/>
  </si>
  <si>
    <t>納入方法</t>
    <rPh sb="0" eb="2">
      <t>ノウニュウ</t>
    </rPh>
    <rPh sb="2" eb="4">
      <t>ホウホウ</t>
    </rPh>
    <phoneticPr fontId="6"/>
  </si>
  <si>
    <t>選択した納入方法によって、年間の掛金額が異なります。</t>
    <phoneticPr fontId="6"/>
  </si>
  <si>
    <r>
      <rPr>
        <b/>
        <sz val="12"/>
        <rFont val="ＭＳ ゴシック"/>
        <family val="3"/>
        <charset val="128"/>
      </rPr>
      <t>介護掛金は、40歳～64歳の方から徴収します。
40歳未満および65歳以上の方は0円と表示されます。</t>
    </r>
    <r>
      <rPr>
        <b/>
        <sz val="11"/>
        <rFont val="ＭＳ ゴシック"/>
        <family val="3"/>
        <charset val="128"/>
      </rPr>
      <t xml:space="preserve">
○</t>
    </r>
    <r>
      <rPr>
        <b/>
        <u/>
        <sz val="11"/>
        <rFont val="ＭＳ ゴシック"/>
        <family val="3"/>
        <charset val="128"/>
      </rPr>
      <t>退職時に39歳の方・・・</t>
    </r>
    <r>
      <rPr>
        <b/>
        <sz val="11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>　　年度途中で40歳に到達されますので、40歳の誕生日の
　前日が属する月分から介護掛金を</t>
    </r>
    <r>
      <rPr>
        <b/>
        <sz val="10"/>
        <color rgb="FFFF3300"/>
        <rFont val="ＭＳ ゴシック"/>
        <family val="3"/>
        <charset val="128"/>
      </rPr>
      <t>徴収します</t>
    </r>
    <r>
      <rPr>
        <b/>
        <sz val="10"/>
        <rFont val="ＭＳ ゴシック"/>
        <family val="3"/>
        <charset val="128"/>
      </rPr>
      <t>ので、試算
　額より金額が</t>
    </r>
    <r>
      <rPr>
        <b/>
        <sz val="10"/>
        <color rgb="FFFF0000"/>
        <rFont val="ＭＳ ゴシック"/>
        <family val="3"/>
        <charset val="128"/>
      </rPr>
      <t>上がります</t>
    </r>
    <r>
      <rPr>
        <b/>
        <sz val="10"/>
        <rFont val="ＭＳ ゴシック"/>
        <family val="3"/>
        <charset val="128"/>
      </rPr>
      <t xml:space="preserve">。
</t>
    </r>
    <r>
      <rPr>
        <b/>
        <sz val="11"/>
        <rFont val="ＭＳ ゴシック"/>
        <family val="3"/>
        <charset val="128"/>
      </rPr>
      <t xml:space="preserve">
○</t>
    </r>
    <r>
      <rPr>
        <b/>
        <u/>
        <sz val="11"/>
        <rFont val="ＭＳ ゴシック"/>
        <family val="3"/>
        <charset val="128"/>
      </rPr>
      <t>退職時に64歳の方・・・</t>
    </r>
    <r>
      <rPr>
        <b/>
        <sz val="11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>　　年度途中で65歳に到達されますので、65歳の誕生日の
　前日が属する月分から介護掛金を共済組合では</t>
    </r>
    <r>
      <rPr>
        <b/>
        <sz val="10"/>
        <color rgb="FFFF3300"/>
        <rFont val="ＭＳ ゴシック"/>
        <family val="3"/>
        <charset val="128"/>
      </rPr>
      <t>徴収</t>
    </r>
    <r>
      <rPr>
        <b/>
        <sz val="10"/>
        <color rgb="FFFF0000"/>
        <rFont val="ＭＳ ゴシック"/>
        <family val="3"/>
        <charset val="128"/>
      </rPr>
      <t>しま
　せん</t>
    </r>
    <r>
      <rPr>
        <b/>
        <sz val="10"/>
        <rFont val="ＭＳ ゴシック"/>
        <family val="3"/>
        <charset val="128"/>
      </rPr>
      <t>ので、実際には試算額より金額が</t>
    </r>
    <r>
      <rPr>
        <b/>
        <sz val="10"/>
        <color rgb="FFFF0000"/>
        <rFont val="ＭＳ ゴシック"/>
        <family val="3"/>
        <charset val="128"/>
      </rPr>
      <t>下がります</t>
    </r>
    <r>
      <rPr>
        <b/>
        <sz val="10"/>
        <rFont val="ＭＳ ゴシック"/>
        <family val="3"/>
        <charset val="128"/>
      </rPr>
      <t>。</t>
    </r>
    <rPh sb="0" eb="2">
      <t>カイゴ</t>
    </rPh>
    <rPh sb="2" eb="4">
      <t>カケキン</t>
    </rPh>
    <rPh sb="8" eb="9">
      <t>サイ</t>
    </rPh>
    <rPh sb="12" eb="13">
      <t>サイ</t>
    </rPh>
    <rPh sb="14" eb="15">
      <t>カタ</t>
    </rPh>
    <rPh sb="17" eb="19">
      <t>チョウシュウ</t>
    </rPh>
    <rPh sb="26" eb="27">
      <t>サイ</t>
    </rPh>
    <rPh sb="27" eb="29">
      <t>ミマン</t>
    </rPh>
    <rPh sb="34" eb="35">
      <t>サイ</t>
    </rPh>
    <rPh sb="35" eb="37">
      <t>イジョウ</t>
    </rPh>
    <rPh sb="38" eb="39">
      <t>カタ</t>
    </rPh>
    <rPh sb="41" eb="42">
      <t>エン</t>
    </rPh>
    <rPh sb="43" eb="45">
      <t>ヒョウジ</t>
    </rPh>
    <rPh sb="53" eb="55">
      <t>タイショク</t>
    </rPh>
    <rPh sb="55" eb="56">
      <t>ジ</t>
    </rPh>
    <rPh sb="59" eb="60">
      <t>サイ</t>
    </rPh>
    <rPh sb="61" eb="62">
      <t>カタ</t>
    </rPh>
    <rPh sb="68" eb="70">
      <t>ネンド</t>
    </rPh>
    <rPh sb="70" eb="72">
      <t>トチュウ</t>
    </rPh>
    <rPh sb="75" eb="76">
      <t>サイ</t>
    </rPh>
    <rPh sb="77" eb="79">
      <t>トウタツ</t>
    </rPh>
    <rPh sb="88" eb="89">
      <t>サイ</t>
    </rPh>
    <rPh sb="90" eb="93">
      <t>タンジョウビ</t>
    </rPh>
    <rPh sb="96" eb="98">
      <t>ゼンジツ</t>
    </rPh>
    <rPh sb="99" eb="100">
      <t>ゾク</t>
    </rPh>
    <rPh sb="102" eb="103">
      <t>ツキ</t>
    </rPh>
    <rPh sb="103" eb="104">
      <t>ブン</t>
    </rPh>
    <rPh sb="106" eb="108">
      <t>カイゴ</t>
    </rPh>
    <rPh sb="108" eb="110">
      <t>カケキン</t>
    </rPh>
    <rPh sb="111" eb="113">
      <t>チョウシュウ</t>
    </rPh>
    <rPh sb="119" eb="121">
      <t>シサン</t>
    </rPh>
    <rPh sb="123" eb="124">
      <t>ガク</t>
    </rPh>
    <rPh sb="126" eb="128">
      <t>キンガク</t>
    </rPh>
    <rPh sb="129" eb="130">
      <t>ア</t>
    </rPh>
    <rPh sb="138" eb="140">
      <t>タイショク</t>
    </rPh>
    <rPh sb="140" eb="141">
      <t>ジ</t>
    </rPh>
    <rPh sb="144" eb="145">
      <t>サイ</t>
    </rPh>
    <rPh sb="146" eb="147">
      <t>カタ</t>
    </rPh>
    <rPh sb="153" eb="155">
      <t>ネンド</t>
    </rPh>
    <rPh sb="155" eb="157">
      <t>トチュウ</t>
    </rPh>
    <rPh sb="160" eb="161">
      <t>サイ</t>
    </rPh>
    <rPh sb="162" eb="164">
      <t>トウタツ</t>
    </rPh>
    <rPh sb="181" eb="183">
      <t>ゼンジツ</t>
    </rPh>
    <rPh sb="184" eb="185">
      <t>ゾク</t>
    </rPh>
    <rPh sb="187" eb="188">
      <t>ツキ</t>
    </rPh>
    <rPh sb="188" eb="189">
      <t>ブン</t>
    </rPh>
    <rPh sb="191" eb="193">
      <t>カイゴ</t>
    </rPh>
    <rPh sb="193" eb="195">
      <t>カケキン</t>
    </rPh>
    <rPh sb="196" eb="198">
      <t>キョウサイ</t>
    </rPh>
    <rPh sb="198" eb="200">
      <t>クミアイ</t>
    </rPh>
    <rPh sb="202" eb="204">
      <t>チョウシュウ</t>
    </rPh>
    <rPh sb="213" eb="215">
      <t>ジッサイ</t>
    </rPh>
    <rPh sb="217" eb="219">
      <t>シサン</t>
    </rPh>
    <rPh sb="219" eb="220">
      <t>ガク</t>
    </rPh>
    <rPh sb="222" eb="224">
      <t>キンガク</t>
    </rPh>
    <rPh sb="225" eb="226">
      <t>サ</t>
    </rPh>
    <phoneticPr fontId="6"/>
  </si>
  <si>
    <t>任意継続掛金の月額</t>
    <rPh sb="0" eb="2">
      <t>ニンイ</t>
    </rPh>
    <rPh sb="2" eb="4">
      <t>ケイゾク</t>
    </rPh>
    <rPh sb="4" eb="6">
      <t>カケキン</t>
    </rPh>
    <rPh sb="7" eb="9">
      <t>ゲツガク</t>
    </rPh>
    <phoneticPr fontId="6"/>
  </si>
  <si>
    <t>掛金算定の基礎となる額</t>
    <rPh sb="0" eb="2">
      <t>カケキン</t>
    </rPh>
    <rPh sb="2" eb="4">
      <t>サンテイ</t>
    </rPh>
    <rPh sb="5" eb="7">
      <t>キソ</t>
    </rPh>
    <rPh sb="10" eb="11">
      <t>ガク</t>
    </rPh>
    <phoneticPr fontId="6"/>
  </si>
  <si>
    <t>①、②のうち、いずれか低い方</t>
  </si>
  <si>
    <t>…②</t>
    <phoneticPr fontId="6"/>
  </si>
  <si>
    <t>平均標準報酬月額</t>
    <rPh sb="0" eb="2">
      <t>ヘイキン</t>
    </rPh>
    <rPh sb="2" eb="4">
      <t>ヒョウジュン</t>
    </rPh>
    <rPh sb="4" eb="6">
      <t>ホウシュウ</t>
    </rPh>
    <rPh sb="6" eb="8">
      <t>ゲツガク</t>
    </rPh>
    <phoneticPr fontId="6"/>
  </si>
  <si>
    <t>…①</t>
    <phoneticPr fontId="6"/>
  </si>
  <si>
    <t>退職時の標準報酬月額</t>
    <phoneticPr fontId="6"/>
  </si>
  <si>
    <t>歳</t>
    <rPh sb="0" eb="1">
      <t>サイ</t>
    </rPh>
    <phoneticPr fontId="6"/>
  </si>
  <si>
    <t>退職時の年齢</t>
    <phoneticPr fontId="6"/>
  </si>
  <si>
    <t>↓年齢・標準報酬を入力してください↓</t>
    <phoneticPr fontId="6"/>
  </si>
  <si>
    <t xml:space="preserve">介護掛金
</t>
    <rPh sb="0" eb="2">
      <t>カイゴ</t>
    </rPh>
    <rPh sb="2" eb="4">
      <t>カケキン</t>
    </rPh>
    <phoneticPr fontId="6"/>
  </si>
  <si>
    <t>　(93.20/1,000)</t>
    <phoneticPr fontId="3"/>
  </si>
  <si>
    <r>
      <t>任継掛金を振込む場合は手数料負担が</t>
    </r>
    <r>
      <rPr>
        <b/>
        <sz val="12"/>
        <color rgb="FFFF0000"/>
        <rFont val="ＭＳ ゴシック"/>
        <family val="3"/>
        <charset val="128"/>
      </rPr>
      <t>発生</t>
    </r>
    <r>
      <rPr>
        <b/>
        <sz val="12"/>
        <rFont val="ＭＳ ゴシック"/>
        <family val="3"/>
        <charset val="128"/>
      </rPr>
      <t xml:space="preserve">します。
</t>
    </r>
    <r>
      <rPr>
        <b/>
        <sz val="11"/>
        <rFont val="ＭＳ ゴシック"/>
        <family val="3"/>
        <charset val="128"/>
      </rPr>
      <t>ネットバンキング</t>
    </r>
    <r>
      <rPr>
        <b/>
        <sz val="11"/>
        <color theme="1"/>
        <rFont val="ＭＳ ゴシック"/>
        <family val="3"/>
        <charset val="128"/>
      </rPr>
      <t>等</t>
    </r>
    <r>
      <rPr>
        <b/>
        <sz val="11"/>
        <rFont val="ＭＳ ゴシック"/>
        <family val="3"/>
        <charset val="128"/>
      </rPr>
      <t>を利用し、手数料負担が軽減される方法により振込みをしてください。</t>
    </r>
    <r>
      <rPr>
        <b/>
        <sz val="12"/>
        <rFont val="ＭＳ ゴシック"/>
        <family val="3"/>
        <charset val="128"/>
      </rPr>
      <t xml:space="preserve">
</t>
    </r>
    <r>
      <rPr>
        <b/>
        <sz val="11"/>
        <rFont val="ＭＳ ゴシック"/>
        <family val="3"/>
        <charset val="128"/>
      </rPr>
      <t>〇</t>
    </r>
    <r>
      <rPr>
        <b/>
        <u/>
        <sz val="11"/>
        <rFont val="ＭＳ ゴシック"/>
        <family val="3"/>
        <charset val="128"/>
      </rPr>
      <t xml:space="preserve">振込書を使用せず、ネットバンキング等で掛金を振
</t>
    </r>
    <r>
      <rPr>
        <b/>
        <sz val="11"/>
        <rFont val="ＭＳ ゴシック"/>
        <family val="3"/>
        <charset val="128"/>
      </rPr>
      <t>　</t>
    </r>
    <r>
      <rPr>
        <b/>
        <u/>
        <sz val="11"/>
        <rFont val="ＭＳ ゴシック"/>
        <family val="3"/>
        <charset val="128"/>
      </rPr>
      <t>り込む方</t>
    </r>
    <r>
      <rPr>
        <b/>
        <u/>
        <sz val="12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>　　振込人名義（振込依頼人名）を以下のように変更して振
　込してください。
　（例）Ｂ123456　滋賀太郎（任意継続組合員番号+氏名）</t>
    </r>
    <rPh sb="0" eb="2">
      <t>ニンケイ</t>
    </rPh>
    <rPh sb="8" eb="10">
      <t>バアイ</t>
    </rPh>
    <rPh sb="14" eb="16">
      <t>フタン</t>
    </rPh>
    <rPh sb="32" eb="33">
      <t>トウ</t>
    </rPh>
    <rPh sb="38" eb="41">
      <t>テスウリョウ</t>
    </rPh>
    <rPh sb="41" eb="43">
      <t>フタン</t>
    </rPh>
    <rPh sb="44" eb="46">
      <t>ケイゲン</t>
    </rPh>
    <rPh sb="49" eb="51">
      <t>ホウホウ</t>
    </rPh>
    <rPh sb="54" eb="55">
      <t>フ</t>
    </rPh>
    <rPh sb="55" eb="56">
      <t>コ</t>
    </rPh>
    <rPh sb="72" eb="74">
      <t>シヨウ</t>
    </rPh>
    <rPh sb="85" eb="86">
      <t>トウ</t>
    </rPh>
    <rPh sb="87" eb="89">
      <t>カケキン</t>
    </rPh>
    <rPh sb="90" eb="91">
      <t>フ</t>
    </rPh>
    <rPh sb="106" eb="108">
      <t>フリコミ</t>
    </rPh>
    <rPh sb="108" eb="110">
      <t>イライ</t>
    </rPh>
    <rPh sb="110" eb="111">
      <t>ニン</t>
    </rPh>
    <rPh sb="111" eb="112">
      <t>メイ</t>
    </rPh>
    <rPh sb="114" eb="116">
      <t>イカ</t>
    </rPh>
    <rPh sb="153" eb="155">
      <t>ニンイ</t>
    </rPh>
    <rPh sb="155" eb="157">
      <t>ケイゾク</t>
    </rPh>
    <rPh sb="157" eb="160">
      <t>クミアイイン</t>
    </rPh>
    <rPh sb="160" eb="162">
      <t>バンゴウ</t>
    </rPh>
    <rPh sb="163" eb="165">
      <t>シメイ</t>
    </rPh>
    <phoneticPr fontId="6"/>
  </si>
  <si>
    <t>12か月分前納</t>
    <phoneticPr fontId="6"/>
  </si>
  <si>
    <t>6か月分前納</t>
    <rPh sb="2" eb="3">
      <t>ゲツ</t>
    </rPh>
    <rPh sb="3" eb="4">
      <t>ブン</t>
    </rPh>
    <rPh sb="4" eb="6">
      <t>ゼンノウ</t>
    </rPh>
    <phoneticPr fontId="6"/>
  </si>
  <si>
    <r>
      <t>※</t>
    </r>
    <r>
      <rPr>
        <sz val="12"/>
        <color rgb="FFFF0000"/>
        <rFont val="HG創英角ﾎﾟｯﾌﾟ体"/>
        <family val="3"/>
        <charset val="128"/>
      </rPr>
      <t>令和８</t>
    </r>
    <r>
      <rPr>
        <b/>
        <sz val="12"/>
        <color rgb="FFFF0000"/>
        <rFont val="HG創英角ﾎﾟｯﾌﾟ体"/>
        <family val="3"/>
        <charset val="128"/>
      </rPr>
      <t>年度</t>
    </r>
    <r>
      <rPr>
        <sz val="12"/>
        <rFont val="HG創英角ﾎﾟｯﾌﾟ体"/>
        <family val="3"/>
        <charset val="128"/>
      </rPr>
      <t>の掛金率、平均標準報酬月額をもとに算出しています。</t>
    </r>
    <rPh sb="1" eb="3">
      <t>レイワ</t>
    </rPh>
    <phoneticPr fontId="6"/>
  </si>
  <si>
    <r>
      <t>●</t>
    </r>
    <r>
      <rPr>
        <b/>
        <sz val="11"/>
        <color rgb="FFFF0000"/>
        <rFont val="ＭＳ ゴシック"/>
        <family val="3"/>
        <charset val="128"/>
      </rPr>
      <t>令和８年度</t>
    </r>
    <r>
      <rPr>
        <b/>
        <sz val="11"/>
        <rFont val="ＭＳ ゴシック"/>
        <family val="3"/>
        <charset val="128"/>
      </rPr>
      <t>の掛金率および平均標準報酬月額です。
●試算結果は、あくまで参考としてください。</t>
    </r>
    <rPh sb="1" eb="3">
      <t>レイワ</t>
    </rPh>
    <phoneticPr fontId="6"/>
  </si>
  <si>
    <t>　(2.30/1,000)</t>
    <phoneticPr fontId="3"/>
  </si>
  <si>
    <t>子ども・
子育て支援金</t>
    <rPh sb="0" eb="1">
      <t>コ</t>
    </rPh>
    <rPh sb="5" eb="7">
      <t>コソダ</t>
    </rPh>
    <rPh sb="8" eb="10">
      <t>シエン</t>
    </rPh>
    <rPh sb="10" eb="11">
      <t>キン</t>
    </rPh>
    <phoneticPr fontId="6"/>
  </si>
  <si>
    <t>（子ども・子育て支援金）</t>
    <rPh sb="1" eb="2">
      <t>コ</t>
    </rPh>
    <rPh sb="5" eb="7">
      <t>コソダ</t>
    </rPh>
    <rPh sb="8" eb="10">
      <t>シエン</t>
    </rPh>
    <rPh sb="10" eb="11">
      <t>キン</t>
    </rPh>
    <phoneticPr fontId="6"/>
  </si>
  <si>
    <t>　(15.76/1,000)</t>
    <phoneticPr fontId="3"/>
  </si>
  <si>
    <t>短期掛金</t>
    <rPh sb="0" eb="2">
      <t>タンキ</t>
    </rPh>
    <rPh sb="2" eb="4">
      <t>カケキン</t>
    </rPh>
    <phoneticPr fontId="6"/>
  </si>
  <si>
    <t>令和８年度　任意継続掛金試算シート</t>
    <rPh sb="0" eb="2">
      <t>レイワ</t>
    </rPh>
    <rPh sb="6" eb="8">
      <t>ニンイ</t>
    </rPh>
    <rPh sb="8" eb="10">
      <t>ケイゾク</t>
    </rPh>
    <rPh sb="10" eb="12">
      <t>カケキン</t>
    </rPh>
    <rPh sb="12" eb="14">
      <t>シサン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</si>
</sst>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name val="HG創英角ﾎﾟｯﾌﾟ体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FF33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HG創英角ﾎﾟｯﾌﾟ体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3"/>
      <name val="ＭＳ ゴシック"/>
      <family val="3"/>
      <charset val="128"/>
    </font>
    <font>
      <sz val="11"/>
      <color theme="3"/>
      <name val="HGS創英角ﾎﾟｯﾌﾟ体"/>
      <family val="3"/>
      <charset val="128"/>
    </font>
    <font>
      <sz val="20"/>
      <name val="HG創英角ｺﾞｼｯｸUB"/>
      <family val="3"/>
      <charset val="128"/>
    </font>
    <font>
      <sz val="12"/>
      <color rgb="FFFF0000"/>
      <name val="HG創英角ﾎﾟｯﾌﾟ体"/>
      <family val="3"/>
      <charset val="128"/>
    </font>
    <font>
      <b/>
      <sz val="12"/>
      <color rgb="FFFF0000"/>
      <name val="HG創英角ﾎﾟｯﾌﾟ体"/>
      <family val="3"/>
      <charset val="128"/>
    </font>
    <font>
      <b/>
      <u/>
      <sz val="1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ck">
        <color rgb="FF0066CC"/>
      </right>
      <top/>
      <bottom style="thick">
        <color rgb="FF0066CC"/>
      </bottom>
      <diagonal/>
    </border>
    <border>
      <left/>
      <right/>
      <top/>
      <bottom style="thick">
        <color rgb="FF0066CC"/>
      </bottom>
      <diagonal/>
    </border>
    <border>
      <left style="thick">
        <color rgb="FF0066CC"/>
      </left>
      <right/>
      <top/>
      <bottom style="thick">
        <color rgb="FF0066CC"/>
      </bottom>
      <diagonal/>
    </border>
    <border>
      <left/>
      <right style="thick">
        <color rgb="FF0066CC"/>
      </right>
      <top/>
      <bottom/>
      <diagonal/>
    </border>
    <border>
      <left style="thick">
        <color rgb="FF0066CC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0066CC"/>
      </right>
      <top style="thick">
        <color rgb="FF0066CC"/>
      </top>
      <bottom/>
      <diagonal/>
    </border>
    <border>
      <left/>
      <right/>
      <top style="thick">
        <color rgb="FF0066CC"/>
      </top>
      <bottom/>
      <diagonal/>
    </border>
    <border>
      <left style="thick">
        <color rgb="FF0066CC"/>
      </left>
      <right/>
      <top style="thick">
        <color rgb="FF0066CC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4" fillId="0" borderId="0" xfId="2" applyFont="1">
      <alignment vertical="center"/>
    </xf>
    <xf numFmtId="0" fontId="8" fillId="0" borderId="0" xfId="2" applyFont="1" applyAlignment="1">
      <alignment vertical="center" shrinkToFit="1"/>
    </xf>
    <xf numFmtId="49" fontId="10" fillId="0" borderId="0" xfId="2" applyNumberFormat="1" applyFont="1" applyAlignment="1">
      <alignment vertical="center"/>
    </xf>
    <xf numFmtId="176" fontId="10" fillId="0" borderId="0" xfId="2" applyNumberFormat="1" applyFont="1" applyFill="1" applyBorder="1" applyAlignment="1" applyProtection="1">
      <alignment horizontal="center" vertical="center"/>
    </xf>
    <xf numFmtId="0" fontId="2" fillId="0" borderId="0" xfId="2" applyFont="1" applyProtection="1">
      <alignment vertical="center"/>
    </xf>
    <xf numFmtId="0" fontId="2" fillId="0" borderId="0" xfId="2" applyFont="1" applyAlignment="1" applyProtection="1">
      <alignment vertical="center"/>
    </xf>
    <xf numFmtId="0" fontId="2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horizontal="right" vertical="center"/>
    </xf>
    <xf numFmtId="0" fontId="21" fillId="0" borderId="0" xfId="2" applyFont="1" applyProtection="1">
      <alignment vertical="center"/>
    </xf>
    <xf numFmtId="0" fontId="2" fillId="0" borderId="0" xfId="2" applyFont="1" applyBorder="1" applyProtection="1">
      <alignment vertical="center"/>
    </xf>
    <xf numFmtId="0" fontId="20" fillId="0" borderId="0" xfId="2" applyFont="1" applyAlignment="1" applyProtection="1">
      <alignment vertical="center"/>
    </xf>
    <xf numFmtId="0" fontId="19" fillId="0" borderId="0" xfId="2" applyFont="1" applyAlignment="1" applyProtection="1">
      <alignment horizontal="right" vertical="center"/>
    </xf>
    <xf numFmtId="0" fontId="2" fillId="0" borderId="28" xfId="2" applyFont="1" applyFill="1" applyBorder="1" applyProtection="1">
      <alignment vertical="center"/>
    </xf>
    <xf numFmtId="0" fontId="2" fillId="0" borderId="25" xfId="2" applyFont="1" applyFill="1" applyBorder="1" applyProtection="1">
      <alignment vertical="center"/>
    </xf>
    <xf numFmtId="0" fontId="17" fillId="0" borderId="0" xfId="2" applyFont="1" applyProtection="1">
      <alignment vertical="center"/>
    </xf>
    <xf numFmtId="0" fontId="2" fillId="0" borderId="1" xfId="2" applyFont="1" applyFill="1" applyBorder="1" applyProtection="1">
      <alignment vertical="center"/>
    </xf>
    <xf numFmtId="0" fontId="2" fillId="0" borderId="0" xfId="2" applyFont="1" applyFill="1" applyBorder="1" applyAlignment="1" applyProtection="1">
      <alignment horizontal="center" vertical="center"/>
    </xf>
    <xf numFmtId="0" fontId="2" fillId="0" borderId="0" xfId="2" applyFont="1" applyFill="1" applyBorder="1" applyProtection="1">
      <alignment vertical="center"/>
    </xf>
    <xf numFmtId="0" fontId="17" fillId="0" borderId="0" xfId="2" applyFont="1" applyAlignment="1" applyProtection="1">
      <alignment horizontal="right" vertical="center"/>
    </xf>
    <xf numFmtId="0" fontId="2" fillId="3" borderId="16" xfId="2" applyFont="1" applyFill="1" applyBorder="1" applyProtection="1">
      <alignment vertical="center"/>
    </xf>
    <xf numFmtId="176" fontId="7" fillId="3" borderId="20" xfId="2" applyNumberFormat="1" applyFont="1" applyFill="1" applyBorder="1" applyAlignment="1" applyProtection="1">
      <alignment horizontal="right" vertical="center"/>
    </xf>
    <xf numFmtId="0" fontId="2" fillId="3" borderId="19" xfId="2" applyFont="1" applyFill="1" applyBorder="1" applyProtection="1">
      <alignment vertical="center"/>
    </xf>
    <xf numFmtId="0" fontId="2" fillId="0" borderId="0" xfId="2" applyFont="1" applyBorder="1" applyAlignment="1" applyProtection="1">
      <alignment vertical="center"/>
    </xf>
    <xf numFmtId="0" fontId="2" fillId="0" borderId="0" xfId="2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horizontal="right" vertical="center"/>
    </xf>
    <xf numFmtId="0" fontId="5" fillId="0" borderId="0" xfId="2" applyFont="1" applyProtection="1">
      <alignment vertical="center"/>
    </xf>
    <xf numFmtId="0" fontId="4" fillId="0" borderId="0" xfId="2" applyFont="1" applyAlignment="1" applyProtection="1">
      <alignment vertical="center"/>
    </xf>
    <xf numFmtId="0" fontId="4" fillId="0" borderId="0" xfId="2" applyFont="1" applyAlignment="1" applyProtection="1">
      <alignment horizontal="center" vertical="center"/>
    </xf>
    <xf numFmtId="0" fontId="4" fillId="0" borderId="0" xfId="2" applyFont="1" applyAlignment="1" applyProtection="1">
      <alignment horizontal="right" vertical="center"/>
    </xf>
    <xf numFmtId="0" fontId="4" fillId="0" borderId="0" xfId="2" applyFont="1" applyProtection="1">
      <alignment vertical="center"/>
    </xf>
    <xf numFmtId="176" fontId="4" fillId="2" borderId="8" xfId="2" applyNumberFormat="1" applyFont="1" applyFill="1" applyBorder="1" applyAlignment="1" applyProtection="1">
      <alignment horizontal="right" vertical="center"/>
    </xf>
    <xf numFmtId="0" fontId="2" fillId="2" borderId="7" xfId="2" applyFont="1" applyFill="1" applyBorder="1" applyProtection="1">
      <alignment vertical="center"/>
    </xf>
    <xf numFmtId="0" fontId="8" fillId="0" borderId="0" xfId="2" applyFont="1" applyAlignment="1" applyProtection="1">
      <alignment horizontal="right" vertical="center" shrinkToFit="1"/>
    </xf>
    <xf numFmtId="176" fontId="8" fillId="0" borderId="0" xfId="2" applyNumberFormat="1" applyFont="1" applyAlignment="1" applyProtection="1">
      <alignment vertical="center" shrinkToFit="1"/>
    </xf>
    <xf numFmtId="176" fontId="4" fillId="0" borderId="10" xfId="2" applyNumberFormat="1" applyFont="1" applyBorder="1" applyAlignment="1" applyProtection="1">
      <alignment horizontal="right" vertical="center"/>
    </xf>
    <xf numFmtId="0" fontId="2" fillId="0" borderId="9" xfId="2" applyFont="1" applyBorder="1" applyProtection="1">
      <alignment vertical="center"/>
    </xf>
    <xf numFmtId="0" fontId="8" fillId="0" borderId="0" xfId="2" applyFont="1" applyAlignment="1" applyProtection="1">
      <alignment vertical="center" shrinkToFit="1"/>
    </xf>
    <xf numFmtId="176" fontId="4" fillId="0" borderId="6" xfId="2" applyNumberFormat="1" applyFont="1" applyBorder="1" applyAlignment="1" applyProtection="1">
      <alignment horizontal="right" vertical="center"/>
    </xf>
    <xf numFmtId="0" fontId="2" fillId="0" borderId="5" xfId="2" applyFont="1" applyBorder="1" applyProtection="1">
      <alignment vertical="center"/>
    </xf>
    <xf numFmtId="176" fontId="4" fillId="0" borderId="8" xfId="2" applyNumberFormat="1" applyFont="1" applyBorder="1" applyAlignment="1" applyProtection="1">
      <alignment horizontal="right" vertical="center"/>
    </xf>
    <xf numFmtId="0" fontId="2" fillId="0" borderId="7" xfId="2" applyFont="1" applyBorder="1" applyProtection="1">
      <alignment vertical="center"/>
    </xf>
    <xf numFmtId="0" fontId="2" fillId="0" borderId="0" xfId="2" applyFont="1" applyAlignment="1" applyProtection="1">
      <alignment horizontal="left" vertical="center"/>
    </xf>
    <xf numFmtId="0" fontId="5" fillId="0" borderId="0" xfId="2" applyFont="1" applyAlignment="1" applyProtection="1">
      <alignment horizontal="left" vertical="center"/>
    </xf>
    <xf numFmtId="176" fontId="4" fillId="2" borderId="33" xfId="2" applyNumberFormat="1" applyFont="1" applyFill="1" applyBorder="1" applyAlignment="1" applyProtection="1">
      <alignment horizontal="right" vertical="center"/>
    </xf>
    <xf numFmtId="0" fontId="2" fillId="2" borderId="34" xfId="2" applyFont="1" applyFill="1" applyBorder="1" applyProtection="1">
      <alignment vertical="center"/>
    </xf>
    <xf numFmtId="176" fontId="7" fillId="5" borderId="35" xfId="2" applyNumberFormat="1" applyFont="1" applyFill="1" applyBorder="1" applyAlignment="1" applyProtection="1">
      <alignment horizontal="right" vertical="center"/>
    </xf>
    <xf numFmtId="0" fontId="2" fillId="5" borderId="36" xfId="2" applyFont="1" applyFill="1" applyBorder="1" applyProtection="1">
      <alignment vertical="center"/>
    </xf>
    <xf numFmtId="176" fontId="4" fillId="0" borderId="33" xfId="2" applyNumberFormat="1" applyFont="1" applyBorder="1" applyAlignment="1" applyProtection="1">
      <alignment horizontal="right" vertical="center"/>
    </xf>
    <xf numFmtId="0" fontId="2" fillId="0" borderId="34" xfId="2" applyFont="1" applyBorder="1" applyProtection="1">
      <alignment vertical="center"/>
    </xf>
    <xf numFmtId="0" fontId="16" fillId="3" borderId="4" xfId="2" applyFont="1" applyFill="1" applyBorder="1" applyAlignment="1" applyProtection="1">
      <alignment horizontal="center" vertical="center"/>
    </xf>
    <xf numFmtId="0" fontId="16" fillId="3" borderId="20" xfId="2" applyFont="1" applyFill="1" applyBorder="1" applyAlignment="1" applyProtection="1">
      <alignment horizontal="left" vertical="center" wrapText="1"/>
    </xf>
    <xf numFmtId="0" fontId="8" fillId="3" borderId="4" xfId="2" applyFont="1" applyFill="1" applyBorder="1" applyAlignment="1" applyProtection="1">
      <alignment horizontal="center" vertical="center" wrapText="1"/>
    </xf>
    <xf numFmtId="0" fontId="16" fillId="3" borderId="18" xfId="2" applyFont="1" applyFill="1" applyBorder="1" applyAlignment="1" applyProtection="1">
      <alignment horizontal="center" vertical="center" wrapText="1"/>
    </xf>
    <xf numFmtId="0" fontId="9" fillId="3" borderId="23" xfId="2" applyFont="1" applyFill="1" applyBorder="1" applyAlignment="1">
      <alignment vertical="center" wrapText="1"/>
    </xf>
    <xf numFmtId="0" fontId="9" fillId="3" borderId="22" xfId="2" applyFont="1" applyFill="1" applyBorder="1" applyAlignment="1">
      <alignment vertical="center" wrapText="1"/>
    </xf>
    <xf numFmtId="0" fontId="9" fillId="3" borderId="21" xfId="2" applyFont="1" applyFill="1" applyBorder="1" applyAlignment="1">
      <alignment vertical="center" wrapText="1"/>
    </xf>
    <xf numFmtId="0" fontId="9" fillId="3" borderId="13" xfId="2" applyFont="1" applyFill="1" applyBorder="1" applyAlignment="1">
      <alignment vertical="center" wrapText="1"/>
    </xf>
    <xf numFmtId="0" fontId="9" fillId="3" borderId="12" xfId="2" applyFont="1" applyFill="1" applyBorder="1" applyAlignment="1">
      <alignment vertical="center" wrapText="1"/>
    </xf>
    <xf numFmtId="0" fontId="9" fillId="3" borderId="11" xfId="2" applyFont="1" applyFill="1" applyBorder="1" applyAlignment="1">
      <alignment vertical="center" wrapText="1"/>
    </xf>
    <xf numFmtId="0" fontId="11" fillId="3" borderId="23" xfId="2" applyFont="1" applyFill="1" applyBorder="1" applyAlignment="1">
      <alignment horizontal="left" vertical="center" wrapText="1"/>
    </xf>
    <xf numFmtId="0" fontId="11" fillId="3" borderId="22" xfId="2" applyFont="1" applyFill="1" applyBorder="1" applyAlignment="1">
      <alignment horizontal="left" vertical="center" wrapText="1"/>
    </xf>
    <xf numFmtId="0" fontId="11" fillId="3" borderId="21" xfId="2" applyFont="1" applyFill="1" applyBorder="1" applyAlignment="1">
      <alignment horizontal="left" vertical="center" wrapText="1"/>
    </xf>
    <xf numFmtId="0" fontId="11" fillId="3" borderId="15" xfId="2" applyFont="1" applyFill="1" applyBorder="1" applyAlignment="1">
      <alignment horizontal="left" vertical="center" wrapText="1"/>
    </xf>
    <xf numFmtId="0" fontId="11" fillId="3" borderId="0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11" fillId="3" borderId="13" xfId="2" applyFont="1" applyFill="1" applyBorder="1" applyAlignment="1">
      <alignment horizontal="left" vertical="center" wrapText="1"/>
    </xf>
    <xf numFmtId="0" fontId="11" fillId="3" borderId="12" xfId="2" applyFont="1" applyFill="1" applyBorder="1" applyAlignment="1">
      <alignment horizontal="left" vertical="center" wrapText="1"/>
    </xf>
    <xf numFmtId="0" fontId="11" fillId="3" borderId="11" xfId="2" applyFont="1" applyFill="1" applyBorder="1" applyAlignment="1">
      <alignment horizontal="left" vertical="center" wrapText="1"/>
    </xf>
    <xf numFmtId="0" fontId="2" fillId="0" borderId="42" xfId="2" applyFont="1" applyFill="1" applyBorder="1" applyAlignment="1" applyProtection="1">
      <alignment horizontal="center" vertical="center"/>
    </xf>
    <xf numFmtId="0" fontId="2" fillId="0" borderId="43" xfId="2" applyFont="1" applyFill="1" applyBorder="1" applyAlignment="1" applyProtection="1">
      <alignment horizontal="center" vertical="center"/>
    </xf>
    <xf numFmtId="0" fontId="2" fillId="2" borderId="38" xfId="2" applyFont="1" applyFill="1" applyBorder="1" applyAlignment="1" applyProtection="1">
      <alignment horizontal="center" vertical="center"/>
    </xf>
    <xf numFmtId="0" fontId="2" fillId="2" borderId="39" xfId="2" applyFont="1" applyFill="1" applyBorder="1" applyAlignment="1" applyProtection="1">
      <alignment horizontal="center" vertical="center"/>
    </xf>
    <xf numFmtId="0" fontId="2" fillId="0" borderId="40" xfId="2" applyFont="1" applyFill="1" applyBorder="1" applyAlignment="1" applyProtection="1">
      <alignment horizontal="center" vertical="center"/>
    </xf>
    <xf numFmtId="0" fontId="2" fillId="0" borderId="41" xfId="2" applyFont="1" applyFill="1" applyBorder="1" applyAlignment="1" applyProtection="1">
      <alignment horizontal="center" vertical="center"/>
    </xf>
    <xf numFmtId="0" fontId="9" fillId="3" borderId="23" xfId="2" applyFont="1" applyFill="1" applyBorder="1" applyAlignment="1">
      <alignment horizontal="left" vertical="center" wrapText="1"/>
    </xf>
    <xf numFmtId="0" fontId="9" fillId="3" borderId="22" xfId="2" applyFont="1" applyFill="1" applyBorder="1" applyAlignment="1">
      <alignment horizontal="left" vertical="center" wrapText="1"/>
    </xf>
    <xf numFmtId="0" fontId="9" fillId="3" borderId="21" xfId="2" applyFont="1" applyFill="1" applyBorder="1" applyAlignment="1">
      <alignment horizontal="left" vertical="center" wrapText="1"/>
    </xf>
    <xf numFmtId="0" fontId="9" fillId="3" borderId="15" xfId="2" applyFont="1" applyFill="1" applyBorder="1" applyAlignment="1">
      <alignment horizontal="left" vertical="center" wrapText="1"/>
    </xf>
    <xf numFmtId="0" fontId="9" fillId="3" borderId="0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13" xfId="2" applyFont="1" applyFill="1" applyBorder="1" applyAlignment="1">
      <alignment horizontal="left" vertical="center" wrapText="1"/>
    </xf>
    <xf numFmtId="0" fontId="9" fillId="3" borderId="12" xfId="2" applyFont="1" applyFill="1" applyBorder="1" applyAlignment="1">
      <alignment horizontal="left" vertical="center" wrapText="1"/>
    </xf>
    <xf numFmtId="0" fontId="9" fillId="3" borderId="11" xfId="2" applyFont="1" applyFill="1" applyBorder="1" applyAlignment="1">
      <alignment horizontal="left" vertical="center" wrapText="1"/>
    </xf>
    <xf numFmtId="0" fontId="4" fillId="0" borderId="18" xfId="2" applyFont="1" applyFill="1" applyBorder="1" applyAlignment="1" applyProtection="1">
      <alignment horizontal="center" vertical="center"/>
    </xf>
    <xf numFmtId="0" fontId="4" fillId="0" borderId="31" xfId="2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 vertical="center"/>
    </xf>
    <xf numFmtId="0" fontId="4" fillId="0" borderId="18" xfId="2" applyFont="1" applyFill="1" applyBorder="1" applyAlignment="1" applyProtection="1">
      <alignment horizontal="left" vertical="center"/>
    </xf>
    <xf numFmtId="0" fontId="4" fillId="0" borderId="31" xfId="2" applyFont="1" applyFill="1" applyBorder="1" applyAlignment="1" applyProtection="1">
      <alignment horizontal="left" vertical="center"/>
    </xf>
    <xf numFmtId="0" fontId="4" fillId="0" borderId="3" xfId="2" applyFont="1" applyFill="1" applyBorder="1" applyAlignment="1" applyProtection="1">
      <alignment horizontal="left" vertical="center"/>
    </xf>
    <xf numFmtId="0" fontId="2" fillId="2" borderId="40" xfId="2" applyFont="1" applyFill="1" applyBorder="1" applyAlignment="1" applyProtection="1">
      <alignment horizontal="center" vertical="center"/>
    </xf>
    <xf numFmtId="0" fontId="2" fillId="2" borderId="41" xfId="2" applyFont="1" applyFill="1" applyBorder="1" applyAlignment="1" applyProtection="1">
      <alignment horizontal="center" vertical="center"/>
    </xf>
    <xf numFmtId="0" fontId="2" fillId="0" borderId="4" xfId="2" applyFont="1" applyFill="1" applyBorder="1" applyAlignment="1" applyProtection="1">
      <alignment horizontal="center" vertical="center"/>
    </xf>
    <xf numFmtId="0" fontId="2" fillId="0" borderId="20" xfId="2" applyFont="1" applyFill="1" applyBorder="1" applyAlignment="1" applyProtection="1">
      <alignment horizontal="center" vertical="center"/>
    </xf>
    <xf numFmtId="176" fontId="7" fillId="4" borderId="27" xfId="1" applyNumberFormat="1" applyFont="1" applyFill="1" applyBorder="1" applyAlignment="1" applyProtection="1">
      <alignment horizontal="center" vertical="center"/>
      <protection locked="0"/>
    </xf>
    <xf numFmtId="176" fontId="7" fillId="4" borderId="26" xfId="1" applyNumberFormat="1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</xf>
    <xf numFmtId="176" fontId="7" fillId="3" borderId="24" xfId="2" applyNumberFormat="1" applyFont="1" applyFill="1" applyBorder="1" applyAlignment="1" applyProtection="1">
      <alignment horizontal="center" vertical="center"/>
    </xf>
    <xf numFmtId="0" fontId="4" fillId="0" borderId="17" xfId="2" applyFont="1" applyFill="1" applyBorder="1" applyAlignment="1" applyProtection="1">
      <alignment horizontal="left" vertical="center" wrapText="1"/>
    </xf>
    <xf numFmtId="0" fontId="4" fillId="0" borderId="32" xfId="2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horizontal="left" vertical="center" wrapText="1"/>
    </xf>
    <xf numFmtId="0" fontId="2" fillId="3" borderId="20" xfId="2" applyFont="1" applyFill="1" applyBorder="1" applyAlignment="1" applyProtection="1">
      <alignment horizontal="center" vertical="center"/>
    </xf>
    <xf numFmtId="0" fontId="2" fillId="3" borderId="19" xfId="2" applyFont="1" applyFill="1" applyBorder="1" applyAlignment="1" applyProtection="1">
      <alignment horizontal="center" vertical="center"/>
    </xf>
    <xf numFmtId="176" fontId="7" fillId="3" borderId="18" xfId="2" applyNumberFormat="1" applyFont="1" applyFill="1" applyBorder="1" applyAlignment="1" applyProtection="1">
      <alignment horizontal="center" vertical="center"/>
    </xf>
    <xf numFmtId="176" fontId="7" fillId="3" borderId="17" xfId="2" applyNumberFormat="1" applyFont="1" applyFill="1" applyBorder="1" applyAlignment="1" applyProtection="1">
      <alignment horizontal="center" vertical="center"/>
    </xf>
    <xf numFmtId="0" fontId="4" fillId="0" borderId="20" xfId="2" applyFont="1" applyFill="1" applyBorder="1" applyAlignment="1" applyProtection="1">
      <alignment horizontal="center" vertical="center"/>
    </xf>
    <xf numFmtId="0" fontId="4" fillId="0" borderId="37" xfId="2" applyFont="1" applyFill="1" applyBorder="1" applyAlignment="1" applyProtection="1">
      <alignment horizontal="center" vertical="center"/>
    </xf>
    <xf numFmtId="0" fontId="4" fillId="0" borderId="19" xfId="2" applyFont="1" applyFill="1" applyBorder="1" applyAlignment="1" applyProtection="1">
      <alignment horizontal="center" vertical="center"/>
    </xf>
    <xf numFmtId="0" fontId="4" fillId="2" borderId="4" xfId="2" applyFont="1" applyFill="1" applyBorder="1" applyAlignment="1" applyProtection="1">
      <alignment vertical="center" wrapText="1"/>
    </xf>
    <xf numFmtId="0" fontId="4" fillId="2" borderId="4" xfId="2" applyFont="1" applyFill="1" applyBorder="1" applyAlignment="1" applyProtection="1">
      <alignment vertical="center"/>
    </xf>
    <xf numFmtId="0" fontId="4" fillId="2" borderId="20" xfId="2" applyFont="1" applyFill="1" applyBorder="1" applyAlignment="1" applyProtection="1">
      <alignment vertical="center"/>
    </xf>
    <xf numFmtId="0" fontId="4" fillId="2" borderId="4" xfId="2" applyFont="1" applyFill="1" applyBorder="1" applyAlignment="1" applyProtection="1">
      <alignment horizontal="center" vertical="center"/>
    </xf>
    <xf numFmtId="0" fontId="2" fillId="3" borderId="17" xfId="2" applyFont="1" applyFill="1" applyBorder="1" applyAlignment="1" applyProtection="1">
      <alignment horizontal="center" vertical="center"/>
    </xf>
    <xf numFmtId="0" fontId="2" fillId="3" borderId="16" xfId="2" applyFont="1" applyFill="1" applyBorder="1" applyAlignment="1" applyProtection="1">
      <alignment horizontal="center" vertical="center"/>
    </xf>
    <xf numFmtId="0" fontId="2" fillId="3" borderId="32" xfId="2" applyFont="1" applyFill="1" applyBorder="1" applyAlignment="1" applyProtection="1">
      <alignment horizontal="center" vertical="center"/>
    </xf>
    <xf numFmtId="0" fontId="2" fillId="3" borderId="44" xfId="2" applyFont="1" applyFill="1" applyBorder="1" applyAlignment="1" applyProtection="1">
      <alignment horizontal="center" vertical="center"/>
    </xf>
    <xf numFmtId="0" fontId="2" fillId="3" borderId="2" xfId="2" applyFont="1" applyFill="1" applyBorder="1" applyAlignment="1" applyProtection="1">
      <alignment horizontal="center" vertical="center"/>
    </xf>
    <xf numFmtId="0" fontId="2" fillId="3" borderId="1" xfId="2" applyFont="1" applyFill="1" applyBorder="1" applyAlignment="1" applyProtection="1">
      <alignment horizontal="center" vertical="center"/>
    </xf>
    <xf numFmtId="177" fontId="7" fillId="4" borderId="30" xfId="2" applyNumberFormat="1" applyFont="1" applyFill="1" applyBorder="1" applyAlignment="1" applyProtection="1">
      <alignment horizontal="center" vertical="center"/>
      <protection locked="0"/>
    </xf>
    <xf numFmtId="177" fontId="7" fillId="4" borderId="29" xfId="2" applyNumberFormat="1" applyFont="1" applyFill="1" applyBorder="1" applyAlignment="1" applyProtection="1">
      <alignment horizontal="center" vertical="center"/>
      <protection locked="0"/>
    </xf>
    <xf numFmtId="0" fontId="2" fillId="2" borderId="8" xfId="2" applyFont="1" applyFill="1" applyBorder="1" applyAlignment="1" applyProtection="1">
      <alignment horizontal="center" vertical="center"/>
    </xf>
    <xf numFmtId="0" fontId="2" fillId="2" borderId="7" xfId="2" applyFont="1" applyFill="1" applyBorder="1" applyAlignment="1" applyProtection="1">
      <alignment horizontal="center" vertical="center"/>
    </xf>
    <xf numFmtId="0" fontId="2" fillId="3" borderId="22" xfId="2" applyFont="1" applyFill="1" applyBorder="1" applyAlignment="1">
      <alignment vertical="center"/>
    </xf>
    <xf numFmtId="0" fontId="2" fillId="3" borderId="21" xfId="2" applyFont="1" applyFill="1" applyBorder="1" applyAlignment="1">
      <alignment vertical="center"/>
    </xf>
    <xf numFmtId="0" fontId="2" fillId="2" borderId="6" xfId="2" applyFont="1" applyFill="1" applyBorder="1" applyAlignment="1" applyProtection="1">
      <alignment horizontal="center" vertical="center"/>
    </xf>
    <xf numFmtId="0" fontId="2" fillId="2" borderId="5" xfId="2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任継計算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M39"/>
  <sheetViews>
    <sheetView showGridLines="0" tabSelected="1" view="pageBreakPreview" zoomScaleNormal="100" zoomScaleSheetLayoutView="100" workbookViewId="0">
      <selection activeCell="C5" sqref="C5:E5"/>
    </sheetView>
  </sheetViews>
  <sheetFormatPr defaultRowHeight="13.5" x14ac:dyDescent="0.15"/>
  <cols>
    <col min="1" max="1" width="4.625" style="1" customWidth="1"/>
    <col min="2" max="2" width="35.25" style="4" customWidth="1"/>
    <col min="3" max="3" width="10.875" style="3" customWidth="1"/>
    <col min="4" max="4" width="15.125" style="3" bestFit="1" customWidth="1"/>
    <col min="5" max="5" width="16.875" style="2" customWidth="1"/>
    <col min="6" max="6" width="3.75" style="1" customWidth="1"/>
    <col min="7" max="7" width="4.375" style="1" customWidth="1"/>
    <col min="8" max="8" width="3.625" style="1" customWidth="1"/>
    <col min="9" max="10" width="18.25" style="1" customWidth="1"/>
    <col min="11" max="12" width="6.25" style="1" customWidth="1"/>
    <col min="13" max="13" width="3.375" style="1" customWidth="1"/>
    <col min="14" max="16384" width="9" style="1"/>
  </cols>
  <sheetData>
    <row r="1" spans="1:13" x14ac:dyDescent="0.15">
      <c r="A1" s="9"/>
      <c r="B1" s="10"/>
      <c r="C1" s="11"/>
      <c r="D1" s="11"/>
      <c r="E1" s="12"/>
      <c r="F1" s="9"/>
      <c r="G1" s="9"/>
    </row>
    <row r="2" spans="1:13" ht="24" x14ac:dyDescent="0.15">
      <c r="A2" s="13" t="s">
        <v>36</v>
      </c>
      <c r="B2" s="10"/>
      <c r="C2" s="11"/>
      <c r="D2" s="11"/>
      <c r="E2" s="12"/>
      <c r="F2" s="9"/>
      <c r="G2" s="9"/>
    </row>
    <row r="3" spans="1:13" ht="15" customHeight="1" x14ac:dyDescent="0.15">
      <c r="A3" s="9"/>
      <c r="B3" s="10"/>
      <c r="C3" s="11"/>
      <c r="D3" s="11"/>
      <c r="E3" s="12"/>
      <c r="F3" s="14"/>
      <c r="G3" s="9"/>
    </row>
    <row r="4" spans="1:13" ht="25.5" customHeight="1" thickBot="1" x14ac:dyDescent="0.2">
      <c r="A4" s="9"/>
      <c r="B4" s="10"/>
      <c r="C4" s="15" t="s">
        <v>23</v>
      </c>
      <c r="D4" s="15"/>
      <c r="E4" s="16"/>
      <c r="F4" s="14"/>
      <c r="G4" s="9"/>
    </row>
    <row r="5" spans="1:13" ht="30.75" customHeight="1" thickTop="1" x14ac:dyDescent="0.15">
      <c r="A5" s="96" t="s">
        <v>22</v>
      </c>
      <c r="B5" s="97"/>
      <c r="C5" s="122"/>
      <c r="D5" s="123"/>
      <c r="E5" s="123"/>
      <c r="F5" s="17" t="s">
        <v>21</v>
      </c>
      <c r="G5" s="9"/>
    </row>
    <row r="6" spans="1:13" ht="30.75" customHeight="1" thickBot="1" x14ac:dyDescent="0.2">
      <c r="A6" s="96" t="s">
        <v>20</v>
      </c>
      <c r="B6" s="97"/>
      <c r="C6" s="98"/>
      <c r="D6" s="99"/>
      <c r="E6" s="99"/>
      <c r="F6" s="18" t="s">
        <v>2</v>
      </c>
      <c r="G6" s="19" t="s">
        <v>19</v>
      </c>
    </row>
    <row r="7" spans="1:13" ht="30.75" customHeight="1" thickTop="1" thickBot="1" x14ac:dyDescent="0.2">
      <c r="A7" s="96" t="s">
        <v>18</v>
      </c>
      <c r="B7" s="96"/>
      <c r="C7" s="101">
        <v>410000</v>
      </c>
      <c r="D7" s="101"/>
      <c r="E7" s="101"/>
      <c r="F7" s="20" t="s">
        <v>2</v>
      </c>
      <c r="G7" s="19" t="s">
        <v>17</v>
      </c>
    </row>
    <row r="8" spans="1:13" ht="15" customHeight="1" thickTop="1" x14ac:dyDescent="0.15">
      <c r="A8" s="21"/>
      <c r="B8" s="21"/>
      <c r="C8" s="8"/>
      <c r="D8" s="8"/>
      <c r="E8" s="8"/>
      <c r="F8" s="22"/>
      <c r="G8" s="9"/>
      <c r="I8" s="58" t="s">
        <v>30</v>
      </c>
      <c r="J8" s="59"/>
      <c r="K8" s="59"/>
      <c r="L8" s="59"/>
      <c r="M8" s="60"/>
    </row>
    <row r="9" spans="1:13" ht="15" customHeight="1" thickBot="1" x14ac:dyDescent="0.2">
      <c r="A9" s="9"/>
      <c r="B9" s="10"/>
      <c r="C9" s="11"/>
      <c r="D9" s="11"/>
      <c r="E9" s="12"/>
      <c r="F9" s="23" t="s">
        <v>16</v>
      </c>
      <c r="G9" s="9"/>
      <c r="I9" s="61"/>
      <c r="J9" s="62"/>
      <c r="K9" s="62"/>
      <c r="L9" s="62"/>
      <c r="M9" s="63"/>
    </row>
    <row r="10" spans="1:13" ht="27.75" customHeight="1" thickTop="1" x14ac:dyDescent="0.15">
      <c r="A10" s="105" t="s">
        <v>15</v>
      </c>
      <c r="B10" s="106"/>
      <c r="C10" s="107" t="str">
        <f>IF((C6=""),"0",(MIN(C6,C7)))</f>
        <v>0</v>
      </c>
      <c r="D10" s="108"/>
      <c r="E10" s="108"/>
      <c r="F10" s="24" t="s">
        <v>2</v>
      </c>
      <c r="G10" s="9"/>
    </row>
    <row r="11" spans="1:13" ht="22.5" customHeight="1" x14ac:dyDescent="0.15">
      <c r="A11" s="116" t="s">
        <v>14</v>
      </c>
      <c r="B11" s="117"/>
      <c r="C11" s="57" t="s">
        <v>35</v>
      </c>
      <c r="D11" s="55" t="s">
        <v>25</v>
      </c>
      <c r="E11" s="25">
        <f>INT(C10*0.0932)</f>
        <v>0</v>
      </c>
      <c r="F11" s="26" t="s">
        <v>2</v>
      </c>
      <c r="G11" s="9"/>
      <c r="H11" s="7"/>
    </row>
    <row r="12" spans="1:13" ht="22.5" customHeight="1" thickBot="1" x14ac:dyDescent="0.2">
      <c r="A12" s="118"/>
      <c r="B12" s="119"/>
      <c r="C12" s="54" t="s">
        <v>24</v>
      </c>
      <c r="D12" s="55" t="s">
        <v>34</v>
      </c>
      <c r="E12" s="25">
        <f>IF(AND(C5&lt;65,C5&gt;=40),INT(C10*0.01576),0)</f>
        <v>0</v>
      </c>
      <c r="F12" s="26" t="s">
        <v>2</v>
      </c>
      <c r="G12" s="9"/>
      <c r="H12" s="7"/>
    </row>
    <row r="13" spans="1:13" ht="22.5" customHeight="1" thickTop="1" x14ac:dyDescent="0.15">
      <c r="A13" s="120"/>
      <c r="B13" s="121"/>
      <c r="C13" s="56" t="s">
        <v>32</v>
      </c>
      <c r="D13" s="55" t="s">
        <v>31</v>
      </c>
      <c r="E13" s="25">
        <f>INT(C10*0.0023)</f>
        <v>0</v>
      </c>
      <c r="F13" s="26" t="s">
        <v>2</v>
      </c>
      <c r="G13" s="9"/>
      <c r="H13" s="7"/>
      <c r="I13" s="79" t="s">
        <v>13</v>
      </c>
      <c r="J13" s="80"/>
      <c r="K13" s="80"/>
      <c r="L13" s="80"/>
      <c r="M13" s="81"/>
    </row>
    <row r="14" spans="1:13" ht="22.5" customHeight="1" x14ac:dyDescent="0.15">
      <c r="A14" s="27"/>
      <c r="B14" s="28"/>
      <c r="C14" s="28"/>
      <c r="D14" s="28"/>
      <c r="E14" s="29"/>
      <c r="F14" s="14"/>
      <c r="G14" s="9"/>
      <c r="H14" s="7"/>
      <c r="I14" s="82"/>
      <c r="J14" s="83"/>
      <c r="K14" s="83"/>
      <c r="L14" s="83"/>
      <c r="M14" s="84"/>
    </row>
    <row r="15" spans="1:13" ht="21" customHeight="1" x14ac:dyDescent="0.15">
      <c r="A15" s="28"/>
      <c r="B15" s="28"/>
      <c r="C15" s="28"/>
      <c r="D15" s="28"/>
      <c r="E15" s="29"/>
      <c r="F15" s="14"/>
      <c r="G15" s="9"/>
      <c r="H15" s="7"/>
      <c r="I15" s="82"/>
      <c r="J15" s="83"/>
      <c r="K15" s="83"/>
      <c r="L15" s="83"/>
      <c r="M15" s="84"/>
    </row>
    <row r="16" spans="1:13" ht="16.5" customHeight="1" x14ac:dyDescent="0.15">
      <c r="A16" s="30" t="s">
        <v>12</v>
      </c>
      <c r="B16" s="31"/>
      <c r="C16" s="32"/>
      <c r="D16" s="32"/>
      <c r="E16" s="33"/>
      <c r="F16" s="34"/>
      <c r="G16" s="9"/>
      <c r="I16" s="82"/>
      <c r="J16" s="83"/>
      <c r="K16" s="83"/>
      <c r="L16" s="83"/>
      <c r="M16" s="84"/>
    </row>
    <row r="17" spans="1:13" ht="14.25" x14ac:dyDescent="0.15">
      <c r="A17" s="88" t="s">
        <v>11</v>
      </c>
      <c r="B17" s="88"/>
      <c r="C17" s="109" t="s">
        <v>10</v>
      </c>
      <c r="D17" s="110"/>
      <c r="E17" s="110"/>
      <c r="F17" s="111"/>
      <c r="G17" s="9"/>
      <c r="I17" s="82"/>
      <c r="J17" s="83"/>
      <c r="K17" s="83"/>
      <c r="L17" s="83"/>
      <c r="M17" s="84"/>
    </row>
    <row r="18" spans="1:13" ht="18.75" customHeight="1" x14ac:dyDescent="0.15">
      <c r="A18" s="115" t="s">
        <v>9</v>
      </c>
      <c r="B18" s="112" t="s">
        <v>27</v>
      </c>
      <c r="C18" s="124" t="s">
        <v>5</v>
      </c>
      <c r="D18" s="125"/>
      <c r="E18" s="35">
        <f>ROUND(短期+短期*10.7869636,0)</f>
        <v>0</v>
      </c>
      <c r="F18" s="36" t="s">
        <v>2</v>
      </c>
      <c r="G18" s="9"/>
      <c r="I18" s="82"/>
      <c r="J18" s="83"/>
      <c r="K18" s="83"/>
      <c r="L18" s="83"/>
      <c r="M18" s="84"/>
    </row>
    <row r="19" spans="1:13" ht="18.75" customHeight="1" x14ac:dyDescent="0.15">
      <c r="A19" s="115"/>
      <c r="B19" s="112"/>
      <c r="C19" s="128" t="s">
        <v>4</v>
      </c>
      <c r="D19" s="129"/>
      <c r="E19" s="48">
        <f>ROUND(介護+介護*10.7869636,0)</f>
        <v>0</v>
      </c>
      <c r="F19" s="36" t="s">
        <v>2</v>
      </c>
      <c r="G19" s="9"/>
      <c r="I19" s="82"/>
      <c r="J19" s="83"/>
      <c r="K19" s="83"/>
      <c r="L19" s="83"/>
      <c r="M19" s="84"/>
    </row>
    <row r="20" spans="1:13" s="5" customFormat="1" ht="18.75" customHeight="1" thickBot="1" x14ac:dyDescent="0.2">
      <c r="A20" s="115"/>
      <c r="B20" s="113"/>
      <c r="C20" s="75" t="s">
        <v>33</v>
      </c>
      <c r="D20" s="76"/>
      <c r="E20" s="48">
        <f>ROUND(子ども+子ども*10.7869636,0)</f>
        <v>0</v>
      </c>
      <c r="F20" s="49" t="s">
        <v>2</v>
      </c>
      <c r="G20" s="34"/>
      <c r="I20" s="82"/>
      <c r="J20" s="83"/>
      <c r="K20" s="83"/>
      <c r="L20" s="83"/>
      <c r="M20" s="84"/>
    </row>
    <row r="21" spans="1:13" ht="22.5" customHeight="1" thickBot="1" x14ac:dyDescent="0.2">
      <c r="A21" s="115"/>
      <c r="B21" s="114"/>
      <c r="C21" s="94" t="s">
        <v>3</v>
      </c>
      <c r="D21" s="95"/>
      <c r="E21" s="50">
        <f>SUM(E18:E20)</f>
        <v>0</v>
      </c>
      <c r="F21" s="51" t="s">
        <v>2</v>
      </c>
      <c r="G21" s="9"/>
      <c r="I21" s="82"/>
      <c r="J21" s="83"/>
      <c r="K21" s="83"/>
      <c r="L21" s="83"/>
      <c r="M21" s="84"/>
    </row>
    <row r="22" spans="1:13" ht="18.75" customHeight="1" x14ac:dyDescent="0.15">
      <c r="A22" s="90" t="s">
        <v>8</v>
      </c>
      <c r="B22" s="102" t="s">
        <v>28</v>
      </c>
      <c r="C22" s="73" t="s">
        <v>5</v>
      </c>
      <c r="D22" s="74"/>
      <c r="E22" s="39">
        <f>ROUND(短期+短期*4.9512666,0)+ROUND(短期*5.9318472,0)</f>
        <v>0</v>
      </c>
      <c r="F22" s="40" t="s">
        <v>2</v>
      </c>
      <c r="G22" s="9"/>
      <c r="I22" s="82"/>
      <c r="J22" s="83"/>
      <c r="K22" s="83"/>
      <c r="L22" s="83"/>
      <c r="M22" s="84"/>
    </row>
    <row r="23" spans="1:13" ht="18.75" customHeight="1" thickBot="1" x14ac:dyDescent="0.2">
      <c r="A23" s="90"/>
      <c r="B23" s="103"/>
      <c r="C23" s="128" t="s">
        <v>4</v>
      </c>
      <c r="D23" s="129"/>
      <c r="E23" s="52">
        <f>ROUND(介護+介護*4.9512666,0)+ROUND(介護*5.9318472,0)</f>
        <v>0</v>
      </c>
      <c r="F23" s="36" t="s">
        <v>2</v>
      </c>
      <c r="G23" s="9"/>
      <c r="I23" s="85"/>
      <c r="J23" s="86"/>
      <c r="K23" s="86"/>
      <c r="L23" s="86"/>
      <c r="M23" s="87"/>
    </row>
    <row r="24" spans="1:13" ht="18.75" customHeight="1" thickTop="1" thickBot="1" x14ac:dyDescent="0.2">
      <c r="A24" s="100"/>
      <c r="B24" s="103"/>
      <c r="C24" s="75" t="s">
        <v>33</v>
      </c>
      <c r="D24" s="76"/>
      <c r="E24" s="52">
        <f>ROUND(子ども+子ども*4.9512666,0)+ROUND(子ども*5.9318472,0)</f>
        <v>0</v>
      </c>
      <c r="F24" s="53" t="s">
        <v>2</v>
      </c>
      <c r="G24" s="37"/>
      <c r="H24" s="6"/>
    </row>
    <row r="25" spans="1:13" ht="22.5" customHeight="1" thickBot="1" x14ac:dyDescent="0.2">
      <c r="A25" s="100"/>
      <c r="B25" s="104"/>
      <c r="C25" s="77" t="s">
        <v>3</v>
      </c>
      <c r="D25" s="78"/>
      <c r="E25" s="50">
        <f>SUM(E22:E24)</f>
        <v>0</v>
      </c>
      <c r="F25" s="51" t="s">
        <v>2</v>
      </c>
      <c r="G25" s="38"/>
      <c r="H25" s="6"/>
    </row>
    <row r="26" spans="1:13" ht="18.75" customHeight="1" thickTop="1" x14ac:dyDescent="0.15">
      <c r="A26" s="88" t="s">
        <v>7</v>
      </c>
      <c r="B26" s="91" t="s">
        <v>6</v>
      </c>
      <c r="C26" s="73" t="s">
        <v>5</v>
      </c>
      <c r="D26" s="74"/>
      <c r="E26" s="44">
        <f>短期*12</f>
        <v>0</v>
      </c>
      <c r="F26" s="45" t="s">
        <v>2</v>
      </c>
      <c r="G26" s="41"/>
      <c r="H26" s="6"/>
      <c r="I26" s="64" t="s">
        <v>26</v>
      </c>
      <c r="J26" s="65"/>
      <c r="K26" s="65"/>
      <c r="L26" s="65"/>
      <c r="M26" s="66"/>
    </row>
    <row r="27" spans="1:13" ht="18.75" customHeight="1" x14ac:dyDescent="0.15">
      <c r="A27" s="89"/>
      <c r="B27" s="92"/>
      <c r="C27" s="128" t="s">
        <v>4</v>
      </c>
      <c r="D27" s="129"/>
      <c r="E27" s="42">
        <f>介護*12</f>
        <v>0</v>
      </c>
      <c r="F27" s="36" t="s">
        <v>2</v>
      </c>
      <c r="G27" s="41"/>
      <c r="H27" s="6"/>
      <c r="I27" s="67"/>
      <c r="J27" s="68"/>
      <c r="K27" s="68"/>
      <c r="L27" s="68"/>
      <c r="M27" s="69"/>
    </row>
    <row r="28" spans="1:13" ht="18.75" customHeight="1" thickBot="1" x14ac:dyDescent="0.2">
      <c r="A28" s="89"/>
      <c r="B28" s="92"/>
      <c r="C28" s="75" t="s">
        <v>33</v>
      </c>
      <c r="D28" s="76"/>
      <c r="E28" s="42">
        <f>子ども*12</f>
        <v>0</v>
      </c>
      <c r="F28" s="43" t="s">
        <v>2</v>
      </c>
      <c r="G28" s="37"/>
      <c r="H28" s="6"/>
      <c r="I28" s="67"/>
      <c r="J28" s="68"/>
      <c r="K28" s="68"/>
      <c r="L28" s="68"/>
      <c r="M28" s="69"/>
    </row>
    <row r="29" spans="1:13" ht="22.5" customHeight="1" thickBot="1" x14ac:dyDescent="0.2">
      <c r="A29" s="90"/>
      <c r="B29" s="93"/>
      <c r="C29" s="77" t="s">
        <v>3</v>
      </c>
      <c r="D29" s="78"/>
      <c r="E29" s="50">
        <f>SUM(E26:E28)</f>
        <v>0</v>
      </c>
      <c r="F29" s="51" t="s">
        <v>2</v>
      </c>
      <c r="G29" s="38"/>
      <c r="H29" s="6"/>
      <c r="I29" s="67"/>
      <c r="J29" s="68"/>
      <c r="K29" s="68"/>
      <c r="L29" s="68"/>
      <c r="M29" s="69"/>
    </row>
    <row r="30" spans="1:13" ht="18.75" customHeight="1" x14ac:dyDescent="0.15">
      <c r="A30" s="46"/>
      <c r="B30" s="10"/>
      <c r="C30" s="11"/>
      <c r="D30" s="11"/>
      <c r="E30" s="12"/>
      <c r="F30" s="9"/>
      <c r="G30" s="41"/>
      <c r="H30" s="6"/>
      <c r="I30" s="67"/>
      <c r="J30" s="68"/>
      <c r="K30" s="68"/>
      <c r="L30" s="68"/>
      <c r="M30" s="69"/>
    </row>
    <row r="31" spans="1:13" ht="18.75" customHeight="1" x14ac:dyDescent="0.15">
      <c r="A31" s="30" t="s">
        <v>1</v>
      </c>
      <c r="B31" s="31"/>
      <c r="C31" s="32"/>
      <c r="D31" s="32"/>
      <c r="E31" s="33"/>
      <c r="F31" s="34"/>
      <c r="G31" s="37"/>
      <c r="H31" s="6"/>
      <c r="I31" s="67"/>
      <c r="J31" s="68"/>
      <c r="K31" s="68"/>
      <c r="L31" s="68"/>
      <c r="M31" s="69"/>
    </row>
    <row r="32" spans="1:13" ht="22.5" customHeight="1" x14ac:dyDescent="0.15">
      <c r="A32" s="47" t="s">
        <v>29</v>
      </c>
      <c r="B32" s="31"/>
      <c r="C32" s="32"/>
      <c r="D32" s="32"/>
      <c r="E32" s="33"/>
      <c r="F32" s="34"/>
      <c r="G32" s="38"/>
      <c r="H32" s="6"/>
      <c r="I32" s="67"/>
      <c r="J32" s="68"/>
      <c r="K32" s="68"/>
      <c r="L32" s="68"/>
      <c r="M32" s="69"/>
    </row>
    <row r="33" spans="1:13" ht="18.75" customHeight="1" x14ac:dyDescent="0.15">
      <c r="A33" s="47" t="s">
        <v>0</v>
      </c>
      <c r="B33" s="31"/>
      <c r="C33" s="32"/>
      <c r="D33" s="32"/>
      <c r="E33" s="33"/>
      <c r="F33" s="34"/>
      <c r="G33" s="38"/>
      <c r="H33" s="6"/>
      <c r="I33" s="67"/>
      <c r="J33" s="68"/>
      <c r="K33" s="68"/>
      <c r="L33" s="68"/>
      <c r="M33" s="69"/>
    </row>
    <row r="34" spans="1:13" ht="18.75" customHeight="1" thickBot="1" x14ac:dyDescent="0.2">
      <c r="A34" s="30"/>
      <c r="B34" s="10"/>
      <c r="C34" s="11"/>
      <c r="D34" s="11"/>
      <c r="E34" s="12"/>
      <c r="F34" s="9"/>
      <c r="G34" s="38"/>
      <c r="H34" s="6"/>
      <c r="I34" s="70"/>
      <c r="J34" s="71"/>
      <c r="K34" s="71"/>
      <c r="L34" s="71"/>
      <c r="M34" s="72"/>
    </row>
    <row r="35" spans="1:13" ht="22.5" customHeight="1" thickTop="1" x14ac:dyDescent="0.15">
      <c r="G35" s="38"/>
      <c r="H35" s="6"/>
    </row>
    <row r="38" spans="1:13" ht="14.25" thickBot="1" x14ac:dyDescent="0.2"/>
    <row r="39" spans="1:13" ht="14.25" thickTop="1" x14ac:dyDescent="0.15">
      <c r="I39" s="58" t="s">
        <v>30</v>
      </c>
      <c r="J39" s="126"/>
      <c r="K39" s="126"/>
      <c r="L39" s="126"/>
      <c r="M39" s="127"/>
    </row>
  </sheetData>
  <sheetProtection algorithmName="SHA-512" hashValue="HrjLQcUhrqqfqYgXoueqvT6CqessYYwLny1VtFdfvgVcbu81BWcUhvHvoZCtrMPULhvbWFohsY/kIp95Kd9YSA==" saltValue="CZWK14Gj/YJhMIMZdaMEGQ==" spinCount="100000" sheet="1" selectLockedCells="1"/>
  <mergeCells count="33">
    <mergeCell ref="I39:M39"/>
    <mergeCell ref="C20:D20"/>
    <mergeCell ref="C19:D19"/>
    <mergeCell ref="C23:D23"/>
    <mergeCell ref="C27:D27"/>
    <mergeCell ref="A17:B17"/>
    <mergeCell ref="A6:B6"/>
    <mergeCell ref="A5:B5"/>
    <mergeCell ref="C6:E6"/>
    <mergeCell ref="A22:A25"/>
    <mergeCell ref="C7:E7"/>
    <mergeCell ref="B22:B25"/>
    <mergeCell ref="A7:B7"/>
    <mergeCell ref="A10:B10"/>
    <mergeCell ref="C10:E10"/>
    <mergeCell ref="C17:F17"/>
    <mergeCell ref="B18:B21"/>
    <mergeCell ref="A18:A21"/>
    <mergeCell ref="A11:B13"/>
    <mergeCell ref="C5:E5"/>
    <mergeCell ref="C18:D18"/>
    <mergeCell ref="A26:A29"/>
    <mergeCell ref="B26:B29"/>
    <mergeCell ref="C25:D25"/>
    <mergeCell ref="C21:D21"/>
    <mergeCell ref="C22:D22"/>
    <mergeCell ref="C24:D24"/>
    <mergeCell ref="I8:M9"/>
    <mergeCell ref="I26:M34"/>
    <mergeCell ref="C26:D26"/>
    <mergeCell ref="C28:D28"/>
    <mergeCell ref="C29:D29"/>
    <mergeCell ref="I13:M23"/>
  </mergeCells>
  <phoneticPr fontId="6"/>
  <dataValidations count="1">
    <dataValidation imeMode="halfAlpha" allowBlank="1" showInputMessage="1" showErrorMessage="1" sqref="C5:E7" xr:uid="{00000000-0002-0000-0000-000000000000}"/>
  </dataValidations>
  <pageMargins left="0.78740157480314965" right="0.59055118110236227" top="0.98425196850393704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試算シート(年度末用)</vt:lpstr>
      <vt:lpstr>'試算シート(年度末用)'!Print_Area</vt:lpstr>
      <vt:lpstr>介護</vt:lpstr>
      <vt:lpstr>子ども</vt:lpstr>
      <vt:lpstr>短期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2024-02-01T02:32:54Z</dcterms:created>
  <dcterms:modified xsi:type="dcterms:W3CDTF">2026-02-12T02:18:59Z</dcterms:modified>
</cp:coreProperties>
</file>