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13_ncr:1_{8EA98EBB-5DA0-4C21-BD80-7D79528EF57A}" xr6:coauthVersionLast="47" xr6:coauthVersionMax="47" xr10:uidLastSave="{00000000-0000-0000-0000-000000000000}"/>
  <bookViews>
    <workbookView xWindow="-108" yWindow="-108" windowWidth="23256" windowHeight="12456" tabRatio="753" firstSheet="1" activeTab="3" xr2:uid="{00000000-000D-0000-FFFF-FFFF00000000}"/>
  </bookViews>
  <sheets>
    <sheet name="請求書" sheetId="1" r:id="rId1"/>
    <sheet name="参考（入力例)" sheetId="15" r:id="rId2"/>
    <sheet name="参考（R7.8開始～ )" sheetId="26" r:id="rId3"/>
    <sheet name="参考（R7.8開始～） (さいたま市) " sheetId="25" r:id="rId4"/>
    <sheet name="参考（R5.8開始～" sheetId="22" r:id="rId5"/>
    <sheet name="参考（R7.4開始～） (さいたま市) " sheetId="24" r:id="rId6"/>
    <sheet name="参考（R５.8開始～） (さいたま市) " sheetId="21" r:id="rId7"/>
    <sheet name="参考（R5.1開始～) " sheetId="17" r:id="rId8"/>
    <sheet name="参考（R５.1開始～） (さいたま市)" sheetId="23" r:id="rId9"/>
    <sheet name="参考（R4.8開始～)" sheetId="19" r:id="rId10"/>
    <sheet name="参考（R4.8開始～） (さいたま市)" sheetId="18" r:id="rId11"/>
    <sheet name="参考（R3.8開始～)" sheetId="14" r:id="rId12"/>
    <sheet name="参考（R３.8開始～） (さいたま市)" sheetId="13" r:id="rId13"/>
    <sheet name="参考（R2.8開始～)" sheetId="11" r:id="rId14"/>
    <sheet name="参考（R2.8開始～） (さいたま市)  " sheetId="12" r:id="rId15"/>
    <sheet name="参考（H31.3開始～）" sheetId="8" r:id="rId16"/>
    <sheet name="参考（H31.3開始～） (さいたま市)" sheetId="9" r:id="rId17"/>
  </sheets>
  <definedNames>
    <definedName name="_xlnm.Print_Area" localSheetId="15">'参考（H31.3開始～）'!$A$1:$AC$61</definedName>
    <definedName name="_xlnm.Print_Area" localSheetId="16">'参考（H31.3開始～） (さいたま市)'!$A$1:$AC$62</definedName>
    <definedName name="_xlnm.Print_Area" localSheetId="13">'参考（R2.8開始～)'!$A$1:$AC$63</definedName>
    <definedName name="_xlnm.Print_Area" localSheetId="14">'参考（R2.8開始～） (さいたま市)  '!$A$1:$AC$63</definedName>
    <definedName name="_xlnm.Print_Area" localSheetId="11">'参考（R3.8開始～)'!$A$1:$AC$63</definedName>
    <definedName name="_xlnm.Print_Area" localSheetId="12">'参考（R３.8開始～） (さいたま市)'!$A$1:$AC$63</definedName>
    <definedName name="_xlnm.Print_Area" localSheetId="9">'参考（R4.8開始～)'!$A$1:$AC$63</definedName>
    <definedName name="_xlnm.Print_Area" localSheetId="10">'参考（R4.8開始～） (さいたま市)'!$A$1:$AC$63</definedName>
    <definedName name="_xlnm.Print_Area" localSheetId="7">'参考（R5.1開始～) '!$A$1:$AC$63</definedName>
    <definedName name="_xlnm.Print_Area" localSheetId="8">'参考（R５.1開始～） (さいたま市)'!$A$1:$AC$64</definedName>
    <definedName name="_xlnm.Print_Area" localSheetId="4">'参考（R5.8開始～'!$A$1:$AC$63</definedName>
    <definedName name="_xlnm.Print_Area" localSheetId="6">'参考（R５.8開始～） (さいたま市) '!$A$1:$AC$64</definedName>
    <definedName name="_xlnm.Print_Area" localSheetId="5">'参考（R7.4開始～） (さいたま市) '!$A$1:$AC$64</definedName>
    <definedName name="_xlnm.Print_Area" localSheetId="2">'参考（R7.8開始～ )'!$A$1:$AC$63</definedName>
    <definedName name="_xlnm.Print_Area" localSheetId="3">'参考（R7.8開始～） (さいたま市) '!$A$1:$AC$64</definedName>
    <definedName name="_xlnm.Print_Area" localSheetId="1">'参考（入力例)'!$A$1:$AF$64</definedName>
    <definedName name="_xlnm.Print_Area" localSheetId="0">請求書!$A$1:$AB$42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9" i="26" l="1"/>
  <c r="AE42" i="26" s="1"/>
  <c r="Y42" i="26" s="1"/>
  <c r="I46" i="26" s="1"/>
  <c r="E38" i="26"/>
  <c r="B27" i="26"/>
  <c r="M27" i="26" s="1"/>
  <c r="C46" i="26" s="1"/>
  <c r="K21" i="26"/>
  <c r="B24" i="26" s="1"/>
  <c r="K24" i="26" s="1"/>
  <c r="X39" i="25"/>
  <c r="AE42" i="25" s="1"/>
  <c r="Y42" i="25" s="1"/>
  <c r="I46" i="25" s="1"/>
  <c r="E38" i="25"/>
  <c r="B27" i="25"/>
  <c r="M27" i="25" s="1"/>
  <c r="C46" i="25" s="1"/>
  <c r="O46" i="25" s="1"/>
  <c r="K21" i="25"/>
  <c r="B24" i="25" s="1"/>
  <c r="K24" i="25" s="1"/>
  <c r="AE42" i="24"/>
  <c r="Y42" i="24" s="1"/>
  <c r="I46" i="24" s="1"/>
  <c r="X39" i="24"/>
  <c r="E38" i="24"/>
  <c r="B27" i="24"/>
  <c r="M27" i="24" s="1"/>
  <c r="C46" i="24" s="1"/>
  <c r="K21" i="24"/>
  <c r="B24" i="24" s="1"/>
  <c r="K24" i="24" s="1"/>
  <c r="X39" i="23"/>
  <c r="AE42" i="23" s="1"/>
  <c r="Y42" i="23" s="1"/>
  <c r="I46" i="23" s="1"/>
  <c r="E38" i="23"/>
  <c r="B27" i="23"/>
  <c r="M27" i="23" s="1"/>
  <c r="C46" i="23" s="1"/>
  <c r="O46" i="23" s="1"/>
  <c r="K21" i="23"/>
  <c r="B24" i="23" s="1"/>
  <c r="K24" i="23" s="1"/>
  <c r="X39" i="22"/>
  <c r="AE42" i="22" s="1"/>
  <c r="Y42" i="22" s="1"/>
  <c r="I46" i="22" s="1"/>
  <c r="E38" i="22"/>
  <c r="B27" i="22"/>
  <c r="M27" i="22" s="1"/>
  <c r="C46" i="22" s="1"/>
  <c r="O46" i="22" s="1"/>
  <c r="K21" i="22"/>
  <c r="B24" i="22" s="1"/>
  <c r="K24" i="22" s="1"/>
  <c r="X39" i="21"/>
  <c r="AE42" i="21" s="1"/>
  <c r="Y42" i="21" s="1"/>
  <c r="I46" i="21" s="1"/>
  <c r="E38" i="21"/>
  <c r="K21" i="21"/>
  <c r="B24" i="21" s="1"/>
  <c r="K24" i="21" s="1"/>
  <c r="B27" i="21" s="1"/>
  <c r="M27" i="21" s="1"/>
  <c r="C46" i="21" s="1"/>
  <c r="X39" i="19"/>
  <c r="AE42" i="19" s="1"/>
  <c r="Y42" i="19" s="1"/>
  <c r="I46" i="19" s="1"/>
  <c r="E38" i="19"/>
  <c r="B27" i="19"/>
  <c r="M27" i="19" s="1"/>
  <c r="C46" i="19" s="1"/>
  <c r="O46" i="19" s="1"/>
  <c r="K21" i="19"/>
  <c r="B24" i="19" s="1"/>
  <c r="K24" i="19" s="1"/>
  <c r="X39" i="18"/>
  <c r="AE42" i="18" s="1"/>
  <c r="E38" i="18"/>
  <c r="K21" i="18"/>
  <c r="B24" i="18" s="1"/>
  <c r="K24" i="18" s="1"/>
  <c r="B27" i="18" s="1"/>
  <c r="M27" i="18" s="1"/>
  <c r="C46" i="18" s="1"/>
  <c r="X39" i="17"/>
  <c r="AE42" i="17" s="1"/>
  <c r="Y42" i="17" s="1"/>
  <c r="I46" i="17" s="1"/>
  <c r="E38" i="17"/>
  <c r="B27" i="17"/>
  <c r="M27" i="17" s="1"/>
  <c r="C46" i="17" s="1"/>
  <c r="K21" i="17"/>
  <c r="B24" i="17" s="1"/>
  <c r="K24" i="17" s="1"/>
  <c r="X39" i="15"/>
  <c r="AE42" i="15" s="1"/>
  <c r="Y42" i="15" s="1"/>
  <c r="I46" i="15" s="1"/>
  <c r="E38" i="15"/>
  <c r="K21" i="15"/>
  <c r="B24" i="15" s="1"/>
  <c r="K24" i="15" s="1"/>
  <c r="B27" i="15" s="1"/>
  <c r="M27" i="15" s="1"/>
  <c r="C46" i="15" s="1"/>
  <c r="X39" i="14"/>
  <c r="AE42" i="14" s="1"/>
  <c r="Y42" i="14" s="1"/>
  <c r="I46" i="14" s="1"/>
  <c r="E38" i="14"/>
  <c r="B27" i="14"/>
  <c r="M27" i="14" s="1"/>
  <c r="C46" i="14" s="1"/>
  <c r="K21" i="14"/>
  <c r="B24" i="14" s="1"/>
  <c r="K24" i="14" s="1"/>
  <c r="X39" i="13"/>
  <c r="AE42" i="13" s="1"/>
  <c r="Y42" i="13" s="1"/>
  <c r="I46" i="13" s="1"/>
  <c r="E38" i="13"/>
  <c r="B27" i="13"/>
  <c r="M27" i="13" s="1"/>
  <c r="C46" i="13" s="1"/>
  <c r="K21" i="13"/>
  <c r="B24" i="13" s="1"/>
  <c r="K24" i="13" s="1"/>
  <c r="X39" i="12"/>
  <c r="AE42" i="12" s="1"/>
  <c r="Y42" i="12" s="1"/>
  <c r="I46" i="12" s="1"/>
  <c r="E38" i="12"/>
  <c r="B27" i="12"/>
  <c r="M27" i="12" s="1"/>
  <c r="C46" i="12" s="1"/>
  <c r="K21" i="12"/>
  <c r="B24" i="12" s="1"/>
  <c r="K24" i="12" s="1"/>
  <c r="X39" i="11"/>
  <c r="AE42" i="11" s="1"/>
  <c r="Y42" i="11" s="1"/>
  <c r="I46" i="11" s="1"/>
  <c r="E38" i="11"/>
  <c r="B27" i="11"/>
  <c r="M27" i="11" s="1"/>
  <c r="C46" i="11" s="1"/>
  <c r="K21" i="11"/>
  <c r="B24" i="11" s="1"/>
  <c r="K24" i="11" s="1"/>
  <c r="O46" i="26" l="1"/>
  <c r="O46" i="24"/>
  <c r="O46" i="21"/>
  <c r="O46" i="12"/>
  <c r="O46" i="13"/>
  <c r="Y42" i="18"/>
  <c r="I46" i="18" s="1"/>
  <c r="O46" i="18" s="1"/>
  <c r="O46" i="17"/>
  <c r="O46" i="14"/>
  <c r="O46" i="11"/>
  <c r="O46" i="15"/>
  <c r="X39" i="9"/>
  <c r="AE42" i="9" s="1"/>
  <c r="E38" i="9"/>
  <c r="K21" i="9"/>
  <c r="B24" i="9" s="1"/>
  <c r="K24" i="9" s="1"/>
  <c r="B27" i="9" s="1"/>
  <c r="M27" i="9" s="1"/>
  <c r="C46" i="9" s="1"/>
  <c r="X39" i="8"/>
  <c r="AE42" i="8" s="1"/>
  <c r="Y42" i="8" s="1"/>
  <c r="I45" i="8" s="1"/>
  <c r="E38" i="8"/>
  <c r="K21" i="8"/>
  <c r="B24" i="8" s="1"/>
  <c r="K24" i="8" s="1"/>
  <c r="B27" i="8" s="1"/>
  <c r="M27" i="8" s="1"/>
  <c r="C45" i="8" s="1"/>
  <c r="Y42" i="9" l="1"/>
  <c r="I46" i="9" s="1"/>
  <c r="O46" i="9" s="1"/>
  <c r="O45" i="8"/>
</calcChain>
</file>

<file path=xl/sharedStrings.xml><?xml version="1.0" encoding="utf-8"?>
<sst xmlns="http://schemas.openxmlformats.org/spreadsheetml/2006/main" count="1467" uniqueCount="157">
  <si>
    <t>１　基本事項（ゴム印使用可）</t>
    <rPh sb="2" eb="4">
      <t>キホン</t>
    </rPh>
    <rPh sb="4" eb="6">
      <t>ジコウ</t>
    </rPh>
    <rPh sb="9" eb="10">
      <t>イン</t>
    </rPh>
    <rPh sb="10" eb="12">
      <t>シヨウ</t>
    </rPh>
    <rPh sb="12" eb="13">
      <t>カ</t>
    </rPh>
    <phoneticPr fontId="4"/>
  </si>
  <si>
    <t>所属所名</t>
    <rPh sb="0" eb="2">
      <t>ショゾク</t>
    </rPh>
    <rPh sb="2" eb="4">
      <t>ショメイ</t>
    </rPh>
    <phoneticPr fontId="4"/>
  </si>
  <si>
    <t>組合員氏名</t>
    <rPh sb="0" eb="3">
      <t>クミアイイン</t>
    </rPh>
    <rPh sb="3" eb="5">
      <t>シメイ</t>
    </rPh>
    <phoneticPr fontId="4"/>
  </si>
  <si>
    <t>生年月日</t>
    <rPh sb="0" eb="2">
      <t>セイネン</t>
    </rPh>
    <rPh sb="2" eb="4">
      <t>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</si>
  <si>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</si>
  <si>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</si>
  <si>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</si>
  <si>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所属所コード</t>
    <rPh sb="0" eb="2">
      <t>ショゾク</t>
    </rPh>
    <rPh sb="2" eb="3">
      <t>ショ</t>
    </rPh>
    <phoneticPr fontId="4"/>
  </si>
  <si>
    <t>組合員番号</t>
    <rPh sb="0" eb="3">
      <t>クミアイイン</t>
    </rPh>
    <rPh sb="3" eb="5">
      <t>バンゴウ</t>
    </rPh>
    <phoneticPr fontId="4"/>
  </si>
  <si>
    <t>請求期間</t>
    <rPh sb="0" eb="2">
      <t>セイキュウ</t>
    </rPh>
    <rPh sb="2" eb="4">
      <t>キカン</t>
    </rPh>
    <phoneticPr fontId="4"/>
  </si>
  <si>
    <t>（共）介護休業手当金</t>
    <rPh sb="1" eb="2">
      <t>トモ</t>
    </rPh>
    <rPh sb="3" eb="5">
      <t>カイゴ</t>
    </rPh>
    <rPh sb="5" eb="7">
      <t>キュウギョウ</t>
    </rPh>
    <rPh sb="7" eb="10">
      <t>テアテキン</t>
    </rPh>
    <phoneticPr fontId="4"/>
  </si>
  <si>
    <t>（互）介護休暇給付金</t>
    <rPh sb="1" eb="2">
      <t>カワラ</t>
    </rPh>
    <rPh sb="3" eb="5">
      <t>カイゴ</t>
    </rPh>
    <rPh sb="5" eb="7">
      <t>キュウカ</t>
    </rPh>
    <rPh sb="7" eb="10">
      <t>キュウフキン</t>
    </rPh>
    <phoneticPr fontId="4"/>
  </si>
  <si>
    <t>組合員の介護を
必要とする者</t>
    <rPh sb="0" eb="3">
      <t>クミアイイン</t>
    </rPh>
    <rPh sb="4" eb="6">
      <t>カイゴ</t>
    </rPh>
    <rPh sb="8" eb="10">
      <t>ヒツヨウ</t>
    </rPh>
    <rPh sb="13" eb="14">
      <t>シャ</t>
    </rPh>
    <phoneticPr fontId="4"/>
  </si>
  <si>
    <t>住　　所</t>
    <rPh sb="0" eb="1">
      <t>ジュウ</t>
    </rPh>
    <rPh sb="3" eb="4">
      <t>ショ</t>
    </rPh>
    <phoneticPr fontId="4"/>
  </si>
  <si>
    <t>氏　　名</t>
    <rPh sb="0" eb="1">
      <t>シ</t>
    </rPh>
    <rPh sb="3" eb="4">
      <t>メイ</t>
    </rPh>
    <phoneticPr fontId="4"/>
  </si>
  <si>
    <t>組合員との
続　　　　柄</t>
    <rPh sb="0" eb="3">
      <t>クミアイイン</t>
    </rPh>
    <rPh sb="6" eb="7">
      <t>ゾク</t>
    </rPh>
    <rPh sb="11" eb="12">
      <t>エ</t>
    </rPh>
    <phoneticPr fontId="4"/>
  </si>
  <si>
    <t>介護休業（休暇）の初日及び末日</t>
    <rPh sb="0" eb="2">
      <t>カイゴ</t>
    </rPh>
    <rPh sb="2" eb="4">
      <t>キュウギョウ</t>
    </rPh>
    <rPh sb="5" eb="7">
      <t>キュウカ</t>
    </rPh>
    <rPh sb="9" eb="11">
      <t>ショニチ</t>
    </rPh>
    <rPh sb="11" eb="12">
      <t>オヨ</t>
    </rPh>
    <rPh sb="13" eb="15">
      <t>マツジツ</t>
    </rPh>
    <phoneticPr fontId="4"/>
  </si>
  <si>
    <t>期間の変更となった場合の変更後の期間</t>
    <rPh sb="0" eb="2">
      <t>キカン</t>
    </rPh>
    <rPh sb="3" eb="5">
      <t>ヘンコウ</t>
    </rPh>
    <rPh sb="9" eb="11">
      <t>バアイ</t>
    </rPh>
    <rPh sb="12" eb="15">
      <t>ヘンコウゴ</t>
    </rPh>
    <rPh sb="16" eb="18">
      <t>キカン</t>
    </rPh>
    <phoneticPr fontId="4"/>
  </si>
  <si>
    <t>請求金額
（裏面参照）</t>
    <rPh sb="0" eb="2">
      <t>セイキュウ</t>
    </rPh>
    <rPh sb="2" eb="4">
      <t>キンガク</t>
    </rPh>
    <rPh sb="6" eb="8">
      <t>リメン</t>
    </rPh>
    <rPh sb="8" eb="10">
      <t>サンショウ</t>
    </rPh>
    <phoneticPr fontId="4"/>
  </si>
  <si>
    <t>共済</t>
    <rPh sb="0" eb="2">
      <t>キョウサイ</t>
    </rPh>
    <phoneticPr fontId="4"/>
  </si>
  <si>
    <t>円</t>
    <rPh sb="0" eb="1">
      <t>エン</t>
    </rPh>
    <phoneticPr fontId="4"/>
  </si>
  <si>
    <t>　　　　　　　　　　　　　　　　　　　　円</t>
    <rPh sb="20" eb="21">
      <t>エン</t>
    </rPh>
    <phoneticPr fontId="4"/>
  </si>
  <si>
    <t>互助会</t>
    <rPh sb="0" eb="3">
      <t>ゴジョカイ</t>
    </rPh>
    <phoneticPr fontId="4"/>
  </si>
  <si>
    <t>２　給与にかかる証明（給与事務担当者に記入してもらってください。互助会分のみ請求する場合は、証明不要です。）</t>
    <rPh sb="2" eb="4">
      <t>キュウヨ</t>
    </rPh>
    <rPh sb="8" eb="10">
      <t>ショウメイ</t>
    </rPh>
    <rPh sb="11" eb="13">
      <t>キュウヨ</t>
    </rPh>
    <rPh sb="13" eb="15">
      <t>ジム</t>
    </rPh>
    <rPh sb="15" eb="18">
      <t>タントウシャ</t>
    </rPh>
    <rPh sb="19" eb="21">
      <t>キニュウ</t>
    </rPh>
    <rPh sb="32" eb="35">
      <t>ゴジョカイ</t>
    </rPh>
    <rPh sb="35" eb="36">
      <t>ブン</t>
    </rPh>
    <rPh sb="38" eb="40">
      <t>セイキュウ</t>
    </rPh>
    <rPh sb="42" eb="44">
      <t>バアイ</t>
    </rPh>
    <rPh sb="46" eb="48">
      <t>ショウメイ</t>
    </rPh>
    <rPh sb="48" eb="50">
      <t>フヨウ</t>
    </rPh>
    <phoneticPr fontId="4"/>
  </si>
  <si>
    <t>　</t>
    <phoneticPr fontId="3"/>
  </si>
  <si>
    <t>円</t>
    <rPh sb="0" eb="1">
      <t>エン</t>
    </rPh>
    <phoneticPr fontId="3"/>
  </si>
  <si>
    <t>３　請求者及び所属所長の証明</t>
    <rPh sb="2" eb="5">
      <t>セイキュウシャ</t>
    </rPh>
    <rPh sb="5" eb="6">
      <t>オヨ</t>
    </rPh>
    <rPh sb="7" eb="9">
      <t>ショゾク</t>
    </rPh>
    <rPh sb="9" eb="11">
      <t>ショチョウ</t>
    </rPh>
    <rPh sb="12" eb="14">
      <t>ショウメイ</t>
    </rPh>
    <phoneticPr fontId="4"/>
  </si>
  <si>
    <t>上記のとおり請求します。</t>
    <rPh sb="0" eb="2">
      <t>ジョウキ</t>
    </rPh>
    <rPh sb="6" eb="8">
      <t>セイキュウ</t>
    </rPh>
    <phoneticPr fontId="4"/>
  </si>
  <si>
    <t>公立学校共済組合埼玉支部長　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サイタマ</t>
    </rPh>
    <rPh sb="10" eb="13">
      <t>シブチョウ</t>
    </rPh>
    <phoneticPr fontId="4"/>
  </si>
  <si>
    <t>様</t>
    <rPh sb="0" eb="1">
      <t>サマ</t>
    </rPh>
    <phoneticPr fontId="4"/>
  </si>
  <si>
    <t>一般財団法人埼玉県教職員互助会理事長</t>
    <rPh sb="0" eb="2">
      <t>イッパン</t>
    </rPh>
    <rPh sb="2" eb="6">
      <t>ザイダンホウジン</t>
    </rPh>
    <rPh sb="6" eb="9">
      <t>サイタマケン</t>
    </rPh>
    <rPh sb="9" eb="12">
      <t>キョウショクイン</t>
    </rPh>
    <rPh sb="12" eb="15">
      <t>ゴジョカイ</t>
    </rPh>
    <rPh sb="15" eb="18">
      <t>リジチョウ</t>
    </rPh>
    <phoneticPr fontId="4"/>
  </si>
  <si>
    <t>（郵便番号　　　　　　　　　　　　）</t>
    <rPh sb="1" eb="3">
      <t>ユウビン</t>
    </rPh>
    <rPh sb="3" eb="5">
      <t>バンゴウ</t>
    </rPh>
    <phoneticPr fontId="4"/>
  </si>
  <si>
    <t>請求者</t>
    <rPh sb="0" eb="3">
      <t>セイキュウシャ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</si>
  <si>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</si>
  <si>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</si>
  <si>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上記の記載事項は、事実と相違ないものと認めます。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4"/>
  </si>
  <si>
    <t>所在地</t>
    <rPh sb="0" eb="3">
      <t>ショザイチ</t>
    </rPh>
    <phoneticPr fontId="4"/>
  </si>
  <si>
    <t>所属所長</t>
    <rPh sb="0" eb="2">
      <t>ショゾク</t>
    </rPh>
    <rPh sb="2" eb="3">
      <t>ショ</t>
    </rPh>
    <rPh sb="3" eb="4">
      <t>チョウ</t>
    </rPh>
    <phoneticPr fontId="4"/>
  </si>
  <si>
    <t>職　名</t>
    <rPh sb="0" eb="1">
      <t>ショク</t>
    </rPh>
    <rPh sb="2" eb="3">
      <t>メイ</t>
    </rPh>
    <phoneticPr fontId="4"/>
  </si>
  <si>
    <t>氏　名</t>
    <rPh sb="0" eb="1">
      <t>シ</t>
    </rPh>
    <rPh sb="2" eb="3">
      <t>メイ</t>
    </rPh>
    <phoneticPr fontId="4"/>
  </si>
  <si>
    <t>職印</t>
    <rPh sb="0" eb="2">
      <t>ショクイン</t>
    </rPh>
    <phoneticPr fontId="4"/>
  </si>
  <si>
    <t>※所属所控用は、写しをご利用ください。</t>
    <rPh sb="1" eb="3">
      <t>ショゾク</t>
    </rPh>
    <rPh sb="3" eb="4">
      <t>ショ</t>
    </rPh>
    <rPh sb="4" eb="5">
      <t>ヒカ</t>
    </rPh>
    <rPh sb="5" eb="6">
      <t>ヨウ</t>
    </rPh>
    <rPh sb="8" eb="9">
      <t>ウツ</t>
    </rPh>
    <rPh sb="12" eb="14">
      <t>リヨウ</t>
    </rPh>
    <phoneticPr fontId="4"/>
  </si>
  <si>
    <t>参考</t>
    <rPh sb="0" eb="2">
      <t>サンコウ</t>
    </rPh>
    <phoneticPr fontId="3"/>
  </si>
  <si>
    <t>＜請求方法（金額）フローチャート＞</t>
    <rPh sb="1" eb="3">
      <t>セイキュウ</t>
    </rPh>
    <rPh sb="3" eb="5">
      <t>ホウホウ</t>
    </rPh>
    <rPh sb="6" eb="8">
      <t>キンガク</t>
    </rPh>
    <phoneticPr fontId="4"/>
  </si>
  <si>
    <t>×</t>
    <phoneticPr fontId="4"/>
  </si>
  <si>
    <t>1/22</t>
    <phoneticPr fontId="4"/>
  </si>
  <si>
    <t>=</t>
    <phoneticPr fontId="4"/>
  </si>
  <si>
    <t>(10円未満四捨五入）</t>
    <rPh sb="3" eb="4">
      <t>エン</t>
    </rPh>
    <rPh sb="4" eb="6">
      <t>ミマン</t>
    </rPh>
    <rPh sb="6" eb="10">
      <t>シシャゴニュウ</t>
    </rPh>
    <phoneticPr fontId="4"/>
  </si>
  <si>
    <t xml:space="preserve">   給付日額</t>
    <rPh sb="3" eb="5">
      <t>キュウフ</t>
    </rPh>
    <rPh sb="5" eb="7">
      <t>ニチガク</t>
    </rPh>
    <phoneticPr fontId="4"/>
  </si>
  <si>
    <t>(</t>
    <phoneticPr fontId="3"/>
  </si>
  <si>
    <t>給付上限</t>
    <rPh sb="0" eb="2">
      <t>キュウフ</t>
    </rPh>
    <rPh sb="2" eb="4">
      <t>ジョウゲン</t>
    </rPh>
    <phoneticPr fontId="3"/>
  </si>
  <si>
    <t>)</t>
    <phoneticPr fontId="3"/>
  </si>
  <si>
    <t xml:space="preserve">    給付額</t>
    <rPh sb="4" eb="7">
      <t>キュウフガク</t>
    </rPh>
    <phoneticPr fontId="4"/>
  </si>
  <si>
    <t>日</t>
    <rPh sb="0" eb="1">
      <t>ニチ</t>
    </rPh>
    <phoneticPr fontId="4"/>
  </si>
  <si>
    <t>↑給付上限相当額を超える場合は給付上限相当額とする。</t>
    <rPh sb="1" eb="3">
      <t>キュウフ</t>
    </rPh>
    <rPh sb="3" eb="5">
      <t>ジョウゲン</t>
    </rPh>
    <rPh sb="5" eb="8">
      <t>ソウトウガク</t>
    </rPh>
    <rPh sb="9" eb="10">
      <t>コ</t>
    </rPh>
    <rPh sb="12" eb="14">
      <t>バアイ</t>
    </rPh>
    <rPh sb="15" eb="17">
      <t>キュウフ</t>
    </rPh>
    <rPh sb="17" eb="19">
      <t>ジョウゲン</t>
    </rPh>
    <rPh sb="19" eb="22">
      <t>ソウトウガク</t>
    </rPh>
    <phoneticPr fontId="4"/>
  </si>
  <si>
    <t>控除額</t>
    <rPh sb="0" eb="3">
      <t>コウジョガク</t>
    </rPh>
    <phoneticPr fontId="4"/>
  </si>
  <si>
    <t>請求金額</t>
    <rPh sb="0" eb="2">
      <t>セイキュウ</t>
    </rPh>
    <rPh sb="2" eb="4">
      <t>キンガク</t>
    </rPh>
    <phoneticPr fontId="4"/>
  </si>
  <si>
    <t>-</t>
    <phoneticPr fontId="4"/>
  </si>
  <si>
    <t>＜添付書類＞</t>
    <rPh sb="1" eb="3">
      <t>テンプ</t>
    </rPh>
    <rPh sb="3" eb="5">
      <t>ショルイ</t>
    </rPh>
    <phoneticPr fontId="4"/>
  </si>
  <si>
    <t>添付書類</t>
    <rPh sb="0" eb="2">
      <t>テンプ</t>
    </rPh>
    <rPh sb="2" eb="4">
      <t>ショルイ</t>
    </rPh>
    <phoneticPr fontId="4"/>
  </si>
  <si>
    <t>備考</t>
    <rPh sb="0" eb="2">
      <t>ビコウ</t>
    </rPh>
    <phoneticPr fontId="4"/>
  </si>
  <si>
    <t>介護休暇簿の写し</t>
    <rPh sb="0" eb="2">
      <t>カイゴ</t>
    </rPh>
    <rPh sb="2" eb="4">
      <t>キュウカ</t>
    </rPh>
    <rPh sb="4" eb="5">
      <t>ボ</t>
    </rPh>
    <rPh sb="6" eb="7">
      <t>ウツ</t>
    </rPh>
    <phoneticPr fontId="4"/>
  </si>
  <si>
    <t>要介護者死亡等で期間短縮の場合は、裏面（取消部分）も添付。</t>
    <rPh sb="0" eb="4">
      <t>ヨウカイゴシャ</t>
    </rPh>
    <rPh sb="4" eb="6">
      <t>シボウ</t>
    </rPh>
    <rPh sb="6" eb="7">
      <t>トウ</t>
    </rPh>
    <rPh sb="8" eb="10">
      <t>キカン</t>
    </rPh>
    <rPh sb="10" eb="12">
      <t>タンシュク</t>
    </rPh>
    <rPh sb="13" eb="15">
      <t>バアイ</t>
    </rPh>
    <rPh sb="17" eb="19">
      <t>リメン</t>
    </rPh>
    <rPh sb="20" eb="22">
      <t>トリケシ</t>
    </rPh>
    <rPh sb="22" eb="24">
      <t>ブブン</t>
    </rPh>
    <rPh sb="26" eb="28">
      <t>テンプ</t>
    </rPh>
    <phoneticPr fontId="4"/>
  </si>
  <si>
    <t>出勤簿（勤務整理簿）の写し</t>
    <rPh sb="0" eb="3">
      <t>シュッキンボ</t>
    </rPh>
    <rPh sb="4" eb="6">
      <t>キンム</t>
    </rPh>
    <rPh sb="6" eb="8">
      <t>セイリ</t>
    </rPh>
    <rPh sb="8" eb="9">
      <t>ボ</t>
    </rPh>
    <rPh sb="11" eb="12">
      <t>ウツ</t>
    </rPh>
    <phoneticPr fontId="4"/>
  </si>
  <si>
    <t>請求月の給与支給明細書の写し</t>
    <rPh sb="0" eb="2">
      <t>セイキュウ</t>
    </rPh>
    <rPh sb="2" eb="3">
      <t>ツキ</t>
    </rPh>
    <rPh sb="4" eb="6">
      <t>キュウヨ</t>
    </rPh>
    <rPh sb="6" eb="8">
      <t>シキュウ</t>
    </rPh>
    <rPh sb="8" eb="11">
      <t>メイサイショ</t>
    </rPh>
    <rPh sb="12" eb="13">
      <t>ウツ</t>
    </rPh>
    <phoneticPr fontId="4"/>
  </si>
  <si>
    <t>互助会分のみ請求の場合は不要。</t>
    <rPh sb="0" eb="3">
      <t>ゴジョカイ</t>
    </rPh>
    <rPh sb="3" eb="4">
      <t>ブン</t>
    </rPh>
    <rPh sb="6" eb="8">
      <t>セイキュウ</t>
    </rPh>
    <rPh sb="9" eb="11">
      <t>バアイ</t>
    </rPh>
    <rPh sb="12" eb="14">
      <t>フヨウ</t>
    </rPh>
    <phoneticPr fontId="4"/>
  </si>
  <si>
    <t>給与等減額報告書の写し※</t>
    <rPh sb="0" eb="2">
      <t>キュウヨ</t>
    </rPh>
    <rPh sb="2" eb="3">
      <t>トウ</t>
    </rPh>
    <rPh sb="3" eb="5">
      <t>ゲンガク</t>
    </rPh>
    <rPh sb="5" eb="8">
      <t>ホウコクショ</t>
    </rPh>
    <rPh sb="9" eb="10">
      <t>ウツ</t>
    </rPh>
    <phoneticPr fontId="4"/>
  </si>
  <si>
    <t>※過去に遡って減額調整をした場合は、「遡及計算チェックリスト」の写し等減額調整した</t>
    <rPh sb="1" eb="3">
      <t>カコ</t>
    </rPh>
    <rPh sb="4" eb="5">
      <t>サカノボ</t>
    </rPh>
    <rPh sb="7" eb="9">
      <t>ゲンガク</t>
    </rPh>
    <rPh sb="9" eb="11">
      <t>チョウセイ</t>
    </rPh>
    <rPh sb="14" eb="16">
      <t>バアイ</t>
    </rPh>
    <rPh sb="19" eb="21">
      <t>ソキュウ</t>
    </rPh>
    <rPh sb="21" eb="23">
      <t>ケイサン</t>
    </rPh>
    <rPh sb="32" eb="33">
      <t>ウツ</t>
    </rPh>
    <rPh sb="34" eb="35">
      <t>トウ</t>
    </rPh>
    <rPh sb="35" eb="37">
      <t>ゲンガク</t>
    </rPh>
    <rPh sb="37" eb="39">
      <t>チョウセイ</t>
    </rPh>
    <phoneticPr fontId="4"/>
  </si>
  <si>
    <t>ことがわかる書類を添付してください。</t>
    <rPh sb="6" eb="8">
      <t>ショルイ</t>
    </rPh>
    <rPh sb="9" eb="11">
      <t>テンプ</t>
    </rPh>
    <phoneticPr fontId="4"/>
  </si>
  <si>
    <t>＜お問い合わせ・書類提出先＞</t>
    <rPh sb="2" eb="3">
      <t>ト</t>
    </rPh>
    <rPh sb="4" eb="5">
      <t>ア</t>
    </rPh>
    <rPh sb="8" eb="10">
      <t>ショルイ</t>
    </rPh>
    <rPh sb="10" eb="12">
      <t>テイシュツ</t>
    </rPh>
    <rPh sb="12" eb="13">
      <t>サキ</t>
    </rPh>
    <phoneticPr fontId="4"/>
  </si>
  <si>
    <t>埼玉県教育局教育総務部福利課　短期給付担当</t>
    <rPh sb="0" eb="3">
      <t>サイタマケン</t>
    </rPh>
    <rPh sb="3" eb="6">
      <t>キョウイクキョク</t>
    </rPh>
    <rPh sb="6" eb="8">
      <t>キョウイク</t>
    </rPh>
    <rPh sb="8" eb="10">
      <t>ソウム</t>
    </rPh>
    <rPh sb="10" eb="11">
      <t>ブ</t>
    </rPh>
    <rPh sb="11" eb="13">
      <t>フクリ</t>
    </rPh>
    <rPh sb="13" eb="14">
      <t>カ</t>
    </rPh>
    <rPh sb="15" eb="17">
      <t>タンキ</t>
    </rPh>
    <rPh sb="17" eb="19">
      <t>キュウフ</t>
    </rPh>
    <rPh sb="19" eb="21">
      <t>タントウ</t>
    </rPh>
    <phoneticPr fontId="4"/>
  </si>
  <si>
    <t>　請求書</t>
    <rPh sb="1" eb="4">
      <t>セイキュウショ</t>
    </rPh>
    <phoneticPr fontId="3"/>
  </si>
  <si>
    <t>介護休業手当金</t>
    <rPh sb="0" eb="2">
      <t>カイゴ</t>
    </rPh>
    <rPh sb="2" eb="4">
      <t>キュウギョウ</t>
    </rPh>
    <rPh sb="4" eb="6">
      <t>テアテ</t>
    </rPh>
    <rPh sb="6" eb="7">
      <t>キン</t>
    </rPh>
    <phoneticPr fontId="3"/>
  </si>
  <si>
    <t>介護休暇給付金</t>
    <rPh sb="0" eb="2">
      <t>カイゴ</t>
    </rPh>
    <rPh sb="2" eb="4">
      <t>キュウカ</t>
    </rPh>
    <rPh sb="4" eb="7">
      <t>キュウフキン</t>
    </rPh>
    <phoneticPr fontId="3"/>
  </si>
  <si>
    <t>※給付上限額参考</t>
    <rPh sb="1" eb="3">
      <t>キュウフ</t>
    </rPh>
    <rPh sb="3" eb="6">
      <t>ジョウゲンガク</t>
    </rPh>
    <rPh sb="6" eb="8">
      <t>サンコウ</t>
    </rPh>
    <phoneticPr fontId="3"/>
  </si>
  <si>
    <t>標準報酬月額</t>
    <rPh sb="0" eb="2">
      <t>ヒョウジュン</t>
    </rPh>
    <rPh sb="2" eb="4">
      <t>ホウシュウ</t>
    </rPh>
    <rPh sb="4" eb="6">
      <t>ゲツガク</t>
    </rPh>
    <phoneticPr fontId="4"/>
  </si>
  <si>
    <t>標準報酬日額</t>
    <rPh sb="0" eb="2">
      <t>ヒョウジュン</t>
    </rPh>
    <rPh sb="2" eb="4">
      <t>ホウシュウ</t>
    </rPh>
    <rPh sb="4" eb="6">
      <t>ニチガク</t>
    </rPh>
    <phoneticPr fontId="4"/>
  </si>
  <si>
    <t>標準報酬日額</t>
    <rPh sb="0" eb="2">
      <t>ヒョウジュン</t>
    </rPh>
    <rPh sb="2" eb="4">
      <t>ホウシュウ</t>
    </rPh>
    <rPh sb="4" eb="6">
      <t>ニチガク</t>
    </rPh>
    <phoneticPr fontId="3"/>
  </si>
  <si>
    <t>〒330－0063　さいたま市浦和区高砂３－１４－２１　電話０４８（８３０）６６９６</t>
    <rPh sb="14" eb="15">
      <t>シ</t>
    </rPh>
    <rPh sb="15" eb="18">
      <t>ウラワク</t>
    </rPh>
    <rPh sb="18" eb="20">
      <t>タカサゴ</t>
    </rPh>
    <rPh sb="28" eb="30">
      <t>デンワ</t>
    </rPh>
    <phoneticPr fontId="4"/>
  </si>
  <si>
    <t>（円未満四捨五入）</t>
    <rPh sb="1" eb="2">
      <t>エン</t>
    </rPh>
    <rPh sb="2" eb="4">
      <t>ミマン</t>
    </rPh>
    <rPh sb="4" eb="8">
      <t>シシャゴニュウ</t>
    </rPh>
    <phoneticPr fontId="4"/>
  </si>
  <si>
    <t>出勤しなかった期間に支払われた報酬の額</t>
    <rPh sb="0" eb="2">
      <t>シュッキン</t>
    </rPh>
    <rPh sb="7" eb="9">
      <t>キカン</t>
    </rPh>
    <rPh sb="10" eb="12">
      <t>シハラ</t>
    </rPh>
    <rPh sb="15" eb="17">
      <t>ホウシュウ</t>
    </rPh>
    <rPh sb="18" eb="19">
      <t>ガク</t>
    </rPh>
    <phoneticPr fontId="3"/>
  </si>
  <si>
    <t>介護休暇を取得した月の要勤務日数</t>
    <rPh sb="0" eb="2">
      <t>カイゴ</t>
    </rPh>
    <rPh sb="2" eb="4">
      <t>キュウカ</t>
    </rPh>
    <rPh sb="5" eb="7">
      <t>シュトク</t>
    </rPh>
    <rPh sb="9" eb="10">
      <t>ツキ</t>
    </rPh>
    <rPh sb="11" eb="12">
      <t>ヨウ</t>
    </rPh>
    <rPh sb="12" eb="14">
      <t>キンム</t>
    </rPh>
    <rPh sb="14" eb="16">
      <t>ニッスウ</t>
    </rPh>
    <phoneticPr fontId="3"/>
  </si>
  <si>
    <t>－</t>
    <phoneticPr fontId="3"/>
  </si>
  <si>
    <t>（給料月額＋給料の調整額＋地域手当）</t>
    <rPh sb="1" eb="3">
      <t>キュウリョウ</t>
    </rPh>
    <rPh sb="3" eb="5">
      <t>ゲツガク</t>
    </rPh>
    <rPh sb="6" eb="8">
      <t>キュウリョウ</t>
    </rPh>
    <rPh sb="9" eb="11">
      <t>チョウセイ</t>
    </rPh>
    <rPh sb="11" eb="12">
      <t>ガク</t>
    </rPh>
    <rPh sb="13" eb="15">
      <t>チイキ</t>
    </rPh>
    <rPh sb="15" eb="17">
      <t>テアテ</t>
    </rPh>
    <phoneticPr fontId="3"/>
  </si>
  <si>
    <t>×１２月</t>
    <rPh sb="3" eb="4">
      <t>ツキ</t>
    </rPh>
    <phoneticPr fontId="3"/>
  </si>
  <si>
    <t>（７時間４５分×５日）×５２週</t>
    <rPh sb="2" eb="4">
      <t>ジカン</t>
    </rPh>
    <rPh sb="6" eb="7">
      <t>フン</t>
    </rPh>
    <rPh sb="9" eb="10">
      <t>カ</t>
    </rPh>
    <rPh sb="14" eb="15">
      <t>シュウ</t>
    </rPh>
    <phoneticPr fontId="3"/>
  </si>
  <si>
    <t>×</t>
    <phoneticPr fontId="3"/>
  </si>
  <si>
    <t>７時間４５分</t>
    <rPh sb="1" eb="3">
      <t>ジカン</t>
    </rPh>
    <rPh sb="5" eb="6">
      <t>フン</t>
    </rPh>
    <phoneticPr fontId="3"/>
  </si>
  <si>
    <t>×１日</t>
    <rPh sb="2" eb="3">
      <t>ニチ</t>
    </rPh>
    <phoneticPr fontId="3"/>
  </si>
  <si>
    <t>日</t>
    <rPh sb="0" eb="1">
      <t>ニチ</t>
    </rPh>
    <phoneticPr fontId="3"/>
  </si>
  <si>
    <t>＝</t>
    <phoneticPr fontId="3"/>
  </si>
  <si>
    <t>控除額</t>
    <rPh sb="0" eb="2">
      <t>コウジョ</t>
    </rPh>
    <rPh sb="2" eb="3">
      <t>ガク</t>
    </rPh>
    <phoneticPr fontId="3"/>
  </si>
  <si>
    <t>　請求金額を算出する（　　　　　に数字を入れる）</t>
    <rPh sb="1" eb="3">
      <t>セイキュウ</t>
    </rPh>
    <rPh sb="3" eb="5">
      <t>キンガク</t>
    </rPh>
    <rPh sb="6" eb="8">
      <t>サンシュツ</t>
    </rPh>
    <rPh sb="17" eb="19">
      <t>スウジ</t>
    </rPh>
    <rPh sb="20" eb="21">
      <t>イ</t>
    </rPh>
    <phoneticPr fontId="4"/>
  </si>
  <si>
    <t>請求日数</t>
    <rPh sb="0" eb="2">
      <t>セイキュウ</t>
    </rPh>
    <rPh sb="2" eb="4">
      <t>ニッスウ</t>
    </rPh>
    <phoneticPr fontId="4"/>
  </si>
  <si>
    <t>※□の算出額がマイナスとなった場合は、０円とする</t>
    <rPh sb="3" eb="5">
      <t>サンシュツ</t>
    </rPh>
    <rPh sb="5" eb="6">
      <t>ガク</t>
    </rPh>
    <rPh sb="15" eb="17">
      <t>バアイ</t>
    </rPh>
    <rPh sb="20" eb="21">
      <t>エン</t>
    </rPh>
    <phoneticPr fontId="3"/>
  </si>
  <si>
    <t>　　　　　　　　　　　　　級</t>
    <rPh sb="13" eb="14">
      <t>キュウ</t>
    </rPh>
    <phoneticPr fontId="4"/>
  </si>
  <si>
    <t>＋</t>
    <phoneticPr fontId="3"/>
  </si>
  <si>
    <t>減額対象外の手当（注）</t>
    <rPh sb="0" eb="2">
      <t>ゲンガク</t>
    </rPh>
    <rPh sb="2" eb="4">
      <t>タイショウ</t>
    </rPh>
    <rPh sb="4" eb="5">
      <t>ガイ</t>
    </rPh>
    <rPh sb="6" eb="8">
      <t>テアテ</t>
    </rPh>
    <rPh sb="9" eb="10">
      <t>チュウ</t>
    </rPh>
    <phoneticPr fontId="3"/>
  </si>
  <si>
    <t>（注）減額対象外の手当とは、給料月額、給料の調整額、地域手当及び勤務実績に基づいて</t>
    <rPh sb="1" eb="2">
      <t>チュウ</t>
    </rPh>
    <rPh sb="3" eb="5">
      <t>ゲンガク</t>
    </rPh>
    <rPh sb="5" eb="7">
      <t>タイショウ</t>
    </rPh>
    <rPh sb="7" eb="8">
      <t>ガイ</t>
    </rPh>
    <rPh sb="9" eb="11">
      <t>テアテ</t>
    </rPh>
    <rPh sb="14" eb="16">
      <t>キュウリョウ</t>
    </rPh>
    <rPh sb="16" eb="18">
      <t>ゲツガク</t>
    </rPh>
    <rPh sb="19" eb="21">
      <t>キュウリョウ</t>
    </rPh>
    <rPh sb="22" eb="24">
      <t>チョウセイ</t>
    </rPh>
    <rPh sb="24" eb="25">
      <t>ガク</t>
    </rPh>
    <rPh sb="26" eb="28">
      <t>チイキ</t>
    </rPh>
    <rPh sb="28" eb="30">
      <t>テアテ</t>
    </rPh>
    <rPh sb="30" eb="31">
      <t>オヨ</t>
    </rPh>
    <rPh sb="32" eb="34">
      <t>キンム</t>
    </rPh>
    <rPh sb="34" eb="36">
      <t>ジッセキ</t>
    </rPh>
    <rPh sb="37" eb="38">
      <t>モト</t>
    </rPh>
    <phoneticPr fontId="3"/>
  </si>
  <si>
    <t>翌月以後に支払われる手当（宿日直手当など）を除いた支給額を入力してください。</t>
    <rPh sb="0" eb="1">
      <t>ヨク</t>
    </rPh>
    <rPh sb="1" eb="2">
      <t>ツキ</t>
    </rPh>
    <rPh sb="2" eb="4">
      <t>イゴ</t>
    </rPh>
    <rPh sb="5" eb="7">
      <t>シハラ</t>
    </rPh>
    <rPh sb="10" eb="12">
      <t>テアテ</t>
    </rPh>
    <rPh sb="13" eb="16">
      <t>シュクニッチョク</t>
    </rPh>
    <rPh sb="16" eb="18">
      <t>テアテ</t>
    </rPh>
    <rPh sb="22" eb="23">
      <t>ノゾ</t>
    </rPh>
    <rPh sb="25" eb="27">
      <t>シキュウ</t>
    </rPh>
    <rPh sb="27" eb="28">
      <t>ガク</t>
    </rPh>
    <rPh sb="29" eb="31">
      <t>ニュウリョク</t>
    </rPh>
    <phoneticPr fontId="3"/>
  </si>
  <si>
    <t>(介護休暇中に支払われた「報酬（給与）」の合計額）</t>
    <rPh sb="1" eb="3">
      <t>カイゴ</t>
    </rPh>
    <rPh sb="3" eb="5">
      <t>キュウカ</t>
    </rPh>
    <rPh sb="5" eb="6">
      <t>チュウ</t>
    </rPh>
    <rPh sb="7" eb="9">
      <t>シハラ</t>
    </rPh>
    <rPh sb="13" eb="15">
      <t>ホウシュウ</t>
    </rPh>
    <rPh sb="16" eb="18">
      <t>キュウヨ</t>
    </rPh>
    <rPh sb="21" eb="23">
      <t>ゴウケイ</t>
    </rPh>
    <rPh sb="23" eb="24">
      <t>ガク</t>
    </rPh>
    <phoneticPr fontId="3"/>
  </si>
  <si>
    <t>　報酬（給与）を支払ったことを証明する。</t>
    <rPh sb="1" eb="3">
      <t>ホウシュウ</t>
    </rPh>
    <rPh sb="4" eb="6">
      <t>キュウヨ</t>
    </rPh>
    <rPh sb="8" eb="10">
      <t>シハラ</t>
    </rPh>
    <rPh sb="15" eb="17">
      <t>ショウメイ</t>
    </rPh>
    <phoneticPr fontId="3"/>
  </si>
  <si>
    <t xml:space="preserve">  介護休暇取得日数</t>
    <rPh sb="2" eb="4">
      <t>カイゴ</t>
    </rPh>
    <rPh sb="4" eb="6">
      <t>キュウカ</t>
    </rPh>
    <rPh sb="6" eb="8">
      <t>シュトク</t>
    </rPh>
    <rPh sb="8" eb="10">
      <t>ニッスウ</t>
    </rPh>
    <phoneticPr fontId="3"/>
  </si>
  <si>
    <t>67/100</t>
    <phoneticPr fontId="4"/>
  </si>
  <si>
    <r>
      <t>H28.8.1～H29.7.31　14,207</t>
    </r>
    <r>
      <rPr>
        <sz val="10"/>
        <color theme="1"/>
        <rFont val="ＭＳ 明朝"/>
        <family val="1"/>
        <charset val="128"/>
      </rPr>
      <t>円</t>
    </r>
    <rPh sb="23" eb="24">
      <t>エン</t>
    </rPh>
    <phoneticPr fontId="3"/>
  </si>
  <si>
    <r>
      <t>H29.8.1～H30.7.31　14,992</t>
    </r>
    <r>
      <rPr>
        <sz val="10"/>
        <color theme="1"/>
        <rFont val="ＭＳ 明朝"/>
        <family val="1"/>
        <charset val="128"/>
      </rPr>
      <t>円</t>
    </r>
    <rPh sb="23" eb="24">
      <t>エン</t>
    </rPh>
    <phoneticPr fontId="3"/>
  </si>
  <si>
    <t>※平成31年3月1日以降に介護休暇を開始した場合に使用してください。</t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カイゴ</t>
    </rPh>
    <rPh sb="15" eb="17">
      <t>キュウカ</t>
    </rPh>
    <rPh sb="18" eb="20">
      <t>カイシ</t>
    </rPh>
    <rPh sb="22" eb="24">
      <t>バアイ</t>
    </rPh>
    <rPh sb="25" eb="27">
      <t>シヨウ</t>
    </rPh>
    <phoneticPr fontId="3"/>
  </si>
  <si>
    <r>
      <t>H31.3.1～       　 15,093円</t>
    </r>
    <r>
      <rPr>
        <sz val="10"/>
        <color theme="1"/>
        <rFont val="ＭＳ 明朝"/>
        <family val="1"/>
        <charset val="128"/>
      </rPr>
      <t/>
    </r>
    <rPh sb="23" eb="24">
      <t>エン</t>
    </rPh>
    <phoneticPr fontId="3"/>
  </si>
  <si>
    <t>（７時間４５分×５日）×５２週－１７日×７時間４５分</t>
    <rPh sb="2" eb="4">
      <t>ジカン</t>
    </rPh>
    <rPh sb="6" eb="7">
      <t>フン</t>
    </rPh>
    <rPh sb="9" eb="10">
      <t>カ</t>
    </rPh>
    <rPh sb="14" eb="15">
      <t>シュウ</t>
    </rPh>
    <rPh sb="18" eb="19">
      <t>ニチ</t>
    </rPh>
    <rPh sb="21" eb="23">
      <t>ジカン</t>
    </rPh>
    <rPh sb="25" eb="26">
      <t>フン</t>
    </rPh>
    <phoneticPr fontId="3"/>
  </si>
  <si>
    <t>令和　　　　年　　　　月　　　　　日</t>
    <rPh sb="0" eb="1">
      <t>レイ</t>
    </rPh>
    <rPh sb="1" eb="2">
      <t>ワ</t>
    </rPh>
    <rPh sb="6" eb="7">
      <t>ネン</t>
    </rPh>
    <rPh sb="11" eb="12">
      <t>ガツ</t>
    </rPh>
    <rPh sb="17" eb="18">
      <t>ニチ</t>
    </rPh>
    <phoneticPr fontId="4"/>
  </si>
  <si>
    <t>令和　　　　　年　　　　　月　　　　日</t>
    <rPh sb="0" eb="1">
      <t>レイ</t>
    </rPh>
    <rPh sb="1" eb="2">
      <t>ワ</t>
    </rPh>
    <rPh sb="7" eb="8">
      <t>ネン</t>
    </rPh>
    <rPh sb="13" eb="14">
      <t>ガツ</t>
    </rPh>
    <rPh sb="18" eb="19">
      <t>ニチ</t>
    </rPh>
    <phoneticPr fontId="4"/>
  </si>
  <si>
    <t>平 ・ 令　　　　年　　　　月　　　　日　から　平 ・ 令　　　　年　　　　月　　　　日までの　　　　　日間</t>
    <rPh sb="0" eb="1">
      <t>ヘイ</t>
    </rPh>
    <rPh sb="4" eb="5">
      <t>レイ</t>
    </rPh>
    <rPh sb="9" eb="10">
      <t>ネン</t>
    </rPh>
    <rPh sb="14" eb="15">
      <t>ガツ</t>
    </rPh>
    <rPh sb="19" eb="20">
      <t>ニチ</t>
    </rPh>
    <rPh sb="33" eb="34">
      <t>ネン</t>
    </rPh>
    <rPh sb="38" eb="39">
      <t>ガツ</t>
    </rPh>
    <rPh sb="43" eb="44">
      <t>ニチ</t>
    </rPh>
    <rPh sb="52" eb="53">
      <t>ニチ</t>
    </rPh>
    <rPh sb="53" eb="54">
      <t>アイダ</t>
    </rPh>
    <phoneticPr fontId="4"/>
  </si>
  <si>
    <t>平 ・ 令　　　　年　　　　月　　　　日（初日）　から　平 ・ 令　　　　年　　　　月　　　　日（末日）まで</t>
    <rPh sb="9" eb="10">
      <t>ネン</t>
    </rPh>
    <rPh sb="14" eb="15">
      <t>ガツ</t>
    </rPh>
    <rPh sb="19" eb="20">
      <t>ニチ</t>
    </rPh>
    <rPh sb="21" eb="23">
      <t>ショニチ</t>
    </rPh>
    <rPh sb="37" eb="38">
      <t>ネン</t>
    </rPh>
    <rPh sb="42" eb="43">
      <t>ガツ</t>
    </rPh>
    <rPh sb="47" eb="48">
      <t>ニチ</t>
    </rPh>
    <rPh sb="49" eb="51">
      <t>マツジツ</t>
    </rPh>
    <phoneticPr fontId="4"/>
  </si>
  <si>
    <t>平 ・ 令　　　　　年　　　　月　　　　　日から　平 ・ 令　　　　年　　　　月　　　　日まで勤務しなかった期間に対して、次の金額の</t>
    <rPh sb="10" eb="11">
      <t>ネン</t>
    </rPh>
    <rPh sb="15" eb="16">
      <t>ガツ</t>
    </rPh>
    <rPh sb="21" eb="22">
      <t>ニチ</t>
    </rPh>
    <rPh sb="34" eb="35">
      <t>ネン</t>
    </rPh>
    <rPh sb="39" eb="40">
      <t>ガツ</t>
    </rPh>
    <rPh sb="44" eb="45">
      <t>ニチ</t>
    </rPh>
    <rPh sb="47" eb="49">
      <t>キンム</t>
    </rPh>
    <rPh sb="54" eb="56">
      <t>キカン</t>
    </rPh>
    <rPh sb="57" eb="58">
      <t>タイ</t>
    </rPh>
    <rPh sb="61" eb="62">
      <t>ツギ</t>
    </rPh>
    <rPh sb="63" eb="65">
      <t>キンガク</t>
    </rPh>
    <phoneticPr fontId="3"/>
  </si>
  <si>
    <r>
      <t>H30.8.1～H31.2.28  15,075</t>
    </r>
    <r>
      <rPr>
        <sz val="10"/>
        <color theme="1"/>
        <rFont val="ＭＳ 明朝"/>
        <family val="1"/>
        <charset val="128"/>
      </rPr>
      <t>円</t>
    </r>
    <rPh sb="24" eb="25">
      <t>エン</t>
    </rPh>
    <phoneticPr fontId="3"/>
  </si>
  <si>
    <t>元　号</t>
    <rPh sb="0" eb="1">
      <t>ゲン</t>
    </rPh>
    <rPh sb="2" eb="3">
      <t>ゴウ</t>
    </rPh>
    <phoneticPr fontId="4"/>
  </si>
  <si>
    <t>昭　和</t>
    <rPh sb="0" eb="1">
      <t>アキラ</t>
    </rPh>
    <rPh sb="2" eb="3">
      <t>カズ</t>
    </rPh>
    <phoneticPr fontId="4"/>
  </si>
  <si>
    <t>平　成</t>
    <rPh sb="0" eb="1">
      <t>ヘイ</t>
    </rPh>
    <rPh sb="2" eb="3">
      <t>セイ</t>
    </rPh>
    <phoneticPr fontId="4"/>
  </si>
  <si>
    <t>※令和2年3月1日以降に介護休暇を開始した場合に使用してください。</t>
    <phoneticPr fontId="3"/>
  </si>
  <si>
    <t>（円未満切捨て）</t>
    <rPh sb="1" eb="2">
      <t>エン</t>
    </rPh>
    <rPh sb="2" eb="4">
      <t>ミマン</t>
    </rPh>
    <rPh sb="4" eb="6">
      <t>キリス</t>
    </rPh>
    <phoneticPr fontId="4"/>
  </si>
  <si>
    <t>H30.8.1～H31.2.28  15,075円</t>
    <phoneticPr fontId="3"/>
  </si>
  <si>
    <t>H31.3.1～R1.7.31　 15,093円</t>
  </si>
  <si>
    <t>R1.8.1～R2.2.29　  15,230円</t>
  </si>
  <si>
    <t>R2.3.1～R2.7.31    15,221円</t>
    <phoneticPr fontId="3"/>
  </si>
  <si>
    <t>R2.8.1～　      　 15,294円</t>
    <phoneticPr fontId="3"/>
  </si>
  <si>
    <t>(主に、教職調整額・扶養手当・教員特別手当・住居手当・定時制通信教育手当等が該当します。）</t>
    <rPh sb="1" eb="2">
      <t>オモ</t>
    </rPh>
    <rPh sb="4" eb="6">
      <t>キョウショク</t>
    </rPh>
    <rPh sb="6" eb="8">
      <t>チョウセイ</t>
    </rPh>
    <rPh sb="8" eb="9">
      <t>ガク</t>
    </rPh>
    <rPh sb="10" eb="12">
      <t>フヨウ</t>
    </rPh>
    <rPh sb="12" eb="14">
      <t>テアテ</t>
    </rPh>
    <rPh sb="15" eb="17">
      <t>キョウイン</t>
    </rPh>
    <rPh sb="17" eb="19">
      <t>トクベツ</t>
    </rPh>
    <rPh sb="19" eb="21">
      <t>テアテ</t>
    </rPh>
    <rPh sb="22" eb="24">
      <t>ジュウキョ</t>
    </rPh>
    <rPh sb="24" eb="26">
      <t>テアテ</t>
    </rPh>
    <rPh sb="27" eb="30">
      <t>テイジセイ</t>
    </rPh>
    <rPh sb="30" eb="32">
      <t>ツウシン</t>
    </rPh>
    <rPh sb="32" eb="34">
      <t>キョウイク</t>
    </rPh>
    <rPh sb="34" eb="36">
      <t>テアテ</t>
    </rPh>
    <rPh sb="36" eb="37">
      <t>トウ</t>
    </rPh>
    <rPh sb="38" eb="40">
      <t>ガイトウ</t>
    </rPh>
    <phoneticPr fontId="3"/>
  </si>
  <si>
    <t>※令和2年3月1日以降に介護休暇を開始した場合に使用してください。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イコウ</t>
    </rPh>
    <rPh sb="12" eb="14">
      <t>カイゴ</t>
    </rPh>
    <rPh sb="14" eb="16">
      <t>キュウカ</t>
    </rPh>
    <rPh sb="17" eb="19">
      <t>カイシ</t>
    </rPh>
    <rPh sb="21" eb="23">
      <t>バアイ</t>
    </rPh>
    <rPh sb="24" eb="26">
      <t>シヨウ</t>
    </rPh>
    <phoneticPr fontId="3"/>
  </si>
  <si>
    <t>要介護者死亡等で期間短縮の場合は、裏面（取消部分）も添付</t>
    <rPh sb="0" eb="4">
      <t>ヨウカイゴシャ</t>
    </rPh>
    <rPh sb="4" eb="6">
      <t>シボウ</t>
    </rPh>
    <rPh sb="6" eb="7">
      <t>トウ</t>
    </rPh>
    <rPh sb="8" eb="10">
      <t>キカン</t>
    </rPh>
    <rPh sb="10" eb="12">
      <t>タンシュク</t>
    </rPh>
    <rPh sb="13" eb="15">
      <t>バアイ</t>
    </rPh>
    <rPh sb="17" eb="19">
      <t>リメン</t>
    </rPh>
    <rPh sb="20" eb="22">
      <t>トリケシ</t>
    </rPh>
    <rPh sb="22" eb="24">
      <t>ブブン</t>
    </rPh>
    <rPh sb="26" eb="28">
      <t>テンプ</t>
    </rPh>
    <phoneticPr fontId="4"/>
  </si>
  <si>
    <t>互助会分のみ請求の場合は不要</t>
    <rPh sb="0" eb="3">
      <t>ゴジョカイ</t>
    </rPh>
    <rPh sb="3" eb="4">
      <t>ブン</t>
    </rPh>
    <rPh sb="6" eb="8">
      <t>セイキュウ</t>
    </rPh>
    <rPh sb="9" eb="11">
      <t>バアイ</t>
    </rPh>
    <rPh sb="12" eb="14">
      <t>フヨウ</t>
    </rPh>
    <phoneticPr fontId="4"/>
  </si>
  <si>
    <t>TEL:            (               )</t>
    <phoneticPr fontId="4"/>
  </si>
  <si>
    <t>R2.3.1～R2.7.31　 15,221円</t>
    <phoneticPr fontId="3"/>
  </si>
  <si>
    <t>R2.8.1～R3.7.31　  15,294円</t>
    <phoneticPr fontId="3"/>
  </si>
  <si>
    <t>R2.8.1～R3.7.31　 15,294円</t>
    <phoneticPr fontId="3"/>
  </si>
  <si>
    <t>R1.8.1～R2.2.29　 15,230円</t>
    <phoneticPr fontId="3"/>
  </si>
  <si>
    <t>※令和3年3月1日以降に介護休暇を開始した場合に使用してください。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イコウ</t>
    </rPh>
    <rPh sb="12" eb="14">
      <t>カイゴ</t>
    </rPh>
    <rPh sb="14" eb="16">
      <t>キュウカ</t>
    </rPh>
    <rPh sb="17" eb="19">
      <t>カイシ</t>
    </rPh>
    <rPh sb="21" eb="23">
      <t>バアイ</t>
    </rPh>
    <rPh sb="24" eb="26">
      <t>シヨウ</t>
    </rPh>
    <phoneticPr fontId="3"/>
  </si>
  <si>
    <t>※令和3年3月1日以降に介護休暇を開始した場合に使用してください。</t>
    <phoneticPr fontId="3"/>
  </si>
  <si>
    <t>R1.8.1～R2.2.29  　15,230円</t>
    <phoneticPr fontId="3"/>
  </si>
  <si>
    <t>R2.3.1～R2.7.31　　15,221円</t>
    <phoneticPr fontId="3"/>
  </si>
  <si>
    <t>R3.8.1～　　　　   15,102円</t>
    <phoneticPr fontId="3"/>
  </si>
  <si>
    <t>R3.8.1～ 　　　   15,102円</t>
    <phoneticPr fontId="3"/>
  </si>
  <si>
    <t>平 ・ 令　　　　年　　　　月　　　　日　から　平 ・ 令　　　　年　　　　月　　　　日までの　　　　　日間</t>
    <phoneticPr fontId="4"/>
  </si>
  <si>
    <t xml:space="preserve">    給付額※１</t>
    <rPh sb="4" eb="7">
      <t>キュウフガク</t>
    </rPh>
    <phoneticPr fontId="4"/>
  </si>
  <si>
    <t>R3.8.1～R4.7.31    15,102円</t>
    <phoneticPr fontId="3"/>
  </si>
  <si>
    <t>R4.8.1～　　　　   15,266円</t>
    <phoneticPr fontId="3"/>
  </si>
  <si>
    <t>R4.8.1～ 　　　   15,266円</t>
    <phoneticPr fontId="3"/>
  </si>
  <si>
    <t>R3.8.1～R4.7.31   15,102円</t>
    <phoneticPr fontId="3"/>
  </si>
  <si>
    <t>雇用保険の受給記録の写し</t>
    <rPh sb="0" eb="4">
      <t>コヨウホケン</t>
    </rPh>
    <rPh sb="5" eb="9">
      <t>ジュキュウキロク</t>
    </rPh>
    <rPh sb="10" eb="11">
      <t>ウツ</t>
    </rPh>
    <phoneticPr fontId="4"/>
  </si>
  <si>
    <t>雇用保険法による介護給付の受給が終了し、互助会分を請求する方のみ</t>
    <rPh sb="0" eb="4">
      <t>コヨウホケン</t>
    </rPh>
    <rPh sb="4" eb="5">
      <t>ホウ</t>
    </rPh>
    <rPh sb="8" eb="10">
      <t>カイゴ</t>
    </rPh>
    <rPh sb="10" eb="12">
      <t>キュウフ</t>
    </rPh>
    <rPh sb="13" eb="15">
      <t>ジュキュウ</t>
    </rPh>
    <rPh sb="16" eb="18">
      <t>シュウリョウ</t>
    </rPh>
    <rPh sb="20" eb="23">
      <t>ゴジョカイ</t>
    </rPh>
    <rPh sb="23" eb="24">
      <t>ブン</t>
    </rPh>
    <rPh sb="25" eb="27">
      <t>セイキュウ</t>
    </rPh>
    <rPh sb="29" eb="30">
      <t>カタ</t>
    </rPh>
    <phoneticPr fontId="4"/>
  </si>
  <si>
    <t>R2.8.1～R3.7.31　 15,294円</t>
  </si>
  <si>
    <t>R3.8.1～R4.7.31   15,102円</t>
  </si>
  <si>
    <t>R4.8.1～ 　　　   15,266円</t>
  </si>
  <si>
    <t>R5.8.1～ 　　　   15,778円</t>
    <phoneticPr fontId="3"/>
  </si>
  <si>
    <t>R6.8</t>
    <phoneticPr fontId="3"/>
  </si>
  <si>
    <t>（７時間４５分×５日）×５２週－１８日×７時間４５分</t>
    <rPh sb="2" eb="4">
      <t>ジカン</t>
    </rPh>
    <rPh sb="6" eb="7">
      <t>フン</t>
    </rPh>
    <rPh sb="9" eb="10">
      <t>カ</t>
    </rPh>
    <rPh sb="14" eb="15">
      <t>シュウ</t>
    </rPh>
    <rPh sb="18" eb="19">
      <t>ニチ</t>
    </rPh>
    <rPh sb="21" eb="23">
      <t>ジカン</t>
    </rPh>
    <rPh sb="25" eb="26">
      <t>フン</t>
    </rPh>
    <phoneticPr fontId="3"/>
  </si>
  <si>
    <t>R5.8.1～ 　　　   15,513円</t>
    <phoneticPr fontId="3"/>
  </si>
  <si>
    <t>R6.8.1～ 　　　   15,778円</t>
    <phoneticPr fontId="3"/>
  </si>
  <si>
    <t>R7.8.1～ 　　　   16,207円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</si>
</sst>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HGP明朝B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6"/>
      <color theme="1"/>
      <name val="HGP創英角ｺﾞｼｯｸUB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HGP平成明朝体W9"/>
      <family val="1"/>
      <charset val="128"/>
    </font>
    <font>
      <sz val="10"/>
      <color theme="1"/>
      <name val="HGP平成明朝体W9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HGP平成明朝体W9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 textRotation="255" shrinkToFit="1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top"/>
    </xf>
    <xf numFmtId="5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176" fontId="13" fillId="0" borderId="0" xfId="0" applyNumberFormat="1" applyFont="1">
      <alignment vertical="center"/>
    </xf>
    <xf numFmtId="38" fontId="13" fillId="0" borderId="0" xfId="1" applyFont="1" applyBorder="1" applyAlignment="1">
      <alignment vertical="center"/>
    </xf>
    <xf numFmtId="38" fontId="13" fillId="0" borderId="0" xfId="1" applyFont="1" applyFill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38" fontId="13" fillId="0" borderId="0" xfId="1" applyFont="1" applyBorder="1" applyAlignment="1">
      <alignment vertical="center" shrinkToFit="1"/>
    </xf>
    <xf numFmtId="38" fontId="13" fillId="0" borderId="5" xfId="1" applyFont="1" applyFill="1" applyBorder="1" applyAlignment="1">
      <alignment horizontal="left" vertical="center"/>
    </xf>
    <xf numFmtId="38" fontId="13" fillId="0" borderId="5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38" fontId="13" fillId="0" borderId="6" xfId="1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38" fontId="13" fillId="0" borderId="12" xfId="1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38" fontId="13" fillId="0" borderId="11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4" borderId="0" xfId="0" applyFont="1" applyFill="1">
      <alignment vertical="center"/>
    </xf>
    <xf numFmtId="0" fontId="14" fillId="0" borderId="0" xfId="0" applyFont="1">
      <alignment vertical="center"/>
    </xf>
    <xf numFmtId="38" fontId="14" fillId="0" borderId="5" xfId="1" applyFont="1" applyFill="1" applyBorder="1" applyAlignment="1">
      <alignment horizontal="left" vertical="center"/>
    </xf>
    <xf numFmtId="38" fontId="14" fillId="0" borderId="10" xfId="1" applyFont="1" applyFill="1" applyBorder="1" applyAlignment="1">
      <alignment horizontal="left" vertical="center"/>
    </xf>
    <xf numFmtId="38" fontId="14" fillId="0" borderId="0" xfId="1" applyFont="1" applyFill="1" applyBorder="1" applyAlignment="1">
      <alignment horizontal="left" vertical="center"/>
    </xf>
    <xf numFmtId="0" fontId="13" fillId="0" borderId="10" xfId="0" applyFont="1" applyBorder="1" applyAlignment="1">
      <alignment horizontal="right" vertical="center"/>
    </xf>
    <xf numFmtId="38" fontId="13" fillId="0" borderId="2" xfId="1" applyFont="1" applyFill="1" applyBorder="1" applyAlignment="1">
      <alignment horizontal="center" vertical="center"/>
    </xf>
    <xf numFmtId="177" fontId="13" fillId="0" borderId="0" xfId="0" applyNumberFormat="1" applyFont="1">
      <alignment vertical="center"/>
    </xf>
    <xf numFmtId="38" fontId="10" fillId="0" borderId="0" xfId="1" applyFont="1" applyBorder="1" applyAlignment="1">
      <alignment vertical="center"/>
    </xf>
    <xf numFmtId="38" fontId="13" fillId="0" borderId="18" xfId="1" applyFont="1" applyBorder="1" applyAlignment="1">
      <alignment vertical="center"/>
    </xf>
    <xf numFmtId="38" fontId="13" fillId="0" borderId="0" xfId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38" fontId="13" fillId="0" borderId="4" xfId="1" applyFont="1" applyFill="1" applyBorder="1" applyAlignment="1">
      <alignment horizontal="left" vertical="center"/>
    </xf>
    <xf numFmtId="38" fontId="13" fillId="0" borderId="9" xfId="1" applyFont="1" applyFill="1" applyBorder="1" applyAlignment="1">
      <alignment horizontal="left" vertical="center"/>
    </xf>
    <xf numFmtId="38" fontId="13" fillId="0" borderId="8" xfId="1" applyFont="1" applyFill="1" applyBorder="1" applyAlignment="1">
      <alignment horizontal="left"/>
    </xf>
    <xf numFmtId="0" fontId="16" fillId="0" borderId="0" xfId="0" applyFont="1" applyAlignment="1">
      <alignment horizontal="left" vertical="center"/>
    </xf>
    <xf numFmtId="38" fontId="13" fillId="0" borderId="2" xfId="1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38" fontId="13" fillId="0" borderId="0" xfId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10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4" borderId="0" xfId="0" applyFont="1" applyFill="1" applyAlignment="1">
      <alignment vertical="top"/>
    </xf>
    <xf numFmtId="0" fontId="10" fillId="4" borderId="0" xfId="0" applyFont="1" applyFill="1">
      <alignment vertical="center"/>
    </xf>
    <xf numFmtId="0" fontId="5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5" fillId="0" borderId="0" xfId="0" applyFont="1" applyAlignment="1" applyProtection="1">
      <alignment vertical="center" wrapText="1" shrinkToFit="1"/>
      <protection locked="0"/>
    </xf>
    <xf numFmtId="0" fontId="0" fillId="0" borderId="0" xfId="0" applyAlignment="1">
      <alignment vertical="center" wrapText="1" shrinkToFit="1"/>
    </xf>
    <xf numFmtId="0" fontId="0" fillId="0" borderId="12" xfId="0" applyBorder="1" applyAlignment="1">
      <alignment vertical="center" wrapText="1" shrinkToFit="1"/>
    </xf>
    <xf numFmtId="0" fontId="0" fillId="0" borderId="12" xfId="0" applyBorder="1" applyAlignment="1">
      <alignment vertical="center" shrinkToFit="1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4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shrinkToFit="1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distributed" vertical="center" shrinkToFi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distributed" vertical="center"/>
    </xf>
    <xf numFmtId="49" fontId="6" fillId="0" borderId="5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distributed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3" fillId="0" borderId="17" xfId="0" applyFont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13" fillId="4" borderId="10" xfId="1" applyFont="1" applyFill="1" applyBorder="1" applyAlignment="1" applyProtection="1">
      <alignment horizontal="center" vertical="center"/>
      <protection locked="0"/>
    </xf>
    <xf numFmtId="3" fontId="13" fillId="4" borderId="10" xfId="0" applyNumberFormat="1" applyFont="1" applyFill="1" applyBorder="1" applyAlignment="1" applyProtection="1">
      <alignment horizontal="center" vertical="center"/>
      <protection locked="0"/>
    </xf>
    <xf numFmtId="3" fontId="0" fillId="4" borderId="10" xfId="0" applyNumberForma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3" fillId="0" borderId="10" xfId="1" applyFont="1" applyFill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38" fontId="13" fillId="4" borderId="0" xfId="1" applyFont="1" applyFill="1" applyBorder="1" applyAlignment="1" applyProtection="1">
      <alignment horizontal="center" vertical="center" shrinkToFit="1"/>
      <protection locked="0"/>
    </xf>
    <xf numFmtId="38" fontId="13" fillId="0" borderId="0" xfId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38" fontId="13" fillId="0" borderId="0" xfId="1" applyFont="1" applyFill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176" fontId="13" fillId="0" borderId="21" xfId="1" applyNumberFormat="1" applyFont="1" applyBorder="1" applyAlignment="1">
      <alignment horizontal="center" vertical="center"/>
    </xf>
    <xf numFmtId="176" fontId="13" fillId="0" borderId="22" xfId="1" applyNumberFormat="1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4" fillId="0" borderId="17" xfId="0" applyFont="1" applyBorder="1" applyAlignment="1">
      <alignment vertical="top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38" fontId="14" fillId="0" borderId="0" xfId="1" applyFont="1" applyFill="1" applyBorder="1" applyAlignment="1">
      <alignment horizontal="left" vertical="center" shrinkToFit="1"/>
    </xf>
    <xf numFmtId="38" fontId="14" fillId="0" borderId="5" xfId="1" applyFont="1" applyFill="1" applyBorder="1" applyAlignment="1">
      <alignment horizontal="left" vertical="center" shrinkToFit="1"/>
    </xf>
    <xf numFmtId="38" fontId="14" fillId="0" borderId="10" xfId="1" applyFont="1" applyFill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38" fontId="13" fillId="0" borderId="0" xfId="1" applyFont="1" applyFill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9525</xdr:rowOff>
    </xdr:from>
    <xdr:to>
      <xdr:col>7</xdr:col>
      <xdr:colOff>180975</xdr:colOff>
      <xdr:row>0</xdr:row>
      <xdr:rowOff>352425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6375" y="9525"/>
          <a:ext cx="361950" cy="3429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明朝E" pitchFamily="17" charset="-128"/>
              <a:ea typeface="HG明朝E" pitchFamily="17" charset="-128"/>
            </a:rPr>
            <a:t>共</a:t>
          </a:r>
          <a:endParaRPr kumimoji="1" lang="en-US" altLang="ja-JP" sz="1400">
            <a:solidFill>
              <a:sysClr val="windowText" lastClr="000000"/>
            </a:solidFill>
            <a:latin typeface="HG明朝E" pitchFamily="17" charset="-128"/>
            <a:ea typeface="HG明朝E" pitchFamily="17" charset="-128"/>
          </a:endParaRPr>
        </a:p>
      </xdr:txBody>
    </xdr:sp>
    <xdr:clientData/>
  </xdr:twoCellAnchor>
  <xdr:twoCellAnchor>
    <xdr:from>
      <xdr:col>6</xdr:col>
      <xdr:colOff>66676</xdr:colOff>
      <xdr:row>1</xdr:row>
      <xdr:rowOff>9525</xdr:rowOff>
    </xdr:from>
    <xdr:to>
      <xdr:col>7</xdr:col>
      <xdr:colOff>180976</xdr:colOff>
      <xdr:row>1</xdr:row>
      <xdr:rowOff>342900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76376" y="371475"/>
          <a:ext cx="361950" cy="3333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明朝E" pitchFamily="17" charset="-128"/>
              <a:ea typeface="HG明朝E" pitchFamily="17" charset="-128"/>
            </a:rPr>
            <a:t>互</a:t>
          </a:r>
          <a:endParaRPr kumimoji="1" lang="en-US" altLang="ja-JP" sz="1400">
            <a:solidFill>
              <a:sysClr val="windowText" lastClr="000000"/>
            </a:solidFill>
            <a:latin typeface="HG明朝E" pitchFamily="17" charset="-128"/>
            <a:ea typeface="HG明朝E" pitchFamily="17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F0ED51C0-5BEB-4475-BC81-377646E57C41}"/>
            </a:ext>
          </a:extLst>
        </xdr:cNvPr>
        <xdr:cNvSpPr/>
      </xdr:nvSpPr>
      <xdr:spPr>
        <a:xfrm>
          <a:off x="1066800" y="228599"/>
          <a:ext cx="37528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C1336F6-B807-4D56-A0AB-884E0DB81347}"/>
            </a:ext>
          </a:extLst>
        </xdr:cNvPr>
        <xdr:cNvCxnSpPr/>
      </xdr:nvCxnSpPr>
      <xdr:spPr>
        <a:xfrm>
          <a:off x="217997" y="566648"/>
          <a:ext cx="29940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FBDC3023-2A02-4A7E-88B5-C6A405A174EE}"/>
            </a:ext>
          </a:extLst>
        </xdr:cNvPr>
        <xdr:cNvSpPr/>
      </xdr:nvSpPr>
      <xdr:spPr>
        <a:xfrm>
          <a:off x="228060" y="714196"/>
          <a:ext cx="28143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1F977E8-520E-436C-8EB1-5A8C8DAB30CD}"/>
            </a:ext>
          </a:extLst>
        </xdr:cNvPr>
        <xdr:cNvSpPr txBox="1"/>
      </xdr:nvSpPr>
      <xdr:spPr>
        <a:xfrm>
          <a:off x="580845" y="437432"/>
          <a:ext cx="46690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C4C058-3569-4EA0-A812-2B23491A5385}"/>
            </a:ext>
          </a:extLst>
        </xdr:cNvPr>
        <xdr:cNvSpPr txBox="1"/>
      </xdr:nvSpPr>
      <xdr:spPr>
        <a:xfrm>
          <a:off x="581386" y="644465"/>
          <a:ext cx="3562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B13FFA7A-DAE0-47AD-B2E4-3603D6C44CFD}"/>
            </a:ext>
          </a:extLst>
        </xdr:cNvPr>
        <xdr:cNvSpPr/>
      </xdr:nvSpPr>
      <xdr:spPr>
        <a:xfrm>
          <a:off x="3223045" y="1057276"/>
          <a:ext cx="22252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190500</xdr:colOff>
      <xdr:row>4</xdr:row>
      <xdr:rowOff>43352</xdr:rowOff>
    </xdr:from>
    <xdr:to>
      <xdr:col>18</xdr:col>
      <xdr:colOff>19050</xdr:colOff>
      <xdr:row>5</xdr:row>
      <xdr:rowOff>95253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C1854A1E-8EB0-4615-B943-DF42E90273BD}"/>
            </a:ext>
          </a:extLst>
        </xdr:cNvPr>
        <xdr:cNvSpPr/>
      </xdr:nvSpPr>
      <xdr:spPr>
        <a:xfrm rot="5400000">
          <a:off x="3650699" y="907503"/>
          <a:ext cx="242401" cy="381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861CA6BA-709C-4A5A-8481-D12F2E656690}"/>
            </a:ext>
          </a:extLst>
        </xdr:cNvPr>
        <xdr:cNvSpPr/>
      </xdr:nvSpPr>
      <xdr:spPr>
        <a:xfrm>
          <a:off x="476251" y="1150368"/>
          <a:ext cx="22213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304AF895-1298-485C-9386-6273D0289B90}"/>
            </a:ext>
          </a:extLst>
        </xdr:cNvPr>
        <xdr:cNvCxnSpPr/>
      </xdr:nvCxnSpPr>
      <xdr:spPr>
        <a:xfrm>
          <a:off x="188595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60E39508-452D-4ECC-8C58-22FE941A03AB}"/>
            </a:ext>
          </a:extLst>
        </xdr:cNvPr>
        <xdr:cNvSpPr/>
      </xdr:nvSpPr>
      <xdr:spPr>
        <a:xfrm>
          <a:off x="3223045" y="1589597"/>
          <a:ext cx="22252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15</xdr:col>
      <xdr:colOff>79795</xdr:colOff>
      <xdr:row>11</xdr:row>
      <xdr:rowOff>65597</xdr:rowOff>
    </xdr:from>
    <xdr:to>
      <xdr:col>25</xdr:col>
      <xdr:colOff>209550</xdr:colOff>
      <xdr:row>14</xdr:row>
      <xdr:rowOff>128497</xdr:rowOff>
    </xdr:to>
    <xdr:sp macro="" textlink="">
      <xdr:nvSpPr>
        <xdr:cNvPr id="12" name="フローチャート : 代替処理 11">
          <a:extLst>
            <a:ext uri="{FF2B5EF4-FFF2-40B4-BE49-F238E27FC236}">
              <a16:creationId xmlns:a16="http://schemas.microsoft.com/office/drawing/2014/main" id="{D7AF0F92-1937-4C09-93A9-C04FC3C7CFCD}"/>
            </a:ext>
          </a:extLst>
        </xdr:cNvPr>
        <xdr:cNvSpPr/>
      </xdr:nvSpPr>
      <xdr:spPr>
        <a:xfrm>
          <a:off x="3223045" y="2161097"/>
          <a:ext cx="2225255" cy="63440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請求金額＝支給日数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64919253-5143-4018-9AD1-62C6948B1C2F}"/>
            </a:ext>
          </a:extLst>
        </xdr:cNvPr>
        <xdr:cNvSpPr/>
      </xdr:nvSpPr>
      <xdr:spPr>
        <a:xfrm>
          <a:off x="492424" y="1895475"/>
          <a:ext cx="22252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0A569B7-9527-4D55-ABF6-6A21C095DB54}"/>
            </a:ext>
          </a:extLst>
        </xdr:cNvPr>
        <xdr:cNvCxnSpPr>
          <a:stCxn id="7" idx="2"/>
          <a:endCxn id="11" idx="0"/>
        </xdr:cNvCxnSpPr>
      </xdr:nvCxnSpPr>
      <xdr:spPr>
        <a:xfrm>
          <a:off x="4335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142695</xdr:colOff>
      <xdr:row>10</xdr:row>
      <xdr:rowOff>128499</xdr:rowOff>
    </xdr:from>
    <xdr:to>
      <xdr:col>20</xdr:col>
      <xdr:colOff>142695</xdr:colOff>
      <xdr:row>11</xdr:row>
      <xdr:rowOff>65597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D394E06A-2380-4856-A818-05F18586848E}"/>
            </a:ext>
          </a:extLst>
        </xdr:cNvPr>
        <xdr:cNvCxnSpPr>
          <a:stCxn id="11" idx="2"/>
          <a:endCxn id="12" idx="0"/>
        </xdr:cNvCxnSpPr>
      </xdr:nvCxnSpPr>
      <xdr:spPr>
        <a:xfrm>
          <a:off x="4333695" y="2033499"/>
          <a:ext cx="0" cy="12759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161925</xdr:colOff>
      <xdr:row>47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4B10FEF9-D8B9-4D33-9AAC-7FF331BB8D2D}"/>
            </a:ext>
          </a:extLst>
        </xdr:cNvPr>
        <xdr:cNvSpPr/>
      </xdr:nvSpPr>
      <xdr:spPr>
        <a:xfrm>
          <a:off x="66675" y="2951491"/>
          <a:ext cx="5969000" cy="5621009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C8862C10-6618-4F51-8613-431990C7C307}"/>
            </a:ext>
          </a:extLst>
        </xdr:cNvPr>
        <xdr:cNvSpPr/>
      </xdr:nvSpPr>
      <xdr:spPr>
        <a:xfrm>
          <a:off x="219076" y="5568950"/>
          <a:ext cx="4267200" cy="21748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EAF1F1D-D595-4FEF-BF40-E015BA75E01C}"/>
            </a:ext>
          </a:extLst>
        </xdr:cNvPr>
        <xdr:cNvCxnSpPr/>
      </xdr:nvCxnSpPr>
      <xdr:spPr>
        <a:xfrm>
          <a:off x="160972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9B2543B-2AD6-4FE1-BC1C-E2EDA3FF6A0F}"/>
            </a:ext>
          </a:extLst>
        </xdr:cNvPr>
        <xdr:cNvCxnSpPr/>
      </xdr:nvCxnSpPr>
      <xdr:spPr>
        <a:xfrm>
          <a:off x="161925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A2039EFD-B6AE-4054-AEDA-A26786CF28AE}"/>
            </a:ext>
          </a:extLst>
        </xdr:cNvPr>
        <xdr:cNvSpPr/>
      </xdr:nvSpPr>
      <xdr:spPr>
        <a:xfrm>
          <a:off x="1066800" y="228599"/>
          <a:ext cx="37528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E0D8E19-1519-42BF-B170-29E95EF4A76F}"/>
            </a:ext>
          </a:extLst>
        </xdr:cNvPr>
        <xdr:cNvCxnSpPr/>
      </xdr:nvCxnSpPr>
      <xdr:spPr>
        <a:xfrm>
          <a:off x="217997" y="566648"/>
          <a:ext cx="29940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B7C72F07-FC99-421C-BAA0-9EEAA8A2396A}"/>
            </a:ext>
          </a:extLst>
        </xdr:cNvPr>
        <xdr:cNvSpPr/>
      </xdr:nvSpPr>
      <xdr:spPr>
        <a:xfrm>
          <a:off x="228060" y="714196"/>
          <a:ext cx="28143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EF7DB48-CA7A-4971-B2A0-EEC894E8B7D8}"/>
            </a:ext>
          </a:extLst>
        </xdr:cNvPr>
        <xdr:cNvSpPr txBox="1"/>
      </xdr:nvSpPr>
      <xdr:spPr>
        <a:xfrm>
          <a:off x="580845" y="437432"/>
          <a:ext cx="46690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4706D2-1030-4732-B13E-EC5CEB296BFC}"/>
            </a:ext>
          </a:extLst>
        </xdr:cNvPr>
        <xdr:cNvSpPr txBox="1"/>
      </xdr:nvSpPr>
      <xdr:spPr>
        <a:xfrm>
          <a:off x="581386" y="644465"/>
          <a:ext cx="3562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6D016CFF-88BE-4517-A0C0-2532D404AE05}"/>
            </a:ext>
          </a:extLst>
        </xdr:cNvPr>
        <xdr:cNvSpPr/>
      </xdr:nvSpPr>
      <xdr:spPr>
        <a:xfrm>
          <a:off x="3223045" y="1057276"/>
          <a:ext cx="22252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190500</xdr:colOff>
      <xdr:row>4</xdr:row>
      <xdr:rowOff>43352</xdr:rowOff>
    </xdr:from>
    <xdr:to>
      <xdr:col>18</xdr:col>
      <xdr:colOff>19050</xdr:colOff>
      <xdr:row>5</xdr:row>
      <xdr:rowOff>95253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54A835A7-D2CF-4FE0-8DDC-35284E7D6015}"/>
            </a:ext>
          </a:extLst>
        </xdr:cNvPr>
        <xdr:cNvSpPr/>
      </xdr:nvSpPr>
      <xdr:spPr>
        <a:xfrm rot="5400000">
          <a:off x="3650699" y="907503"/>
          <a:ext cx="242401" cy="381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E122A920-A2D5-47BC-BD2E-4C6E62DFAA87}"/>
            </a:ext>
          </a:extLst>
        </xdr:cNvPr>
        <xdr:cNvSpPr/>
      </xdr:nvSpPr>
      <xdr:spPr>
        <a:xfrm>
          <a:off x="476251" y="1150368"/>
          <a:ext cx="22213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0302384-E623-406C-9FDD-C00FF03EDF5B}"/>
            </a:ext>
          </a:extLst>
        </xdr:cNvPr>
        <xdr:cNvCxnSpPr/>
      </xdr:nvCxnSpPr>
      <xdr:spPr>
        <a:xfrm>
          <a:off x="188595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3BB16154-A962-411D-A9FC-D6EA69DBB4B1}"/>
            </a:ext>
          </a:extLst>
        </xdr:cNvPr>
        <xdr:cNvSpPr/>
      </xdr:nvSpPr>
      <xdr:spPr>
        <a:xfrm>
          <a:off x="3223045" y="1589597"/>
          <a:ext cx="22252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15</xdr:col>
      <xdr:colOff>79795</xdr:colOff>
      <xdr:row>11</xdr:row>
      <xdr:rowOff>65597</xdr:rowOff>
    </xdr:from>
    <xdr:to>
      <xdr:col>25</xdr:col>
      <xdr:colOff>209550</xdr:colOff>
      <xdr:row>14</xdr:row>
      <xdr:rowOff>128497</xdr:rowOff>
    </xdr:to>
    <xdr:sp macro="" textlink="">
      <xdr:nvSpPr>
        <xdr:cNvPr id="12" name="フローチャート : 代替処理 11">
          <a:extLst>
            <a:ext uri="{FF2B5EF4-FFF2-40B4-BE49-F238E27FC236}">
              <a16:creationId xmlns:a16="http://schemas.microsoft.com/office/drawing/2014/main" id="{B604D3C8-5346-4680-A998-D37DE0FD9A12}"/>
            </a:ext>
          </a:extLst>
        </xdr:cNvPr>
        <xdr:cNvSpPr/>
      </xdr:nvSpPr>
      <xdr:spPr>
        <a:xfrm>
          <a:off x="3223045" y="2161097"/>
          <a:ext cx="2225255" cy="63440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請求金額＝支給日数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B39F33F3-55A1-4599-ABED-0F3ACEE5F36C}"/>
            </a:ext>
          </a:extLst>
        </xdr:cNvPr>
        <xdr:cNvSpPr/>
      </xdr:nvSpPr>
      <xdr:spPr>
        <a:xfrm>
          <a:off x="492424" y="1895475"/>
          <a:ext cx="22252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D0B9243-72FD-43C9-AE5A-6C7698FE7286}"/>
            </a:ext>
          </a:extLst>
        </xdr:cNvPr>
        <xdr:cNvCxnSpPr>
          <a:stCxn id="7" idx="2"/>
          <a:endCxn id="11" idx="0"/>
        </xdr:cNvCxnSpPr>
      </xdr:nvCxnSpPr>
      <xdr:spPr>
        <a:xfrm>
          <a:off x="4335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142695</xdr:colOff>
      <xdr:row>10</xdr:row>
      <xdr:rowOff>128499</xdr:rowOff>
    </xdr:from>
    <xdr:to>
      <xdr:col>20</xdr:col>
      <xdr:colOff>142695</xdr:colOff>
      <xdr:row>11</xdr:row>
      <xdr:rowOff>65597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F339DAA-CD99-48D0-A8DE-AC21D1EA68DE}"/>
            </a:ext>
          </a:extLst>
        </xdr:cNvPr>
        <xdr:cNvCxnSpPr>
          <a:stCxn id="11" idx="2"/>
          <a:endCxn id="12" idx="0"/>
        </xdr:cNvCxnSpPr>
      </xdr:nvCxnSpPr>
      <xdr:spPr>
        <a:xfrm>
          <a:off x="4333695" y="2033499"/>
          <a:ext cx="0" cy="12759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304800</xdr:colOff>
      <xdr:row>47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0C49B931-B3BB-4997-8D24-20A0C71B6D10}"/>
            </a:ext>
          </a:extLst>
        </xdr:cNvPr>
        <xdr:cNvSpPr/>
      </xdr:nvSpPr>
      <xdr:spPr>
        <a:xfrm>
          <a:off x="66675" y="2951491"/>
          <a:ext cx="6111875" cy="5621009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8863D89C-627D-4E1E-BD3A-D769ACD1E75C}"/>
            </a:ext>
          </a:extLst>
        </xdr:cNvPr>
        <xdr:cNvSpPr/>
      </xdr:nvSpPr>
      <xdr:spPr>
        <a:xfrm>
          <a:off x="219076" y="5568950"/>
          <a:ext cx="4267200" cy="21748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9A7B4620-6630-4F0B-A082-595A009EC5C8}"/>
            </a:ext>
          </a:extLst>
        </xdr:cNvPr>
        <xdr:cNvCxnSpPr/>
      </xdr:nvCxnSpPr>
      <xdr:spPr>
        <a:xfrm>
          <a:off x="160972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8F8C4E9-79C0-43AB-8B03-BF80199A827A}"/>
            </a:ext>
          </a:extLst>
        </xdr:cNvPr>
        <xdr:cNvCxnSpPr/>
      </xdr:nvCxnSpPr>
      <xdr:spPr>
        <a:xfrm>
          <a:off x="161925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8BECA945-647A-45AD-A076-B5E3B3CEC2C4}"/>
            </a:ext>
          </a:extLst>
        </xdr:cNvPr>
        <xdr:cNvSpPr/>
      </xdr:nvSpPr>
      <xdr:spPr>
        <a:xfrm>
          <a:off x="1162050" y="228599"/>
          <a:ext cx="40957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88D33E7-F3F8-4398-9903-7CEA7C5CAEB5}"/>
            </a:ext>
          </a:extLst>
        </xdr:cNvPr>
        <xdr:cNvCxnSpPr/>
      </xdr:nvCxnSpPr>
      <xdr:spPr>
        <a:xfrm>
          <a:off x="237047" y="566648"/>
          <a:ext cx="31845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7792E8CA-A347-42CC-B671-9C7916F1035A}"/>
            </a:ext>
          </a:extLst>
        </xdr:cNvPr>
        <xdr:cNvSpPr/>
      </xdr:nvSpPr>
      <xdr:spPr>
        <a:xfrm>
          <a:off x="247110" y="714196"/>
          <a:ext cx="30048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17191B-9F23-4EF4-8B53-76E71A0911D0}"/>
            </a:ext>
          </a:extLst>
        </xdr:cNvPr>
        <xdr:cNvSpPr txBox="1"/>
      </xdr:nvSpPr>
      <xdr:spPr>
        <a:xfrm>
          <a:off x="618945" y="437432"/>
          <a:ext cx="52405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3EF602-A27E-4A2E-8E74-B2563848F5C2}"/>
            </a:ext>
          </a:extLst>
        </xdr:cNvPr>
        <xdr:cNvSpPr txBox="1"/>
      </xdr:nvSpPr>
      <xdr:spPr>
        <a:xfrm>
          <a:off x="619486" y="644465"/>
          <a:ext cx="3943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099647D8-CDC0-4A15-8B9E-6F290EE6B072}"/>
            </a:ext>
          </a:extLst>
        </xdr:cNvPr>
        <xdr:cNvSpPr/>
      </xdr:nvSpPr>
      <xdr:spPr>
        <a:xfrm>
          <a:off x="3508795" y="1057276"/>
          <a:ext cx="24157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190500</xdr:colOff>
      <xdr:row>4</xdr:row>
      <xdr:rowOff>43352</xdr:rowOff>
    </xdr:from>
    <xdr:to>
      <xdr:col>18</xdr:col>
      <xdr:colOff>19050</xdr:colOff>
      <xdr:row>5</xdr:row>
      <xdr:rowOff>95253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CE65C5B1-4A15-410F-B10D-6E5520860FE0}"/>
            </a:ext>
          </a:extLst>
        </xdr:cNvPr>
        <xdr:cNvSpPr/>
      </xdr:nvSpPr>
      <xdr:spPr>
        <a:xfrm rot="5400000">
          <a:off x="3984074" y="897978"/>
          <a:ext cx="242401" cy="571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3FCF7549-35CA-46FE-96F3-980C0F53441A}"/>
            </a:ext>
          </a:extLst>
        </xdr:cNvPr>
        <xdr:cNvSpPr/>
      </xdr:nvSpPr>
      <xdr:spPr>
        <a:xfrm>
          <a:off x="514351" y="1150368"/>
          <a:ext cx="24118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50738D2-B611-4FF0-9CF9-01CDA4772842}"/>
            </a:ext>
          </a:extLst>
        </xdr:cNvPr>
        <xdr:cNvCxnSpPr/>
      </xdr:nvCxnSpPr>
      <xdr:spPr>
        <a:xfrm>
          <a:off x="205740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3680E44A-EE4E-4D51-90A8-341ED19B5780}"/>
            </a:ext>
          </a:extLst>
        </xdr:cNvPr>
        <xdr:cNvSpPr/>
      </xdr:nvSpPr>
      <xdr:spPr>
        <a:xfrm>
          <a:off x="3508795" y="1589597"/>
          <a:ext cx="24157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15</xdr:col>
      <xdr:colOff>79795</xdr:colOff>
      <xdr:row>11</xdr:row>
      <xdr:rowOff>65597</xdr:rowOff>
    </xdr:from>
    <xdr:to>
      <xdr:col>25</xdr:col>
      <xdr:colOff>209550</xdr:colOff>
      <xdr:row>14</xdr:row>
      <xdr:rowOff>128497</xdr:rowOff>
    </xdr:to>
    <xdr:sp macro="" textlink="">
      <xdr:nvSpPr>
        <xdr:cNvPr id="12" name="フローチャート : 代替処理 11">
          <a:extLst>
            <a:ext uri="{FF2B5EF4-FFF2-40B4-BE49-F238E27FC236}">
              <a16:creationId xmlns:a16="http://schemas.microsoft.com/office/drawing/2014/main" id="{A8B485B5-4DD6-4D1F-8F40-A69C0E2B73E4}"/>
            </a:ext>
          </a:extLst>
        </xdr:cNvPr>
        <xdr:cNvSpPr/>
      </xdr:nvSpPr>
      <xdr:spPr>
        <a:xfrm>
          <a:off x="3508795" y="2161097"/>
          <a:ext cx="2415755" cy="63440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請求金額＝支給日数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03AB9504-DC74-4A33-8F88-A3426C85CF0F}"/>
            </a:ext>
          </a:extLst>
        </xdr:cNvPr>
        <xdr:cNvSpPr/>
      </xdr:nvSpPr>
      <xdr:spPr>
        <a:xfrm>
          <a:off x="530524" y="1895475"/>
          <a:ext cx="24157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8B9FB26-D33D-4C98-A95A-370EEAF11998}"/>
            </a:ext>
          </a:extLst>
        </xdr:cNvPr>
        <xdr:cNvCxnSpPr>
          <a:stCxn id="7" idx="2"/>
          <a:endCxn id="11" idx="0"/>
        </xdr:cNvCxnSpPr>
      </xdr:nvCxnSpPr>
      <xdr:spPr>
        <a:xfrm>
          <a:off x="4716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142695</xdr:colOff>
      <xdr:row>10</xdr:row>
      <xdr:rowOff>128499</xdr:rowOff>
    </xdr:from>
    <xdr:to>
      <xdr:col>20</xdr:col>
      <xdr:colOff>142695</xdr:colOff>
      <xdr:row>11</xdr:row>
      <xdr:rowOff>65597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531D34F-8033-4F5D-B256-A7622EFA0F76}"/>
            </a:ext>
          </a:extLst>
        </xdr:cNvPr>
        <xdr:cNvCxnSpPr>
          <a:stCxn id="11" idx="2"/>
          <a:endCxn id="12" idx="0"/>
        </xdr:cNvCxnSpPr>
      </xdr:nvCxnSpPr>
      <xdr:spPr>
        <a:xfrm>
          <a:off x="4714695" y="2033499"/>
          <a:ext cx="0" cy="12759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161925</xdr:colOff>
      <xdr:row>47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09EC1836-5D3F-49F3-920D-6BDE67B820AB}"/>
            </a:ext>
          </a:extLst>
        </xdr:cNvPr>
        <xdr:cNvSpPr/>
      </xdr:nvSpPr>
      <xdr:spPr>
        <a:xfrm>
          <a:off x="66675" y="2951491"/>
          <a:ext cx="6505575" cy="5630534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93F1DCCD-345E-43B4-A4D1-78D1BB3A72D0}"/>
            </a:ext>
          </a:extLst>
        </xdr:cNvPr>
        <xdr:cNvSpPr/>
      </xdr:nvSpPr>
      <xdr:spPr>
        <a:xfrm>
          <a:off x="238126" y="5572125"/>
          <a:ext cx="4648200" cy="21812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D37C4C6-AE1A-4E01-80B3-9BBE12FE2F7C}"/>
            </a:ext>
          </a:extLst>
        </xdr:cNvPr>
        <xdr:cNvCxnSpPr/>
      </xdr:nvCxnSpPr>
      <xdr:spPr>
        <a:xfrm>
          <a:off x="174307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EF8BB1E-80AD-4C3C-8D0F-3E76E0E3C5A8}"/>
            </a:ext>
          </a:extLst>
        </xdr:cNvPr>
        <xdr:cNvCxnSpPr/>
      </xdr:nvCxnSpPr>
      <xdr:spPr>
        <a:xfrm>
          <a:off x="175260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23047F75-BE4D-4051-A899-A32D3AEDA1EA}"/>
            </a:ext>
          </a:extLst>
        </xdr:cNvPr>
        <xdr:cNvSpPr/>
      </xdr:nvSpPr>
      <xdr:spPr>
        <a:xfrm>
          <a:off x="1162050" y="228599"/>
          <a:ext cx="40957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51D199B-BD78-40E9-B59D-F0DC7F65214E}"/>
            </a:ext>
          </a:extLst>
        </xdr:cNvPr>
        <xdr:cNvCxnSpPr/>
      </xdr:nvCxnSpPr>
      <xdr:spPr>
        <a:xfrm>
          <a:off x="237047" y="566648"/>
          <a:ext cx="31845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168237C9-13B8-4C6A-8F87-429D05374EB5}"/>
            </a:ext>
          </a:extLst>
        </xdr:cNvPr>
        <xdr:cNvSpPr/>
      </xdr:nvSpPr>
      <xdr:spPr>
        <a:xfrm>
          <a:off x="247110" y="714196"/>
          <a:ext cx="30048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B1A9381-C98F-41D3-B4B6-67697026E8A6}"/>
            </a:ext>
          </a:extLst>
        </xdr:cNvPr>
        <xdr:cNvSpPr txBox="1"/>
      </xdr:nvSpPr>
      <xdr:spPr>
        <a:xfrm>
          <a:off x="618945" y="437432"/>
          <a:ext cx="52405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800863-FDE0-415E-AF2F-B0B4DA505204}"/>
            </a:ext>
          </a:extLst>
        </xdr:cNvPr>
        <xdr:cNvSpPr txBox="1"/>
      </xdr:nvSpPr>
      <xdr:spPr>
        <a:xfrm>
          <a:off x="619486" y="644465"/>
          <a:ext cx="3943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7174CB72-DA0B-493C-8386-D0BE5B2FA943}"/>
            </a:ext>
          </a:extLst>
        </xdr:cNvPr>
        <xdr:cNvSpPr/>
      </xdr:nvSpPr>
      <xdr:spPr>
        <a:xfrm>
          <a:off x="3508795" y="1057276"/>
          <a:ext cx="24157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190500</xdr:colOff>
      <xdr:row>4</xdr:row>
      <xdr:rowOff>43352</xdr:rowOff>
    </xdr:from>
    <xdr:to>
      <xdr:col>18</xdr:col>
      <xdr:colOff>19050</xdr:colOff>
      <xdr:row>5</xdr:row>
      <xdr:rowOff>95253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77517AD0-28FB-41D4-8FAC-618ED3275A64}"/>
            </a:ext>
          </a:extLst>
        </xdr:cNvPr>
        <xdr:cNvSpPr/>
      </xdr:nvSpPr>
      <xdr:spPr>
        <a:xfrm rot="5400000">
          <a:off x="3984074" y="897978"/>
          <a:ext cx="242401" cy="571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C60D0155-4AC1-497E-B9AF-4B8423AC975F}"/>
            </a:ext>
          </a:extLst>
        </xdr:cNvPr>
        <xdr:cNvSpPr/>
      </xdr:nvSpPr>
      <xdr:spPr>
        <a:xfrm>
          <a:off x="514351" y="1150368"/>
          <a:ext cx="24118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DB32116-09A4-4349-AF4A-D1A27418F33C}"/>
            </a:ext>
          </a:extLst>
        </xdr:cNvPr>
        <xdr:cNvCxnSpPr/>
      </xdr:nvCxnSpPr>
      <xdr:spPr>
        <a:xfrm>
          <a:off x="205740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081A4F60-5091-4447-91A5-DF820098C65F}"/>
            </a:ext>
          </a:extLst>
        </xdr:cNvPr>
        <xdr:cNvSpPr/>
      </xdr:nvSpPr>
      <xdr:spPr>
        <a:xfrm>
          <a:off x="3508795" y="1589597"/>
          <a:ext cx="24157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15</xdr:col>
      <xdr:colOff>79795</xdr:colOff>
      <xdr:row>11</xdr:row>
      <xdr:rowOff>65597</xdr:rowOff>
    </xdr:from>
    <xdr:to>
      <xdr:col>25</xdr:col>
      <xdr:colOff>209550</xdr:colOff>
      <xdr:row>14</xdr:row>
      <xdr:rowOff>128497</xdr:rowOff>
    </xdr:to>
    <xdr:sp macro="" textlink="">
      <xdr:nvSpPr>
        <xdr:cNvPr id="12" name="フローチャート : 代替処理 11">
          <a:extLst>
            <a:ext uri="{FF2B5EF4-FFF2-40B4-BE49-F238E27FC236}">
              <a16:creationId xmlns:a16="http://schemas.microsoft.com/office/drawing/2014/main" id="{D516A22A-1095-44A8-9476-8A73D0CC0DC8}"/>
            </a:ext>
          </a:extLst>
        </xdr:cNvPr>
        <xdr:cNvSpPr/>
      </xdr:nvSpPr>
      <xdr:spPr>
        <a:xfrm>
          <a:off x="3508795" y="2161097"/>
          <a:ext cx="2415755" cy="63440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請求金額＝支給日数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38BFD20D-75D5-4291-A058-E3B6FB2EFC57}"/>
            </a:ext>
          </a:extLst>
        </xdr:cNvPr>
        <xdr:cNvSpPr/>
      </xdr:nvSpPr>
      <xdr:spPr>
        <a:xfrm>
          <a:off x="530524" y="1895475"/>
          <a:ext cx="24157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8AACFAB-6191-42F4-8FAC-2C49B069FBAB}"/>
            </a:ext>
          </a:extLst>
        </xdr:cNvPr>
        <xdr:cNvCxnSpPr>
          <a:stCxn id="7" idx="2"/>
          <a:endCxn id="11" idx="0"/>
        </xdr:cNvCxnSpPr>
      </xdr:nvCxnSpPr>
      <xdr:spPr>
        <a:xfrm>
          <a:off x="4716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142695</xdr:colOff>
      <xdr:row>10</xdr:row>
      <xdr:rowOff>128499</xdr:rowOff>
    </xdr:from>
    <xdr:to>
      <xdr:col>20</xdr:col>
      <xdr:colOff>142695</xdr:colOff>
      <xdr:row>11</xdr:row>
      <xdr:rowOff>65597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29EB313-34AE-466F-AE6F-436199C27F8A}"/>
            </a:ext>
          </a:extLst>
        </xdr:cNvPr>
        <xdr:cNvCxnSpPr>
          <a:stCxn id="11" idx="2"/>
          <a:endCxn id="12" idx="0"/>
        </xdr:cNvCxnSpPr>
      </xdr:nvCxnSpPr>
      <xdr:spPr>
        <a:xfrm>
          <a:off x="4714695" y="2033499"/>
          <a:ext cx="0" cy="12759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304800</xdr:colOff>
      <xdr:row>47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F8861A37-ADD0-4E29-8349-17B6622ACFE8}"/>
            </a:ext>
          </a:extLst>
        </xdr:cNvPr>
        <xdr:cNvSpPr/>
      </xdr:nvSpPr>
      <xdr:spPr>
        <a:xfrm>
          <a:off x="66675" y="2951491"/>
          <a:ext cx="6648450" cy="5630534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D0138D8C-91A0-480A-B1A7-8B9BBFB4981F}"/>
            </a:ext>
          </a:extLst>
        </xdr:cNvPr>
        <xdr:cNvSpPr/>
      </xdr:nvSpPr>
      <xdr:spPr>
        <a:xfrm>
          <a:off x="238126" y="5572125"/>
          <a:ext cx="4648200" cy="21812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9C01EC2A-7BDE-498D-A19C-2CFF8F759C98}"/>
            </a:ext>
          </a:extLst>
        </xdr:cNvPr>
        <xdr:cNvCxnSpPr/>
      </xdr:nvCxnSpPr>
      <xdr:spPr>
        <a:xfrm>
          <a:off x="174307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CD8CCB8-5355-4173-8C87-BD6DCB671381}"/>
            </a:ext>
          </a:extLst>
        </xdr:cNvPr>
        <xdr:cNvCxnSpPr/>
      </xdr:nvCxnSpPr>
      <xdr:spPr>
        <a:xfrm>
          <a:off x="175260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9EADF8E5-7437-472F-9D54-1D6D10D77F3B}"/>
            </a:ext>
          </a:extLst>
        </xdr:cNvPr>
        <xdr:cNvSpPr/>
      </xdr:nvSpPr>
      <xdr:spPr>
        <a:xfrm>
          <a:off x="1162050" y="228599"/>
          <a:ext cx="40957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B5F2CA0-EFD2-46F7-807F-B25E602DBA28}"/>
            </a:ext>
          </a:extLst>
        </xdr:cNvPr>
        <xdr:cNvCxnSpPr/>
      </xdr:nvCxnSpPr>
      <xdr:spPr>
        <a:xfrm>
          <a:off x="237047" y="566648"/>
          <a:ext cx="31845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16EA3C4D-BD22-4DFB-8BC6-DE884C50756D}"/>
            </a:ext>
          </a:extLst>
        </xdr:cNvPr>
        <xdr:cNvSpPr/>
      </xdr:nvSpPr>
      <xdr:spPr>
        <a:xfrm>
          <a:off x="247110" y="714196"/>
          <a:ext cx="30048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96DA4C6-5E2F-4FAB-A2C0-616DBD9A2868}"/>
            </a:ext>
          </a:extLst>
        </xdr:cNvPr>
        <xdr:cNvSpPr txBox="1"/>
      </xdr:nvSpPr>
      <xdr:spPr>
        <a:xfrm>
          <a:off x="618945" y="437432"/>
          <a:ext cx="52405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09D695-7F8F-49FE-B6EA-1D96A05BC232}"/>
            </a:ext>
          </a:extLst>
        </xdr:cNvPr>
        <xdr:cNvSpPr txBox="1"/>
      </xdr:nvSpPr>
      <xdr:spPr>
        <a:xfrm>
          <a:off x="619486" y="644465"/>
          <a:ext cx="3943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523D5FE9-3882-4895-AEF0-AFCF510EBCB2}"/>
            </a:ext>
          </a:extLst>
        </xdr:cNvPr>
        <xdr:cNvSpPr/>
      </xdr:nvSpPr>
      <xdr:spPr>
        <a:xfrm>
          <a:off x="3508795" y="1057276"/>
          <a:ext cx="24157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190500</xdr:colOff>
      <xdr:row>4</xdr:row>
      <xdr:rowOff>43352</xdr:rowOff>
    </xdr:from>
    <xdr:to>
      <xdr:col>18</xdr:col>
      <xdr:colOff>19050</xdr:colOff>
      <xdr:row>5</xdr:row>
      <xdr:rowOff>95253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2C2089D7-3DE5-419C-AA29-C48CBC1E60E4}"/>
            </a:ext>
          </a:extLst>
        </xdr:cNvPr>
        <xdr:cNvSpPr/>
      </xdr:nvSpPr>
      <xdr:spPr>
        <a:xfrm rot="5400000">
          <a:off x="3984074" y="897978"/>
          <a:ext cx="242401" cy="571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085F7198-0231-4BF3-9C56-4D5789B3C42B}"/>
            </a:ext>
          </a:extLst>
        </xdr:cNvPr>
        <xdr:cNvSpPr/>
      </xdr:nvSpPr>
      <xdr:spPr>
        <a:xfrm>
          <a:off x="514351" y="1150368"/>
          <a:ext cx="24118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FD2A9DBF-C5FA-4005-ADEC-8C64A3E51754}"/>
            </a:ext>
          </a:extLst>
        </xdr:cNvPr>
        <xdr:cNvCxnSpPr/>
      </xdr:nvCxnSpPr>
      <xdr:spPr>
        <a:xfrm>
          <a:off x="205740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03BCBB5A-584C-4009-8F81-BEE44B6FA90E}"/>
            </a:ext>
          </a:extLst>
        </xdr:cNvPr>
        <xdr:cNvSpPr/>
      </xdr:nvSpPr>
      <xdr:spPr>
        <a:xfrm>
          <a:off x="3508795" y="1589597"/>
          <a:ext cx="24157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15</xdr:col>
      <xdr:colOff>79795</xdr:colOff>
      <xdr:row>11</xdr:row>
      <xdr:rowOff>65597</xdr:rowOff>
    </xdr:from>
    <xdr:to>
      <xdr:col>25</xdr:col>
      <xdr:colOff>209550</xdr:colOff>
      <xdr:row>14</xdr:row>
      <xdr:rowOff>128497</xdr:rowOff>
    </xdr:to>
    <xdr:sp macro="" textlink="">
      <xdr:nvSpPr>
        <xdr:cNvPr id="12" name="フローチャート : 代替処理 11">
          <a:extLst>
            <a:ext uri="{FF2B5EF4-FFF2-40B4-BE49-F238E27FC236}">
              <a16:creationId xmlns:a16="http://schemas.microsoft.com/office/drawing/2014/main" id="{D62782AB-3EC5-4E30-B175-2E700032C058}"/>
            </a:ext>
          </a:extLst>
        </xdr:cNvPr>
        <xdr:cNvSpPr/>
      </xdr:nvSpPr>
      <xdr:spPr>
        <a:xfrm>
          <a:off x="3508795" y="2161097"/>
          <a:ext cx="2415755" cy="63440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請求金額＝支給日数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A00FDFAC-0AC9-4AFD-A2D0-5B3B1B84F7CC}"/>
            </a:ext>
          </a:extLst>
        </xdr:cNvPr>
        <xdr:cNvSpPr/>
      </xdr:nvSpPr>
      <xdr:spPr>
        <a:xfrm>
          <a:off x="530524" y="1895475"/>
          <a:ext cx="24157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D98478E-8DD2-42C1-ABAF-CD50F5D7374D}"/>
            </a:ext>
          </a:extLst>
        </xdr:cNvPr>
        <xdr:cNvCxnSpPr>
          <a:stCxn id="7" idx="2"/>
          <a:endCxn id="11" idx="0"/>
        </xdr:cNvCxnSpPr>
      </xdr:nvCxnSpPr>
      <xdr:spPr>
        <a:xfrm>
          <a:off x="4716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142695</xdr:colOff>
      <xdr:row>10</xdr:row>
      <xdr:rowOff>128499</xdr:rowOff>
    </xdr:from>
    <xdr:to>
      <xdr:col>20</xdr:col>
      <xdr:colOff>142695</xdr:colOff>
      <xdr:row>11</xdr:row>
      <xdr:rowOff>65597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564B62D7-C86F-4C00-A21A-13039E169C9C}"/>
            </a:ext>
          </a:extLst>
        </xdr:cNvPr>
        <xdr:cNvCxnSpPr>
          <a:stCxn id="11" idx="2"/>
          <a:endCxn id="12" idx="0"/>
        </xdr:cNvCxnSpPr>
      </xdr:nvCxnSpPr>
      <xdr:spPr>
        <a:xfrm>
          <a:off x="4714695" y="2033499"/>
          <a:ext cx="0" cy="12759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161925</xdr:colOff>
      <xdr:row>47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67DE995B-39A4-4B41-8846-3AC3023B95ED}"/>
            </a:ext>
          </a:extLst>
        </xdr:cNvPr>
        <xdr:cNvSpPr/>
      </xdr:nvSpPr>
      <xdr:spPr>
        <a:xfrm>
          <a:off x="66675" y="2951491"/>
          <a:ext cx="6505575" cy="5630534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4A19D2E9-B110-4BDD-82EE-E7C226CEAC16}"/>
            </a:ext>
          </a:extLst>
        </xdr:cNvPr>
        <xdr:cNvSpPr/>
      </xdr:nvSpPr>
      <xdr:spPr>
        <a:xfrm>
          <a:off x="238126" y="5572125"/>
          <a:ext cx="4648200" cy="21812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96C17E1-8C13-4232-8A89-040216A2D5F3}"/>
            </a:ext>
          </a:extLst>
        </xdr:cNvPr>
        <xdr:cNvCxnSpPr/>
      </xdr:nvCxnSpPr>
      <xdr:spPr>
        <a:xfrm>
          <a:off x="174307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63D90DC-8633-438C-ABDB-D3A1669F813B}"/>
            </a:ext>
          </a:extLst>
        </xdr:cNvPr>
        <xdr:cNvCxnSpPr/>
      </xdr:nvCxnSpPr>
      <xdr:spPr>
        <a:xfrm>
          <a:off x="175260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94600D89-6215-4113-86D4-00006E19F0EE}"/>
            </a:ext>
          </a:extLst>
        </xdr:cNvPr>
        <xdr:cNvSpPr/>
      </xdr:nvSpPr>
      <xdr:spPr>
        <a:xfrm>
          <a:off x="1162050" y="228599"/>
          <a:ext cx="40957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B9E60E9-652B-46FF-BEC8-2E9A1F6CF1C2}"/>
            </a:ext>
          </a:extLst>
        </xdr:cNvPr>
        <xdr:cNvCxnSpPr/>
      </xdr:nvCxnSpPr>
      <xdr:spPr>
        <a:xfrm>
          <a:off x="237047" y="566648"/>
          <a:ext cx="31845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7E6DC93B-ED02-4616-88C4-7CEAD1D9FF7C}"/>
            </a:ext>
          </a:extLst>
        </xdr:cNvPr>
        <xdr:cNvSpPr/>
      </xdr:nvSpPr>
      <xdr:spPr>
        <a:xfrm>
          <a:off x="247110" y="714196"/>
          <a:ext cx="30048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5CF21BF-755E-4DD7-8DF6-021977C3CFA1}"/>
            </a:ext>
          </a:extLst>
        </xdr:cNvPr>
        <xdr:cNvSpPr txBox="1"/>
      </xdr:nvSpPr>
      <xdr:spPr>
        <a:xfrm>
          <a:off x="618945" y="437432"/>
          <a:ext cx="52405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25A874-799D-43C6-B1B0-22BFB7DBBF7B}"/>
            </a:ext>
          </a:extLst>
        </xdr:cNvPr>
        <xdr:cNvSpPr txBox="1"/>
      </xdr:nvSpPr>
      <xdr:spPr>
        <a:xfrm>
          <a:off x="619486" y="644465"/>
          <a:ext cx="3943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26837594-814B-4EFA-B792-AF315429586F}"/>
            </a:ext>
          </a:extLst>
        </xdr:cNvPr>
        <xdr:cNvSpPr/>
      </xdr:nvSpPr>
      <xdr:spPr>
        <a:xfrm>
          <a:off x="3508795" y="1057276"/>
          <a:ext cx="24157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190500</xdr:colOff>
      <xdr:row>4</xdr:row>
      <xdr:rowOff>43352</xdr:rowOff>
    </xdr:from>
    <xdr:to>
      <xdr:col>18</xdr:col>
      <xdr:colOff>19050</xdr:colOff>
      <xdr:row>5</xdr:row>
      <xdr:rowOff>95253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D5AF6989-2279-4F20-B544-47F9B6A9D8AC}"/>
            </a:ext>
          </a:extLst>
        </xdr:cNvPr>
        <xdr:cNvSpPr/>
      </xdr:nvSpPr>
      <xdr:spPr>
        <a:xfrm rot="5400000">
          <a:off x="3984074" y="897978"/>
          <a:ext cx="242401" cy="571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A2205F37-1415-4412-986D-AB887B261F7E}"/>
            </a:ext>
          </a:extLst>
        </xdr:cNvPr>
        <xdr:cNvSpPr/>
      </xdr:nvSpPr>
      <xdr:spPr>
        <a:xfrm>
          <a:off x="514351" y="1150368"/>
          <a:ext cx="24118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AB8FD68A-80E7-45F4-8C92-DCB3E4B6BB7E}"/>
            </a:ext>
          </a:extLst>
        </xdr:cNvPr>
        <xdr:cNvCxnSpPr/>
      </xdr:nvCxnSpPr>
      <xdr:spPr>
        <a:xfrm>
          <a:off x="205740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3B52F690-B566-4094-9F2B-09326CB05E43}"/>
            </a:ext>
          </a:extLst>
        </xdr:cNvPr>
        <xdr:cNvSpPr/>
      </xdr:nvSpPr>
      <xdr:spPr>
        <a:xfrm>
          <a:off x="3508795" y="1589597"/>
          <a:ext cx="24157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15</xdr:col>
      <xdr:colOff>79795</xdr:colOff>
      <xdr:row>11</xdr:row>
      <xdr:rowOff>65597</xdr:rowOff>
    </xdr:from>
    <xdr:to>
      <xdr:col>25</xdr:col>
      <xdr:colOff>209550</xdr:colOff>
      <xdr:row>14</xdr:row>
      <xdr:rowOff>128497</xdr:rowOff>
    </xdr:to>
    <xdr:sp macro="" textlink="">
      <xdr:nvSpPr>
        <xdr:cNvPr id="12" name="フローチャート : 代替処理 11">
          <a:extLst>
            <a:ext uri="{FF2B5EF4-FFF2-40B4-BE49-F238E27FC236}">
              <a16:creationId xmlns:a16="http://schemas.microsoft.com/office/drawing/2014/main" id="{5493B576-E872-4075-8BA7-15E1335EF8B2}"/>
            </a:ext>
          </a:extLst>
        </xdr:cNvPr>
        <xdr:cNvSpPr/>
      </xdr:nvSpPr>
      <xdr:spPr>
        <a:xfrm>
          <a:off x="3508795" y="2161097"/>
          <a:ext cx="2415755" cy="63440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請求金額＝支給日数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97883F18-7EE4-461B-904F-C22592C07371}"/>
            </a:ext>
          </a:extLst>
        </xdr:cNvPr>
        <xdr:cNvSpPr/>
      </xdr:nvSpPr>
      <xdr:spPr>
        <a:xfrm>
          <a:off x="530524" y="1895475"/>
          <a:ext cx="24157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2A8E30B-A48C-4747-86D9-6458A55152A2}"/>
            </a:ext>
          </a:extLst>
        </xdr:cNvPr>
        <xdr:cNvCxnSpPr>
          <a:stCxn id="7" idx="2"/>
          <a:endCxn id="11" idx="0"/>
        </xdr:cNvCxnSpPr>
      </xdr:nvCxnSpPr>
      <xdr:spPr>
        <a:xfrm>
          <a:off x="4716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142695</xdr:colOff>
      <xdr:row>10</xdr:row>
      <xdr:rowOff>128499</xdr:rowOff>
    </xdr:from>
    <xdr:to>
      <xdr:col>20</xdr:col>
      <xdr:colOff>142695</xdr:colOff>
      <xdr:row>11</xdr:row>
      <xdr:rowOff>65597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7B05B7B-9FFB-4EA3-BD5D-FFDBA5FCBE48}"/>
            </a:ext>
          </a:extLst>
        </xdr:cNvPr>
        <xdr:cNvCxnSpPr>
          <a:stCxn id="11" idx="2"/>
          <a:endCxn id="12" idx="0"/>
        </xdr:cNvCxnSpPr>
      </xdr:nvCxnSpPr>
      <xdr:spPr>
        <a:xfrm>
          <a:off x="4714695" y="2033499"/>
          <a:ext cx="0" cy="12759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304800</xdr:colOff>
      <xdr:row>47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C9F349FE-9C1F-438B-8A5C-4D56309D4C80}"/>
            </a:ext>
          </a:extLst>
        </xdr:cNvPr>
        <xdr:cNvSpPr/>
      </xdr:nvSpPr>
      <xdr:spPr>
        <a:xfrm>
          <a:off x="66675" y="2951491"/>
          <a:ext cx="6648450" cy="5630534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2D43124-477D-4412-9C23-084337AB1A08}"/>
            </a:ext>
          </a:extLst>
        </xdr:cNvPr>
        <xdr:cNvSpPr/>
      </xdr:nvSpPr>
      <xdr:spPr>
        <a:xfrm>
          <a:off x="238126" y="5572125"/>
          <a:ext cx="4648200" cy="21812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AA99FB1-541E-48B4-AF95-6D5077CA4728}"/>
            </a:ext>
          </a:extLst>
        </xdr:cNvPr>
        <xdr:cNvCxnSpPr/>
      </xdr:nvCxnSpPr>
      <xdr:spPr>
        <a:xfrm>
          <a:off x="174307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0C760C4-E046-48CD-93EB-BFF76EB4CEED}"/>
            </a:ext>
          </a:extLst>
        </xdr:cNvPr>
        <xdr:cNvCxnSpPr/>
      </xdr:nvCxnSpPr>
      <xdr:spPr>
        <a:xfrm>
          <a:off x="175260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2050" y="228599"/>
          <a:ext cx="40957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37047" y="566648"/>
          <a:ext cx="31845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7110" y="714196"/>
          <a:ext cx="30048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18945" y="437432"/>
          <a:ext cx="52405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19486" y="644465"/>
          <a:ext cx="3943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508795" y="1057276"/>
          <a:ext cx="24157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190500</xdr:colOff>
      <xdr:row>4</xdr:row>
      <xdr:rowOff>43352</xdr:rowOff>
    </xdr:from>
    <xdr:to>
      <xdr:col>18</xdr:col>
      <xdr:colOff>19050</xdr:colOff>
      <xdr:row>5</xdr:row>
      <xdr:rowOff>95253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5400000">
          <a:off x="3984074" y="897978"/>
          <a:ext cx="242401" cy="571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4351" y="1150368"/>
          <a:ext cx="24118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5740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508795" y="1589597"/>
          <a:ext cx="24157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15</xdr:col>
      <xdr:colOff>79795</xdr:colOff>
      <xdr:row>11</xdr:row>
      <xdr:rowOff>65597</xdr:rowOff>
    </xdr:from>
    <xdr:to>
      <xdr:col>25</xdr:col>
      <xdr:colOff>209550</xdr:colOff>
      <xdr:row>14</xdr:row>
      <xdr:rowOff>128497</xdr:rowOff>
    </xdr:to>
    <xdr:sp macro="" textlink="">
      <xdr:nvSpPr>
        <xdr:cNvPr id="12" name="フローチャート : 代替処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508795" y="2161097"/>
          <a:ext cx="2415755" cy="63440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請求金額＝支給日数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30524" y="1895475"/>
          <a:ext cx="24157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7" idx="2"/>
          <a:endCxn id="11" idx="0"/>
        </xdr:cNvCxnSpPr>
      </xdr:nvCxnSpPr>
      <xdr:spPr>
        <a:xfrm>
          <a:off x="4716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142695</xdr:colOff>
      <xdr:row>10</xdr:row>
      <xdr:rowOff>128499</xdr:rowOff>
    </xdr:from>
    <xdr:to>
      <xdr:col>20</xdr:col>
      <xdr:colOff>142695</xdr:colOff>
      <xdr:row>11</xdr:row>
      <xdr:rowOff>65597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>
          <a:stCxn id="11" idx="2"/>
          <a:endCxn id="12" idx="0"/>
        </xdr:cNvCxnSpPr>
      </xdr:nvCxnSpPr>
      <xdr:spPr>
        <a:xfrm>
          <a:off x="4714695" y="2033499"/>
          <a:ext cx="0" cy="12759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161925</xdr:colOff>
      <xdr:row>46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6675" y="2951491"/>
          <a:ext cx="6505575" cy="5630534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38126" y="5572125"/>
          <a:ext cx="4648200" cy="21812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174307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175260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62050" y="228599"/>
          <a:ext cx="40957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37047" y="566648"/>
          <a:ext cx="31845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47110" y="714196"/>
          <a:ext cx="30048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8945" y="437432"/>
          <a:ext cx="52405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19486" y="644465"/>
          <a:ext cx="3943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508795" y="1057276"/>
          <a:ext cx="24157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190500</xdr:colOff>
      <xdr:row>4</xdr:row>
      <xdr:rowOff>43352</xdr:rowOff>
    </xdr:from>
    <xdr:to>
      <xdr:col>18</xdr:col>
      <xdr:colOff>19050</xdr:colOff>
      <xdr:row>5</xdr:row>
      <xdr:rowOff>95253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5400000">
          <a:off x="3984074" y="897978"/>
          <a:ext cx="242401" cy="571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14351" y="1150368"/>
          <a:ext cx="24118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05740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508795" y="1589597"/>
          <a:ext cx="24157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15</xdr:col>
      <xdr:colOff>79795</xdr:colOff>
      <xdr:row>11</xdr:row>
      <xdr:rowOff>65597</xdr:rowOff>
    </xdr:from>
    <xdr:to>
      <xdr:col>25</xdr:col>
      <xdr:colOff>209550</xdr:colOff>
      <xdr:row>14</xdr:row>
      <xdr:rowOff>128497</xdr:rowOff>
    </xdr:to>
    <xdr:sp macro="" textlink="">
      <xdr:nvSpPr>
        <xdr:cNvPr id="12" name="フローチャート : 代替処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508795" y="2161097"/>
          <a:ext cx="2415755" cy="63440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請求金額＝支給日数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30524" y="1895475"/>
          <a:ext cx="24157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7" idx="2"/>
          <a:endCxn id="11" idx="0"/>
        </xdr:cNvCxnSpPr>
      </xdr:nvCxnSpPr>
      <xdr:spPr>
        <a:xfrm>
          <a:off x="4716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142695</xdr:colOff>
      <xdr:row>10</xdr:row>
      <xdr:rowOff>128499</xdr:rowOff>
    </xdr:from>
    <xdr:to>
      <xdr:col>20</xdr:col>
      <xdr:colOff>142695</xdr:colOff>
      <xdr:row>11</xdr:row>
      <xdr:rowOff>65597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stCxn id="11" idx="2"/>
          <a:endCxn id="12" idx="0"/>
        </xdr:cNvCxnSpPr>
      </xdr:nvCxnSpPr>
      <xdr:spPr>
        <a:xfrm>
          <a:off x="4714695" y="2033499"/>
          <a:ext cx="0" cy="12759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161925</xdr:colOff>
      <xdr:row>47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6675" y="2951491"/>
          <a:ext cx="6505575" cy="5630534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38126" y="5572125"/>
          <a:ext cx="4648200" cy="21812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74307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175260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15393EAE-E9DF-482C-B9BA-8919EDE7D785}"/>
            </a:ext>
          </a:extLst>
        </xdr:cNvPr>
        <xdr:cNvSpPr/>
      </xdr:nvSpPr>
      <xdr:spPr>
        <a:xfrm>
          <a:off x="1162050" y="228599"/>
          <a:ext cx="40957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07D44E4-E50A-45EB-B948-EF7ABE5710E8}"/>
            </a:ext>
          </a:extLst>
        </xdr:cNvPr>
        <xdr:cNvCxnSpPr/>
      </xdr:nvCxnSpPr>
      <xdr:spPr>
        <a:xfrm>
          <a:off x="237047" y="566648"/>
          <a:ext cx="31845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9ED1A621-7A81-4034-AAEB-0E988F011ED9}"/>
            </a:ext>
          </a:extLst>
        </xdr:cNvPr>
        <xdr:cNvSpPr/>
      </xdr:nvSpPr>
      <xdr:spPr>
        <a:xfrm>
          <a:off x="247110" y="714196"/>
          <a:ext cx="30048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8048A58-976A-4DB5-BB84-19E0E29E5536}"/>
            </a:ext>
          </a:extLst>
        </xdr:cNvPr>
        <xdr:cNvSpPr txBox="1"/>
      </xdr:nvSpPr>
      <xdr:spPr>
        <a:xfrm>
          <a:off x="618945" y="437432"/>
          <a:ext cx="52405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A77FCE-59FE-4370-8318-B65BE90B89D6}"/>
            </a:ext>
          </a:extLst>
        </xdr:cNvPr>
        <xdr:cNvSpPr txBox="1"/>
      </xdr:nvSpPr>
      <xdr:spPr>
        <a:xfrm>
          <a:off x="619486" y="644465"/>
          <a:ext cx="3943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CAA881E8-FF7D-4CE4-BF92-ADB0AFCE9701}"/>
            </a:ext>
          </a:extLst>
        </xdr:cNvPr>
        <xdr:cNvSpPr/>
      </xdr:nvSpPr>
      <xdr:spPr>
        <a:xfrm>
          <a:off x="3508795" y="1057276"/>
          <a:ext cx="24157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190500</xdr:colOff>
      <xdr:row>4</xdr:row>
      <xdr:rowOff>43352</xdr:rowOff>
    </xdr:from>
    <xdr:to>
      <xdr:col>18</xdr:col>
      <xdr:colOff>19050</xdr:colOff>
      <xdr:row>5</xdr:row>
      <xdr:rowOff>95253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BE9995C-0353-4302-B444-73C5CA86D277}"/>
            </a:ext>
          </a:extLst>
        </xdr:cNvPr>
        <xdr:cNvSpPr/>
      </xdr:nvSpPr>
      <xdr:spPr>
        <a:xfrm rot="5400000">
          <a:off x="3984074" y="897978"/>
          <a:ext cx="242401" cy="571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82D3102F-7D6C-4ED8-82AC-D6DE33B8244D}"/>
            </a:ext>
          </a:extLst>
        </xdr:cNvPr>
        <xdr:cNvSpPr/>
      </xdr:nvSpPr>
      <xdr:spPr>
        <a:xfrm>
          <a:off x="514351" y="1150368"/>
          <a:ext cx="24118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EB2FDEF-352F-4075-AB8F-6833D20CB7E9}"/>
            </a:ext>
          </a:extLst>
        </xdr:cNvPr>
        <xdr:cNvCxnSpPr/>
      </xdr:nvCxnSpPr>
      <xdr:spPr>
        <a:xfrm>
          <a:off x="205740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C8437E37-1AAD-4A1F-BC52-EA017B8FCE63}"/>
            </a:ext>
          </a:extLst>
        </xdr:cNvPr>
        <xdr:cNvSpPr/>
      </xdr:nvSpPr>
      <xdr:spPr>
        <a:xfrm>
          <a:off x="3508795" y="1589597"/>
          <a:ext cx="24157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DA648C09-D2D6-4170-93BD-48F8C104ADC2}"/>
            </a:ext>
          </a:extLst>
        </xdr:cNvPr>
        <xdr:cNvSpPr/>
      </xdr:nvSpPr>
      <xdr:spPr>
        <a:xfrm>
          <a:off x="530524" y="1895475"/>
          <a:ext cx="24157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B30FDD6-1393-452D-B94D-4A89C278F706}"/>
            </a:ext>
          </a:extLst>
        </xdr:cNvPr>
        <xdr:cNvCxnSpPr>
          <a:stCxn id="7" idx="2"/>
          <a:endCxn id="11" idx="0"/>
        </xdr:cNvCxnSpPr>
      </xdr:nvCxnSpPr>
      <xdr:spPr>
        <a:xfrm>
          <a:off x="4716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142695</xdr:colOff>
      <xdr:row>10</xdr:row>
      <xdr:rowOff>128499</xdr:rowOff>
    </xdr:from>
    <xdr:to>
      <xdr:col>20</xdr:col>
      <xdr:colOff>142695</xdr:colOff>
      <xdr:row>11</xdr:row>
      <xdr:rowOff>65597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FB27784-DABA-4FD5-8A14-2A94E8175B74}"/>
            </a:ext>
          </a:extLst>
        </xdr:cNvPr>
        <xdr:cNvCxnSpPr>
          <a:cxnSpLocks/>
          <a:stCxn id="11" idx="2"/>
        </xdr:cNvCxnSpPr>
      </xdr:nvCxnSpPr>
      <xdr:spPr>
        <a:xfrm>
          <a:off x="4714695" y="2033499"/>
          <a:ext cx="0" cy="12759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161925</xdr:colOff>
      <xdr:row>47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9AB51C92-3A63-458E-B14B-EF089ED2FA2A}"/>
            </a:ext>
          </a:extLst>
        </xdr:cNvPr>
        <xdr:cNvSpPr/>
      </xdr:nvSpPr>
      <xdr:spPr>
        <a:xfrm>
          <a:off x="66675" y="2951491"/>
          <a:ext cx="6505575" cy="5630534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43C9E4B0-1ED6-4573-89CF-B6B95BAA7853}"/>
            </a:ext>
          </a:extLst>
        </xdr:cNvPr>
        <xdr:cNvSpPr/>
      </xdr:nvSpPr>
      <xdr:spPr>
        <a:xfrm>
          <a:off x="238126" y="5572125"/>
          <a:ext cx="4648200" cy="21812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BE3F552-A4BF-4253-8A79-822EA022643C}"/>
            </a:ext>
          </a:extLst>
        </xdr:cNvPr>
        <xdr:cNvCxnSpPr/>
      </xdr:nvCxnSpPr>
      <xdr:spPr>
        <a:xfrm>
          <a:off x="174307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A2DFC1C-1D79-4DCD-AC9B-4A7923FFDFE1}"/>
            </a:ext>
          </a:extLst>
        </xdr:cNvPr>
        <xdr:cNvCxnSpPr/>
      </xdr:nvCxnSpPr>
      <xdr:spPr>
        <a:xfrm>
          <a:off x="175260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19048</xdr:colOff>
      <xdr:row>24</xdr:row>
      <xdr:rowOff>30479</xdr:rowOff>
    </xdr:from>
    <xdr:to>
      <xdr:col>36</xdr:col>
      <xdr:colOff>97154</xdr:colOff>
      <xdr:row>33</xdr:row>
      <xdr:rowOff>78105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485F9CE0-B767-429E-876B-19FB853AFCE1}"/>
            </a:ext>
          </a:extLst>
        </xdr:cNvPr>
        <xdr:cNvSpPr/>
      </xdr:nvSpPr>
      <xdr:spPr>
        <a:xfrm>
          <a:off x="3516628" y="4450079"/>
          <a:ext cx="4177666" cy="1624966"/>
        </a:xfrm>
        <a:prstGeom prst="wedgeRectCallout">
          <a:avLst>
            <a:gd name="adj1" fmla="val -55053"/>
            <a:gd name="adj2" fmla="val 4494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・（給料月額</a:t>
          </a:r>
          <a:r>
            <a:rPr kumimoji="1" lang="en-US" altLang="ja-JP" sz="1100"/>
            <a:t>+</a:t>
          </a:r>
          <a:r>
            <a:rPr kumimoji="1" lang="ja-JP" altLang="en-US" sz="1100"/>
            <a:t>地域手当）は調整前の金額を入力する（介護休暇に入る前の明細だと確認しやすいが、休暇の前後で給与が変更している場合は計算が必要）。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例）４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３８，１０１＝４７０，２１２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・要勤務日数は祝日も含める。４月の祝日は１日、平日は２１日なので２２日と入力する。</a:t>
          </a:r>
          <a:endParaRPr kumimoji="1" lang="en-US" altLang="ja-JP" sz="1100"/>
        </a:p>
      </xdr:txBody>
    </xdr:sp>
    <xdr:clientData/>
  </xdr:twoCellAnchor>
  <xdr:twoCellAnchor>
    <xdr:from>
      <xdr:col>13</xdr:col>
      <xdr:colOff>133349</xdr:colOff>
      <xdr:row>35</xdr:row>
      <xdr:rowOff>38100</xdr:rowOff>
    </xdr:from>
    <xdr:to>
      <xdr:col>29</xdr:col>
      <xdr:colOff>57149</xdr:colOff>
      <xdr:row>39</xdr:row>
      <xdr:rowOff>123825</xdr:rowOff>
    </xdr:to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34FAF299-052C-40B4-AA33-796A863B740B}"/>
            </a:ext>
          </a:extLst>
        </xdr:cNvPr>
        <xdr:cNvSpPr/>
      </xdr:nvSpPr>
      <xdr:spPr>
        <a:xfrm>
          <a:off x="3105149" y="6429375"/>
          <a:ext cx="3914775" cy="752475"/>
        </a:xfrm>
        <a:prstGeom prst="wedgeRectCallout">
          <a:avLst>
            <a:gd name="adj1" fmla="val -87257"/>
            <a:gd name="adj2" fmla="val 8808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減額対象外の手当（下記を参照）</a:t>
          </a:r>
          <a:endParaRPr kumimoji="1" lang="en-US" altLang="ja-JP" sz="1100"/>
        </a:p>
        <a:p>
          <a:pPr algn="l"/>
          <a:r>
            <a:rPr kumimoji="1" lang="ja-JP" altLang="en-US" sz="1100"/>
            <a:t>例）今回は教職調整額、扶養手当、教員特別手当が該当</a:t>
          </a:r>
          <a:endParaRPr kumimoji="1" lang="en-US" altLang="ja-JP" sz="1100"/>
        </a:p>
        <a:p>
          <a:pPr algn="l"/>
          <a:r>
            <a:rPr kumimoji="1" lang="ja-JP" altLang="en-US" sz="1100"/>
            <a:t>　　１６，８４０</a:t>
          </a:r>
          <a:r>
            <a:rPr kumimoji="1" lang="en-US" altLang="ja-JP" sz="1100"/>
            <a:t>+</a:t>
          </a:r>
          <a:r>
            <a:rPr kumimoji="1" lang="ja-JP" altLang="en-US" sz="1100"/>
            <a:t>６，５００</a:t>
          </a:r>
          <a:r>
            <a:rPr kumimoji="1" lang="en-US" altLang="ja-JP" sz="1100"/>
            <a:t>+</a:t>
          </a:r>
          <a:r>
            <a:rPr kumimoji="1" lang="ja-JP" altLang="en-US" sz="1100"/>
            <a:t>７，１００＝３０，４４０</a:t>
          </a:r>
        </a:p>
      </xdr:txBody>
    </xdr:sp>
    <xdr:clientData/>
  </xdr:twoCellAnchor>
  <xdr:twoCellAnchor>
    <xdr:from>
      <xdr:col>15</xdr:col>
      <xdr:colOff>9945</xdr:colOff>
      <xdr:row>11</xdr:row>
      <xdr:rowOff>84647</xdr:rowOff>
    </xdr:from>
    <xdr:to>
      <xdr:col>28</xdr:col>
      <xdr:colOff>333795</xdr:colOff>
      <xdr:row>15</xdr:row>
      <xdr:rowOff>8447</xdr:rowOff>
    </xdr:to>
    <xdr:sp macro="" textlink="">
      <xdr:nvSpPr>
        <xdr:cNvPr id="23" name="フローチャート : 代替処理 11">
          <a:extLst>
            <a:ext uri="{FF2B5EF4-FFF2-40B4-BE49-F238E27FC236}">
              <a16:creationId xmlns:a16="http://schemas.microsoft.com/office/drawing/2014/main" id="{B1804CE0-199E-4AD2-A530-F8E505A556D1}"/>
            </a:ext>
          </a:extLst>
        </xdr:cNvPr>
        <xdr:cNvSpPr/>
      </xdr:nvSpPr>
      <xdr:spPr>
        <a:xfrm>
          <a:off x="3153195" y="2180147"/>
          <a:ext cx="3054350" cy="68580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請求金額＝介護休業手当金の最終支給の日額（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円未満切捨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円上限）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日数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14</xdr:col>
      <xdr:colOff>60325</xdr:colOff>
      <xdr:row>2</xdr:row>
      <xdr:rowOff>76200</xdr:rowOff>
    </xdr:from>
    <xdr:to>
      <xdr:col>29</xdr:col>
      <xdr:colOff>104775</xdr:colOff>
      <xdr:row>21</xdr:row>
      <xdr:rowOff>123826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B2B03B4-5F52-4DA9-828C-8820E632B94F}"/>
            </a:ext>
          </a:extLst>
        </xdr:cNvPr>
        <xdr:cNvSpPr/>
      </xdr:nvSpPr>
      <xdr:spPr>
        <a:xfrm>
          <a:off x="2994025" y="457200"/>
          <a:ext cx="3492500" cy="35782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例）介護休暇の取得期間：Ｒ３．３．１～Ｒ３．５．３１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  Ｒ３．４の介護休業手当金を請求する場合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①給与支給明細書（調整後）より</a:t>
          </a:r>
          <a:endParaRPr kumimoji="1" lang="en-US" altLang="ja-JP" sz="1100"/>
        </a:p>
        <a:p>
          <a:pPr algn="l"/>
          <a:r>
            <a:rPr kumimoji="1" lang="ja-JP" altLang="en-US" sz="1100"/>
            <a:t>　　・教員職給料表（１）、２級、１３８号給→４１４，５００</a:t>
          </a:r>
          <a:endParaRPr kumimoji="1" lang="en-US" altLang="ja-JP" sz="1100"/>
        </a:p>
        <a:p>
          <a:pPr algn="l"/>
          <a:r>
            <a:rPr kumimoji="1" lang="ja-JP" altLang="en-US" sz="1100"/>
            <a:t>　　・標準報酬月額　 ：５００，０００</a:t>
          </a:r>
          <a:endParaRPr kumimoji="1" lang="en-US" altLang="ja-JP" sz="1100"/>
        </a:p>
        <a:p>
          <a:pPr algn="l"/>
          <a:r>
            <a:rPr kumimoji="1" lang="ja-JP" altLang="en-US" sz="1100"/>
            <a:t>　　・給料の月額　　　：１２，７１２</a:t>
          </a:r>
          <a:endParaRPr kumimoji="1" lang="en-US" altLang="ja-JP" sz="1100"/>
        </a:p>
        <a:p>
          <a:pPr algn="l"/>
          <a:r>
            <a:rPr kumimoji="1" lang="ja-JP" altLang="en-US" sz="1100"/>
            <a:t>　　・（給料の調整額）：１１，１００</a:t>
          </a:r>
          <a:endParaRPr kumimoji="1" lang="en-US" altLang="ja-JP" sz="1100"/>
        </a:p>
        <a:p>
          <a:pPr algn="l"/>
          <a:r>
            <a:rPr kumimoji="1" lang="ja-JP" altLang="en-US" sz="1100"/>
            <a:t>　　・教職調整額　　　：１６，８４０</a:t>
          </a:r>
          <a:endParaRPr kumimoji="1" lang="en-US" altLang="ja-JP" sz="1100"/>
        </a:p>
        <a:p>
          <a:pPr algn="l"/>
          <a:r>
            <a:rPr kumimoji="1" lang="ja-JP" altLang="en-US" sz="1100"/>
            <a:t>　　・扶養手当　　　　  ：６，５００</a:t>
          </a:r>
          <a:endParaRPr kumimoji="1" lang="en-US" altLang="ja-JP" sz="1100"/>
        </a:p>
        <a:p>
          <a:pPr algn="l"/>
          <a:r>
            <a:rPr kumimoji="1" lang="ja-JP" altLang="en-US" sz="1100"/>
            <a:t>　　・地域手当　　　　  ：３，０５６</a:t>
          </a:r>
          <a:endParaRPr kumimoji="1" lang="en-US" altLang="ja-JP" sz="1100"/>
        </a:p>
        <a:p>
          <a:pPr algn="l"/>
          <a:r>
            <a:rPr kumimoji="1" lang="ja-JP" altLang="en-US" sz="1100"/>
            <a:t>　　・教員特別手当　  ：７，１００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②介護休暇前の給与支給明細書より（参考までに）</a:t>
          </a:r>
          <a:endParaRPr kumimoji="1" lang="en-US" altLang="ja-JP" sz="1100"/>
        </a:p>
        <a:p>
          <a:pPr algn="l"/>
          <a:r>
            <a:rPr kumimoji="1" lang="ja-JP" altLang="en-US" sz="1100"/>
            <a:t>　　・給料の月額　　　：</a:t>
          </a:r>
          <a:r>
            <a:rPr kumimoji="1" lang="ja-JP" altLang="en-US" sz="1100">
              <a:latin typeface="+mn-ea"/>
              <a:ea typeface="+mn-ea"/>
            </a:rPr>
            <a:t>４３２，１１１</a:t>
          </a:r>
          <a:endParaRPr kumimoji="1" lang="en-US" altLang="ja-JP" sz="1100"/>
        </a:p>
        <a:p>
          <a:pPr algn="l"/>
          <a:r>
            <a:rPr kumimoji="1" lang="ja-JP" altLang="en-US" sz="1100"/>
            <a:t>　　・扶養手当　　　　  ：６，５００</a:t>
          </a:r>
          <a:endParaRPr kumimoji="1" lang="en-US" altLang="ja-JP" sz="1100"/>
        </a:p>
        <a:p>
          <a:pPr algn="l"/>
          <a:r>
            <a:rPr kumimoji="1" lang="ja-JP" altLang="en-US" sz="1100"/>
            <a:t>　　・地域手当　　　     ：３８，１０１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E8EC5572-2776-4268-9D95-108134FC4788}"/>
            </a:ext>
          </a:extLst>
        </xdr:cNvPr>
        <xdr:cNvSpPr/>
      </xdr:nvSpPr>
      <xdr:spPr>
        <a:xfrm>
          <a:off x="1047750" y="228599"/>
          <a:ext cx="368427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FA6EABB-8F46-4A3C-B236-97A4E4AEE778}"/>
            </a:ext>
          </a:extLst>
        </xdr:cNvPr>
        <xdr:cNvCxnSpPr/>
      </xdr:nvCxnSpPr>
      <xdr:spPr>
        <a:xfrm>
          <a:off x="214187" y="566648"/>
          <a:ext cx="29559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850BE083-FAA7-4A33-8CCC-494DE912175F}"/>
            </a:ext>
          </a:extLst>
        </xdr:cNvPr>
        <xdr:cNvSpPr/>
      </xdr:nvSpPr>
      <xdr:spPr>
        <a:xfrm>
          <a:off x="224250" y="714196"/>
          <a:ext cx="27762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72800F8-DE21-4084-9D69-7E0CF6C150E7}"/>
            </a:ext>
          </a:extLst>
        </xdr:cNvPr>
        <xdr:cNvSpPr txBox="1"/>
      </xdr:nvSpPr>
      <xdr:spPr>
        <a:xfrm>
          <a:off x="573225" y="437432"/>
          <a:ext cx="45547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118251-E67F-4C35-9569-418439103AEB}"/>
            </a:ext>
          </a:extLst>
        </xdr:cNvPr>
        <xdr:cNvSpPr txBox="1"/>
      </xdr:nvSpPr>
      <xdr:spPr>
        <a:xfrm>
          <a:off x="573766" y="644465"/>
          <a:ext cx="34858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35345</xdr:colOff>
      <xdr:row>5</xdr:row>
      <xdr:rowOff>53976</xdr:rowOff>
    </xdr:from>
    <xdr:to>
      <xdr:col>25</xdr:col>
      <xdr:colOff>165100</xdr:colOff>
      <xdr:row>7</xdr:row>
      <xdr:rowOff>68174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DF31CA38-EEFD-4075-B23C-6D74E96351FD}"/>
            </a:ext>
          </a:extLst>
        </xdr:cNvPr>
        <xdr:cNvSpPr/>
      </xdr:nvSpPr>
      <xdr:spPr>
        <a:xfrm>
          <a:off x="3121445" y="1006476"/>
          <a:ext cx="2187155" cy="32661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152399</xdr:colOff>
      <xdr:row>4</xdr:row>
      <xdr:rowOff>120653</xdr:rowOff>
    </xdr:from>
    <xdr:to>
      <xdr:col>18</xdr:col>
      <xdr:colOff>20318</xdr:colOff>
      <xdr:row>5</xdr:row>
      <xdr:rowOff>44455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E25D8ADB-AC86-4F58-9408-09C09AD142E2}"/>
            </a:ext>
          </a:extLst>
        </xdr:cNvPr>
        <xdr:cNvSpPr/>
      </xdr:nvSpPr>
      <xdr:spPr>
        <a:xfrm rot="5400000">
          <a:off x="3629658" y="902974"/>
          <a:ext cx="114302" cy="7365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9F5EFE09-A5F0-4F20-8BF7-7F7CF462EE4F}"/>
            </a:ext>
          </a:extLst>
        </xdr:cNvPr>
        <xdr:cNvSpPr/>
      </xdr:nvSpPr>
      <xdr:spPr>
        <a:xfrm>
          <a:off x="468631" y="1150368"/>
          <a:ext cx="2183201" cy="27647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70BDC365-41B3-4484-A240-EB4A8E11E2D9}"/>
            </a:ext>
          </a:extLst>
        </xdr:cNvPr>
        <xdr:cNvCxnSpPr/>
      </xdr:nvCxnSpPr>
      <xdr:spPr>
        <a:xfrm>
          <a:off x="185166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41695</xdr:colOff>
      <xdr:row>7</xdr:row>
      <xdr:rowOff>141797</xdr:rowOff>
    </xdr:from>
    <xdr:to>
      <xdr:col>25</xdr:col>
      <xdr:colOff>171450</xdr:colOff>
      <xdr:row>10</xdr:row>
      <xdr:rowOff>14199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09A993BD-F562-46A7-B49F-CDF4A5891BF6}"/>
            </a:ext>
          </a:extLst>
        </xdr:cNvPr>
        <xdr:cNvSpPr/>
      </xdr:nvSpPr>
      <xdr:spPr>
        <a:xfrm>
          <a:off x="3127795" y="1406717"/>
          <a:ext cx="2187155" cy="36008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2" name="フローチャート : 代替処理 12">
          <a:extLst>
            <a:ext uri="{FF2B5EF4-FFF2-40B4-BE49-F238E27FC236}">
              <a16:creationId xmlns:a16="http://schemas.microsoft.com/office/drawing/2014/main" id="{B64540BB-E74B-43F3-8092-AF7950B4A9F3}"/>
            </a:ext>
          </a:extLst>
        </xdr:cNvPr>
        <xdr:cNvSpPr/>
      </xdr:nvSpPr>
      <xdr:spPr>
        <a:xfrm>
          <a:off x="484804" y="1750695"/>
          <a:ext cx="2187155" cy="32575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100223</xdr:colOff>
      <xdr:row>7</xdr:row>
      <xdr:rowOff>68174</xdr:rowOff>
    </xdr:from>
    <xdr:to>
      <xdr:col>20</xdr:col>
      <xdr:colOff>106573</xdr:colOff>
      <xdr:row>7</xdr:row>
      <xdr:rowOff>141797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5F3B35A-8A3C-4EC1-AC87-42524009EF0D}"/>
            </a:ext>
          </a:extLst>
        </xdr:cNvPr>
        <xdr:cNvCxnSpPr>
          <a:stCxn id="7" idx="2"/>
          <a:endCxn id="11" idx="0"/>
        </xdr:cNvCxnSpPr>
      </xdr:nvCxnSpPr>
      <xdr:spPr>
        <a:xfrm>
          <a:off x="4215023" y="1333094"/>
          <a:ext cx="6350" cy="736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161925</xdr:colOff>
      <xdr:row>47</xdr:row>
      <xdr:rowOff>19050</xdr:rowOff>
    </xdr:to>
    <xdr:sp macro="" textlink="">
      <xdr:nvSpPr>
        <xdr:cNvPr id="14" name="フローチャート : 代替処理 15">
          <a:extLst>
            <a:ext uri="{FF2B5EF4-FFF2-40B4-BE49-F238E27FC236}">
              <a16:creationId xmlns:a16="http://schemas.microsoft.com/office/drawing/2014/main" id="{14D4DBE0-4AE4-4CA3-A067-5966DFEA84BF}"/>
            </a:ext>
          </a:extLst>
        </xdr:cNvPr>
        <xdr:cNvSpPr/>
      </xdr:nvSpPr>
      <xdr:spPr>
        <a:xfrm>
          <a:off x="66675" y="2669551"/>
          <a:ext cx="5863590" cy="5480039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2C3F7991-6807-44A5-9EF4-C1B4CC4EAFF9}"/>
            </a:ext>
          </a:extLst>
        </xdr:cNvPr>
        <xdr:cNvSpPr/>
      </xdr:nvSpPr>
      <xdr:spPr>
        <a:xfrm>
          <a:off x="215266" y="5250180"/>
          <a:ext cx="4191000" cy="216598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D24422D8-39A7-434E-A8FD-F4EE2F0CE410}"/>
            </a:ext>
          </a:extLst>
        </xdr:cNvPr>
        <xdr:cNvCxnSpPr/>
      </xdr:nvCxnSpPr>
      <xdr:spPr>
        <a:xfrm>
          <a:off x="1583055" y="1455420"/>
          <a:ext cx="0" cy="293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CC239B6-CD45-4EFC-B0E0-B347CA4388F2}"/>
            </a:ext>
          </a:extLst>
        </xdr:cNvPr>
        <xdr:cNvCxnSpPr/>
      </xdr:nvCxnSpPr>
      <xdr:spPr>
        <a:xfrm>
          <a:off x="1592580" y="2076450"/>
          <a:ext cx="0" cy="5753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196850</xdr:colOff>
      <xdr:row>10</xdr:row>
      <xdr:rowOff>88900</xdr:rowOff>
    </xdr:from>
    <xdr:to>
      <xdr:col>28</xdr:col>
      <xdr:colOff>311150</xdr:colOff>
      <xdr:row>14</xdr:row>
      <xdr:rowOff>57150</xdr:rowOff>
    </xdr:to>
    <xdr:sp macro="" textlink="">
      <xdr:nvSpPr>
        <xdr:cNvPr id="18" name="フローチャート : 代替処理 11">
          <a:extLst>
            <a:ext uri="{FF2B5EF4-FFF2-40B4-BE49-F238E27FC236}">
              <a16:creationId xmlns:a16="http://schemas.microsoft.com/office/drawing/2014/main" id="{DA4EEF2F-9F69-4E15-84AE-8F67494193CF}"/>
            </a:ext>
          </a:extLst>
        </xdr:cNvPr>
        <xdr:cNvSpPr/>
      </xdr:nvSpPr>
      <xdr:spPr>
        <a:xfrm>
          <a:off x="3077210" y="1841500"/>
          <a:ext cx="3002280" cy="71501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請求金額＝介護休業手当金の最終支給の日額（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円未満切捨・上限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円）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日数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106573</xdr:colOff>
      <xdr:row>10</xdr:row>
      <xdr:rowOff>14199</xdr:rowOff>
    </xdr:from>
    <xdr:to>
      <xdr:col>20</xdr:col>
      <xdr:colOff>107950</xdr:colOff>
      <xdr:row>10</xdr:row>
      <xdr:rowOff>101600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61DC805-CBDB-4196-9C98-961B9626038A}"/>
            </a:ext>
          </a:extLst>
        </xdr:cNvPr>
        <xdr:cNvCxnSpPr>
          <a:stCxn id="11" idx="2"/>
        </xdr:cNvCxnSpPr>
      </xdr:nvCxnSpPr>
      <xdr:spPr>
        <a:xfrm>
          <a:off x="4221373" y="1766799"/>
          <a:ext cx="1377" cy="874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96AA6516-91A0-4849-A4A7-BD255E90DAA3}"/>
            </a:ext>
          </a:extLst>
        </xdr:cNvPr>
        <xdr:cNvSpPr/>
      </xdr:nvSpPr>
      <xdr:spPr>
        <a:xfrm>
          <a:off x="1047750" y="228599"/>
          <a:ext cx="3684270" cy="5143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528ECD2-6C42-4BF6-91D9-0F93B410DD17}"/>
            </a:ext>
          </a:extLst>
        </xdr:cNvPr>
        <xdr:cNvCxnSpPr/>
      </xdr:nvCxnSpPr>
      <xdr:spPr>
        <a:xfrm>
          <a:off x="214187" y="528548"/>
          <a:ext cx="29559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E8796451-C7A4-47AC-A931-030E5497DFC0}"/>
            </a:ext>
          </a:extLst>
        </xdr:cNvPr>
        <xdr:cNvSpPr/>
      </xdr:nvSpPr>
      <xdr:spPr>
        <a:xfrm>
          <a:off x="224250" y="645616"/>
          <a:ext cx="277627" cy="1161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B158C3D-F7F5-4D5F-9EB4-CB53DCBB8073}"/>
            </a:ext>
          </a:extLst>
        </xdr:cNvPr>
        <xdr:cNvSpPr txBox="1"/>
      </xdr:nvSpPr>
      <xdr:spPr>
        <a:xfrm>
          <a:off x="573225" y="399332"/>
          <a:ext cx="45547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63255C-8D99-4B11-B815-1EDDABD4FBDD}"/>
            </a:ext>
          </a:extLst>
        </xdr:cNvPr>
        <xdr:cNvSpPr txBox="1"/>
      </xdr:nvSpPr>
      <xdr:spPr>
        <a:xfrm>
          <a:off x="573766" y="606365"/>
          <a:ext cx="348580" cy="1785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BCA02710-D50A-4855-BEF5-EACBA880AC32}"/>
            </a:ext>
          </a:extLst>
        </xdr:cNvPr>
        <xdr:cNvSpPr/>
      </xdr:nvSpPr>
      <xdr:spPr>
        <a:xfrm>
          <a:off x="3165895" y="889636"/>
          <a:ext cx="2179535" cy="34185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144781</xdr:colOff>
      <xdr:row>4</xdr:row>
      <xdr:rowOff>95253</xdr:rowOff>
    </xdr:from>
    <xdr:to>
      <xdr:col>17</xdr:col>
      <xdr:colOff>190500</xdr:colOff>
      <xdr:row>5</xdr:row>
      <xdr:rowOff>95254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93AD1A16-41A0-4FC1-9EBB-56FDE31775DF}"/>
            </a:ext>
          </a:extLst>
        </xdr:cNvPr>
        <xdr:cNvSpPr/>
      </xdr:nvSpPr>
      <xdr:spPr>
        <a:xfrm rot="5400000" flipV="1">
          <a:off x="3596640" y="788674"/>
          <a:ext cx="137161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F0897284-83EA-4B83-B306-B49A3364189F}"/>
            </a:ext>
          </a:extLst>
        </xdr:cNvPr>
        <xdr:cNvSpPr/>
      </xdr:nvSpPr>
      <xdr:spPr>
        <a:xfrm>
          <a:off x="468631" y="929388"/>
          <a:ext cx="21832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BD7375B-20B4-4E9F-B011-5CA535B075AC}"/>
            </a:ext>
          </a:extLst>
        </xdr:cNvPr>
        <xdr:cNvCxnSpPr/>
      </xdr:nvCxnSpPr>
      <xdr:spPr>
        <a:xfrm>
          <a:off x="1851660" y="733425"/>
          <a:ext cx="0" cy="19812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59A0539F-0118-4171-9333-FC8BAAD0BABD}"/>
            </a:ext>
          </a:extLst>
        </xdr:cNvPr>
        <xdr:cNvSpPr/>
      </xdr:nvSpPr>
      <xdr:spPr>
        <a:xfrm>
          <a:off x="3165895" y="1338137"/>
          <a:ext cx="2179535" cy="26102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2" name="フローチャート : 代替処理 12">
          <a:extLst>
            <a:ext uri="{FF2B5EF4-FFF2-40B4-BE49-F238E27FC236}">
              <a16:creationId xmlns:a16="http://schemas.microsoft.com/office/drawing/2014/main" id="{C787296B-BA2A-4C46-AA5F-7F3ADD08396D}"/>
            </a:ext>
          </a:extLst>
        </xdr:cNvPr>
        <xdr:cNvSpPr/>
      </xdr:nvSpPr>
      <xdr:spPr>
        <a:xfrm>
          <a:off x="484804" y="1468755"/>
          <a:ext cx="2187155" cy="32575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9F08AA7-5764-4CFC-B65B-E50E2D5662FC}"/>
            </a:ext>
          </a:extLst>
        </xdr:cNvPr>
        <xdr:cNvCxnSpPr>
          <a:stCxn id="7" idx="2"/>
          <a:endCxn id="11" idx="0"/>
        </xdr:cNvCxnSpPr>
      </xdr:nvCxnSpPr>
      <xdr:spPr>
        <a:xfrm>
          <a:off x="4259473" y="1231494"/>
          <a:ext cx="0" cy="10664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146050</xdr:colOff>
      <xdr:row>10</xdr:row>
      <xdr:rowOff>116397</xdr:rowOff>
    </xdr:from>
    <xdr:to>
      <xdr:col>20</xdr:col>
      <xdr:colOff>149045</xdr:colOff>
      <xdr:row>11</xdr:row>
      <xdr:rowOff>31750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042ED27-C98D-4604-83CB-9C1B16D6C492}"/>
            </a:ext>
          </a:extLst>
        </xdr:cNvPr>
        <xdr:cNvCxnSpPr>
          <a:cxnSpLocks/>
        </xdr:cNvCxnSpPr>
      </xdr:nvCxnSpPr>
      <xdr:spPr>
        <a:xfrm flipV="1">
          <a:off x="4260850" y="1587057"/>
          <a:ext cx="2995" cy="10585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304800</xdr:colOff>
      <xdr:row>47</xdr:row>
      <xdr:rowOff>114300</xdr:rowOff>
    </xdr:to>
    <xdr:sp macro="" textlink="">
      <xdr:nvSpPr>
        <xdr:cNvPr id="15" name="フローチャート : 代替処理 15">
          <a:extLst>
            <a:ext uri="{FF2B5EF4-FFF2-40B4-BE49-F238E27FC236}">
              <a16:creationId xmlns:a16="http://schemas.microsoft.com/office/drawing/2014/main" id="{B422AA4A-AFA2-4D1D-AF7C-EB83544CCAFE}"/>
            </a:ext>
          </a:extLst>
        </xdr:cNvPr>
        <xdr:cNvSpPr/>
      </xdr:nvSpPr>
      <xdr:spPr>
        <a:xfrm>
          <a:off x="66675" y="2486671"/>
          <a:ext cx="6006465" cy="5445749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216F5E-CEE1-4B93-B901-D8455FD98C15}"/>
            </a:ext>
          </a:extLst>
        </xdr:cNvPr>
        <xdr:cNvSpPr/>
      </xdr:nvSpPr>
      <xdr:spPr>
        <a:xfrm>
          <a:off x="215266" y="5059680"/>
          <a:ext cx="4191000" cy="216598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DB0D4F0-0FEF-4569-AF88-B3B24F6813C8}"/>
            </a:ext>
          </a:extLst>
        </xdr:cNvPr>
        <xdr:cNvCxnSpPr/>
      </xdr:nvCxnSpPr>
      <xdr:spPr>
        <a:xfrm>
          <a:off x="1583055" y="1272540"/>
          <a:ext cx="0" cy="1943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A2429A1-F7C6-4C04-BE63-34F87D49DA3D}"/>
            </a:ext>
          </a:extLst>
        </xdr:cNvPr>
        <xdr:cNvCxnSpPr/>
      </xdr:nvCxnSpPr>
      <xdr:spPr>
        <a:xfrm>
          <a:off x="1592580" y="1794510"/>
          <a:ext cx="0" cy="674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25400</xdr:colOff>
      <xdr:row>11</xdr:row>
      <xdr:rowOff>38100</xdr:rowOff>
    </xdr:from>
    <xdr:to>
      <xdr:col>28</xdr:col>
      <xdr:colOff>317500</xdr:colOff>
      <xdr:row>15</xdr:row>
      <xdr:rowOff>6350</xdr:rowOff>
    </xdr:to>
    <xdr:sp macro="" textlink="">
      <xdr:nvSpPr>
        <xdr:cNvPr id="19" name="フローチャート : 代替処理 11">
          <a:extLst>
            <a:ext uri="{FF2B5EF4-FFF2-40B4-BE49-F238E27FC236}">
              <a16:creationId xmlns:a16="http://schemas.microsoft.com/office/drawing/2014/main" id="{E051A018-6CA3-4AB3-A9EA-0BEBDAE0618B}"/>
            </a:ext>
          </a:extLst>
        </xdr:cNvPr>
        <xdr:cNvSpPr/>
      </xdr:nvSpPr>
      <xdr:spPr>
        <a:xfrm>
          <a:off x="3111500" y="1699260"/>
          <a:ext cx="2974340" cy="69977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請求金額＝介護休業手当金の最終支給の日額（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円未満切捨・上限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円）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日数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417F9C2B-3970-41F9-9974-7D741B4914F6}"/>
            </a:ext>
          </a:extLst>
        </xdr:cNvPr>
        <xdr:cNvSpPr/>
      </xdr:nvSpPr>
      <xdr:spPr>
        <a:xfrm>
          <a:off x="1047750" y="228599"/>
          <a:ext cx="368427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6B55EB2-A63F-4061-9A84-3E1B5319E250}"/>
            </a:ext>
          </a:extLst>
        </xdr:cNvPr>
        <xdr:cNvCxnSpPr/>
      </xdr:nvCxnSpPr>
      <xdr:spPr>
        <a:xfrm>
          <a:off x="214187" y="566648"/>
          <a:ext cx="29559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947E30D7-1066-490A-A23D-BF925AB007DC}"/>
            </a:ext>
          </a:extLst>
        </xdr:cNvPr>
        <xdr:cNvSpPr/>
      </xdr:nvSpPr>
      <xdr:spPr>
        <a:xfrm>
          <a:off x="224250" y="714196"/>
          <a:ext cx="27762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4001216-3C10-4430-9148-EC797A4B25CD}"/>
            </a:ext>
          </a:extLst>
        </xdr:cNvPr>
        <xdr:cNvSpPr txBox="1"/>
      </xdr:nvSpPr>
      <xdr:spPr>
        <a:xfrm>
          <a:off x="573225" y="437432"/>
          <a:ext cx="45547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76649E-2665-438C-8ADB-22104ECF6B7E}"/>
            </a:ext>
          </a:extLst>
        </xdr:cNvPr>
        <xdr:cNvSpPr txBox="1"/>
      </xdr:nvSpPr>
      <xdr:spPr>
        <a:xfrm>
          <a:off x="573766" y="644465"/>
          <a:ext cx="34858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35345</xdr:colOff>
      <xdr:row>5</xdr:row>
      <xdr:rowOff>53976</xdr:rowOff>
    </xdr:from>
    <xdr:to>
      <xdr:col>25</xdr:col>
      <xdr:colOff>165100</xdr:colOff>
      <xdr:row>7</xdr:row>
      <xdr:rowOff>68174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4AB4620A-02B9-4E1D-8B2D-61FA61818F7C}"/>
            </a:ext>
          </a:extLst>
        </xdr:cNvPr>
        <xdr:cNvSpPr/>
      </xdr:nvSpPr>
      <xdr:spPr>
        <a:xfrm>
          <a:off x="3121445" y="1006476"/>
          <a:ext cx="2187155" cy="32661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152399</xdr:colOff>
      <xdr:row>4</xdr:row>
      <xdr:rowOff>120653</xdr:rowOff>
    </xdr:from>
    <xdr:to>
      <xdr:col>18</xdr:col>
      <xdr:colOff>20318</xdr:colOff>
      <xdr:row>5</xdr:row>
      <xdr:rowOff>44455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FC26CDAD-9665-4E84-8071-42612C5CCD40}"/>
            </a:ext>
          </a:extLst>
        </xdr:cNvPr>
        <xdr:cNvSpPr/>
      </xdr:nvSpPr>
      <xdr:spPr>
        <a:xfrm rot="5400000">
          <a:off x="3629658" y="902974"/>
          <a:ext cx="114302" cy="7365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6DB650B7-FD2D-4D06-8806-54FD426DC93A}"/>
            </a:ext>
          </a:extLst>
        </xdr:cNvPr>
        <xdr:cNvSpPr/>
      </xdr:nvSpPr>
      <xdr:spPr>
        <a:xfrm>
          <a:off x="468631" y="1150368"/>
          <a:ext cx="2183201" cy="27647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6D32097E-4377-49E5-8B2B-B9FA897A9AAD}"/>
            </a:ext>
          </a:extLst>
        </xdr:cNvPr>
        <xdr:cNvCxnSpPr/>
      </xdr:nvCxnSpPr>
      <xdr:spPr>
        <a:xfrm>
          <a:off x="185166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41695</xdr:colOff>
      <xdr:row>7</xdr:row>
      <xdr:rowOff>141797</xdr:rowOff>
    </xdr:from>
    <xdr:to>
      <xdr:col>25</xdr:col>
      <xdr:colOff>171450</xdr:colOff>
      <xdr:row>10</xdr:row>
      <xdr:rowOff>14199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D421BFB5-FEC0-4127-98B7-512F0C90A79C}"/>
            </a:ext>
          </a:extLst>
        </xdr:cNvPr>
        <xdr:cNvSpPr/>
      </xdr:nvSpPr>
      <xdr:spPr>
        <a:xfrm>
          <a:off x="3127795" y="1406717"/>
          <a:ext cx="2187155" cy="36008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2" name="フローチャート : 代替処理 12">
          <a:extLst>
            <a:ext uri="{FF2B5EF4-FFF2-40B4-BE49-F238E27FC236}">
              <a16:creationId xmlns:a16="http://schemas.microsoft.com/office/drawing/2014/main" id="{EC733FDE-78D5-4C7D-8FC0-B732E699ED8D}"/>
            </a:ext>
          </a:extLst>
        </xdr:cNvPr>
        <xdr:cNvSpPr/>
      </xdr:nvSpPr>
      <xdr:spPr>
        <a:xfrm>
          <a:off x="484804" y="1750695"/>
          <a:ext cx="2187155" cy="32575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100223</xdr:colOff>
      <xdr:row>7</xdr:row>
      <xdr:rowOff>68174</xdr:rowOff>
    </xdr:from>
    <xdr:to>
      <xdr:col>20</xdr:col>
      <xdr:colOff>106573</xdr:colOff>
      <xdr:row>7</xdr:row>
      <xdr:rowOff>141797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ED057248-BA65-40F9-92AA-BED12F6DACDD}"/>
            </a:ext>
          </a:extLst>
        </xdr:cNvPr>
        <xdr:cNvCxnSpPr>
          <a:stCxn id="7" idx="2"/>
          <a:endCxn id="11" idx="0"/>
        </xdr:cNvCxnSpPr>
      </xdr:nvCxnSpPr>
      <xdr:spPr>
        <a:xfrm>
          <a:off x="4215023" y="1333094"/>
          <a:ext cx="6350" cy="736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161925</xdr:colOff>
      <xdr:row>47</xdr:row>
      <xdr:rowOff>19050</xdr:rowOff>
    </xdr:to>
    <xdr:sp macro="" textlink="">
      <xdr:nvSpPr>
        <xdr:cNvPr id="14" name="フローチャート : 代替処理 15">
          <a:extLst>
            <a:ext uri="{FF2B5EF4-FFF2-40B4-BE49-F238E27FC236}">
              <a16:creationId xmlns:a16="http://schemas.microsoft.com/office/drawing/2014/main" id="{9FB9DA11-26F6-4EBC-9A5D-6F1A6794C8E1}"/>
            </a:ext>
          </a:extLst>
        </xdr:cNvPr>
        <xdr:cNvSpPr/>
      </xdr:nvSpPr>
      <xdr:spPr>
        <a:xfrm>
          <a:off x="66675" y="2669551"/>
          <a:ext cx="5863590" cy="5480039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6135E1C7-484C-4BD5-A8A2-D943F63C8F76}"/>
            </a:ext>
          </a:extLst>
        </xdr:cNvPr>
        <xdr:cNvSpPr/>
      </xdr:nvSpPr>
      <xdr:spPr>
        <a:xfrm>
          <a:off x="215266" y="5250180"/>
          <a:ext cx="4191000" cy="216598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31E5061-ADBC-441C-AF8E-D81E6E0F38DD}"/>
            </a:ext>
          </a:extLst>
        </xdr:cNvPr>
        <xdr:cNvCxnSpPr/>
      </xdr:nvCxnSpPr>
      <xdr:spPr>
        <a:xfrm>
          <a:off x="1583055" y="1455420"/>
          <a:ext cx="0" cy="293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784AF3D-097B-4DDE-8B94-9CD7F0A4544E}"/>
            </a:ext>
          </a:extLst>
        </xdr:cNvPr>
        <xdr:cNvCxnSpPr/>
      </xdr:nvCxnSpPr>
      <xdr:spPr>
        <a:xfrm>
          <a:off x="1592580" y="2076450"/>
          <a:ext cx="0" cy="5753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196850</xdr:colOff>
      <xdr:row>10</xdr:row>
      <xdr:rowOff>88900</xdr:rowOff>
    </xdr:from>
    <xdr:to>
      <xdr:col>28</xdr:col>
      <xdr:colOff>311150</xdr:colOff>
      <xdr:row>14</xdr:row>
      <xdr:rowOff>57150</xdr:rowOff>
    </xdr:to>
    <xdr:sp macro="" textlink="">
      <xdr:nvSpPr>
        <xdr:cNvPr id="18" name="フローチャート : 代替処理 11">
          <a:extLst>
            <a:ext uri="{FF2B5EF4-FFF2-40B4-BE49-F238E27FC236}">
              <a16:creationId xmlns:a16="http://schemas.microsoft.com/office/drawing/2014/main" id="{47850AEE-7EDE-4FC0-BD38-8E6D3F8FF142}"/>
            </a:ext>
          </a:extLst>
        </xdr:cNvPr>
        <xdr:cNvSpPr/>
      </xdr:nvSpPr>
      <xdr:spPr>
        <a:xfrm>
          <a:off x="3077210" y="1841500"/>
          <a:ext cx="3002280" cy="71501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請求金額＝介護休業手当金の最終支給の日額（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円未満切捨・上限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円）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日数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106573</xdr:colOff>
      <xdr:row>10</xdr:row>
      <xdr:rowOff>14199</xdr:rowOff>
    </xdr:from>
    <xdr:to>
      <xdr:col>20</xdr:col>
      <xdr:colOff>107950</xdr:colOff>
      <xdr:row>10</xdr:row>
      <xdr:rowOff>101600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C41066B-73AE-402C-8EBB-4CE0879A46BB}"/>
            </a:ext>
          </a:extLst>
        </xdr:cNvPr>
        <xdr:cNvCxnSpPr>
          <a:stCxn id="11" idx="2"/>
        </xdr:cNvCxnSpPr>
      </xdr:nvCxnSpPr>
      <xdr:spPr>
        <a:xfrm>
          <a:off x="4221373" y="1766799"/>
          <a:ext cx="1377" cy="874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C6448DE5-8911-40FE-9102-DF789D0E3C06}"/>
            </a:ext>
          </a:extLst>
        </xdr:cNvPr>
        <xdr:cNvSpPr/>
      </xdr:nvSpPr>
      <xdr:spPr>
        <a:xfrm>
          <a:off x="1047750" y="228599"/>
          <a:ext cx="3684270" cy="5143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A57A7E8-C950-4EA4-A298-67CFEE1BC3D3}"/>
            </a:ext>
          </a:extLst>
        </xdr:cNvPr>
        <xdr:cNvCxnSpPr/>
      </xdr:nvCxnSpPr>
      <xdr:spPr>
        <a:xfrm>
          <a:off x="214187" y="528548"/>
          <a:ext cx="29559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23091C7B-72FD-42BA-9D2E-7C3CB74BCCF5}"/>
            </a:ext>
          </a:extLst>
        </xdr:cNvPr>
        <xdr:cNvSpPr/>
      </xdr:nvSpPr>
      <xdr:spPr>
        <a:xfrm>
          <a:off x="224250" y="645616"/>
          <a:ext cx="277627" cy="1161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B2567B-3CBC-4D64-8C7A-FE6CADC0B57F}"/>
            </a:ext>
          </a:extLst>
        </xdr:cNvPr>
        <xdr:cNvSpPr txBox="1"/>
      </xdr:nvSpPr>
      <xdr:spPr>
        <a:xfrm>
          <a:off x="573225" y="399332"/>
          <a:ext cx="45547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1A619B-6055-477E-B6BD-829289B21B46}"/>
            </a:ext>
          </a:extLst>
        </xdr:cNvPr>
        <xdr:cNvSpPr txBox="1"/>
      </xdr:nvSpPr>
      <xdr:spPr>
        <a:xfrm>
          <a:off x="573766" y="606365"/>
          <a:ext cx="348580" cy="1785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D058C92B-B0DD-4537-A7CB-7F876A1D73F3}"/>
            </a:ext>
          </a:extLst>
        </xdr:cNvPr>
        <xdr:cNvSpPr/>
      </xdr:nvSpPr>
      <xdr:spPr>
        <a:xfrm>
          <a:off x="3165895" y="889636"/>
          <a:ext cx="2179535" cy="34185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144781</xdr:colOff>
      <xdr:row>4</xdr:row>
      <xdr:rowOff>95253</xdr:rowOff>
    </xdr:from>
    <xdr:to>
      <xdr:col>17</xdr:col>
      <xdr:colOff>190500</xdr:colOff>
      <xdr:row>5</xdr:row>
      <xdr:rowOff>95254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C7EFCF80-B6E2-4024-905A-0FF02CF288B9}"/>
            </a:ext>
          </a:extLst>
        </xdr:cNvPr>
        <xdr:cNvSpPr/>
      </xdr:nvSpPr>
      <xdr:spPr>
        <a:xfrm rot="5400000" flipV="1">
          <a:off x="3596640" y="788674"/>
          <a:ext cx="137161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C7DC9F40-3D42-42F3-8703-BE3F7BA53BB7}"/>
            </a:ext>
          </a:extLst>
        </xdr:cNvPr>
        <xdr:cNvSpPr/>
      </xdr:nvSpPr>
      <xdr:spPr>
        <a:xfrm>
          <a:off x="468631" y="929388"/>
          <a:ext cx="21832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4CDDCCF-1D6F-467C-AF26-9D1126E6219F}"/>
            </a:ext>
          </a:extLst>
        </xdr:cNvPr>
        <xdr:cNvCxnSpPr/>
      </xdr:nvCxnSpPr>
      <xdr:spPr>
        <a:xfrm>
          <a:off x="1851660" y="733425"/>
          <a:ext cx="0" cy="19812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E9442F8C-FB8B-439D-9E17-F2C8FD5DC9FA}"/>
            </a:ext>
          </a:extLst>
        </xdr:cNvPr>
        <xdr:cNvSpPr/>
      </xdr:nvSpPr>
      <xdr:spPr>
        <a:xfrm>
          <a:off x="3165895" y="1338137"/>
          <a:ext cx="2179535" cy="26102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2" name="フローチャート : 代替処理 12">
          <a:extLst>
            <a:ext uri="{FF2B5EF4-FFF2-40B4-BE49-F238E27FC236}">
              <a16:creationId xmlns:a16="http://schemas.microsoft.com/office/drawing/2014/main" id="{EC3632F7-164C-4EFF-B9E9-C0EAF2737613}"/>
            </a:ext>
          </a:extLst>
        </xdr:cNvPr>
        <xdr:cNvSpPr/>
      </xdr:nvSpPr>
      <xdr:spPr>
        <a:xfrm>
          <a:off x="484804" y="1468755"/>
          <a:ext cx="2187155" cy="32575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7DD179C-127E-4CC2-AAFF-A6FCBA758D65}"/>
            </a:ext>
          </a:extLst>
        </xdr:cNvPr>
        <xdr:cNvCxnSpPr>
          <a:stCxn id="7" idx="2"/>
          <a:endCxn id="11" idx="0"/>
        </xdr:cNvCxnSpPr>
      </xdr:nvCxnSpPr>
      <xdr:spPr>
        <a:xfrm>
          <a:off x="4259473" y="1231494"/>
          <a:ext cx="0" cy="10664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146050</xdr:colOff>
      <xdr:row>10</xdr:row>
      <xdr:rowOff>116397</xdr:rowOff>
    </xdr:from>
    <xdr:to>
      <xdr:col>20</xdr:col>
      <xdr:colOff>149045</xdr:colOff>
      <xdr:row>11</xdr:row>
      <xdr:rowOff>31750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86869A0-531B-45EA-A86D-339EF08DA7B3}"/>
            </a:ext>
          </a:extLst>
        </xdr:cNvPr>
        <xdr:cNvCxnSpPr>
          <a:cxnSpLocks/>
        </xdr:cNvCxnSpPr>
      </xdr:nvCxnSpPr>
      <xdr:spPr>
        <a:xfrm flipV="1">
          <a:off x="4260850" y="1587057"/>
          <a:ext cx="2995" cy="10585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304800</xdr:colOff>
      <xdr:row>47</xdr:row>
      <xdr:rowOff>114300</xdr:rowOff>
    </xdr:to>
    <xdr:sp macro="" textlink="">
      <xdr:nvSpPr>
        <xdr:cNvPr id="15" name="フローチャート : 代替処理 15">
          <a:extLst>
            <a:ext uri="{FF2B5EF4-FFF2-40B4-BE49-F238E27FC236}">
              <a16:creationId xmlns:a16="http://schemas.microsoft.com/office/drawing/2014/main" id="{9B8ED64D-8022-4DAF-9C0B-998DBFD3FF53}"/>
            </a:ext>
          </a:extLst>
        </xdr:cNvPr>
        <xdr:cNvSpPr/>
      </xdr:nvSpPr>
      <xdr:spPr>
        <a:xfrm>
          <a:off x="66675" y="2486671"/>
          <a:ext cx="6006465" cy="5445749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EA6875CB-5F4E-4115-8BE8-759E64B99081}"/>
            </a:ext>
          </a:extLst>
        </xdr:cNvPr>
        <xdr:cNvSpPr/>
      </xdr:nvSpPr>
      <xdr:spPr>
        <a:xfrm>
          <a:off x="215266" y="5059680"/>
          <a:ext cx="4191000" cy="216598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4FF6EB1-9E33-4FCA-8455-0EE6266ECB9B}"/>
            </a:ext>
          </a:extLst>
        </xdr:cNvPr>
        <xdr:cNvCxnSpPr/>
      </xdr:nvCxnSpPr>
      <xdr:spPr>
        <a:xfrm>
          <a:off x="1583055" y="1272540"/>
          <a:ext cx="0" cy="1943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5CA5EE1-5A72-4263-BD85-E3577997113C}"/>
            </a:ext>
          </a:extLst>
        </xdr:cNvPr>
        <xdr:cNvCxnSpPr/>
      </xdr:nvCxnSpPr>
      <xdr:spPr>
        <a:xfrm>
          <a:off x="1592580" y="1794510"/>
          <a:ext cx="0" cy="674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25400</xdr:colOff>
      <xdr:row>11</xdr:row>
      <xdr:rowOff>38100</xdr:rowOff>
    </xdr:from>
    <xdr:to>
      <xdr:col>28</xdr:col>
      <xdr:colOff>317500</xdr:colOff>
      <xdr:row>15</xdr:row>
      <xdr:rowOff>6350</xdr:rowOff>
    </xdr:to>
    <xdr:sp macro="" textlink="">
      <xdr:nvSpPr>
        <xdr:cNvPr id="19" name="フローチャート : 代替処理 11">
          <a:extLst>
            <a:ext uri="{FF2B5EF4-FFF2-40B4-BE49-F238E27FC236}">
              <a16:creationId xmlns:a16="http://schemas.microsoft.com/office/drawing/2014/main" id="{EF93E6B8-1967-49E4-A7CD-FC9F46E00713}"/>
            </a:ext>
          </a:extLst>
        </xdr:cNvPr>
        <xdr:cNvSpPr/>
      </xdr:nvSpPr>
      <xdr:spPr>
        <a:xfrm>
          <a:off x="3111500" y="1699260"/>
          <a:ext cx="2974340" cy="69977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請求金額＝介護休業手当金の最終支給の日額（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円未満切捨・上限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円）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日数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4E92E696-1753-4487-A9BE-6C612E17FEB5}"/>
            </a:ext>
          </a:extLst>
        </xdr:cNvPr>
        <xdr:cNvSpPr/>
      </xdr:nvSpPr>
      <xdr:spPr>
        <a:xfrm>
          <a:off x="1066800" y="228599"/>
          <a:ext cx="37528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07AD17E-49A0-4811-906D-9F09363CC639}"/>
            </a:ext>
          </a:extLst>
        </xdr:cNvPr>
        <xdr:cNvCxnSpPr/>
      </xdr:nvCxnSpPr>
      <xdr:spPr>
        <a:xfrm>
          <a:off x="217997" y="566648"/>
          <a:ext cx="29940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7407FC35-1463-447F-A70F-DD7646443D75}"/>
            </a:ext>
          </a:extLst>
        </xdr:cNvPr>
        <xdr:cNvSpPr/>
      </xdr:nvSpPr>
      <xdr:spPr>
        <a:xfrm>
          <a:off x="228060" y="714196"/>
          <a:ext cx="28143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72B529A-EAB0-4459-8567-5CC280CEFBC0}"/>
            </a:ext>
          </a:extLst>
        </xdr:cNvPr>
        <xdr:cNvSpPr txBox="1"/>
      </xdr:nvSpPr>
      <xdr:spPr>
        <a:xfrm>
          <a:off x="580845" y="437432"/>
          <a:ext cx="46690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E92392-A603-4FCB-B85B-69026411C478}"/>
            </a:ext>
          </a:extLst>
        </xdr:cNvPr>
        <xdr:cNvSpPr txBox="1"/>
      </xdr:nvSpPr>
      <xdr:spPr>
        <a:xfrm>
          <a:off x="581386" y="644465"/>
          <a:ext cx="3562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FC0642D2-B63B-4E3A-96A0-841B6C92FD75}"/>
            </a:ext>
          </a:extLst>
        </xdr:cNvPr>
        <xdr:cNvSpPr/>
      </xdr:nvSpPr>
      <xdr:spPr>
        <a:xfrm>
          <a:off x="3223045" y="1057276"/>
          <a:ext cx="22252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144781</xdr:colOff>
      <xdr:row>4</xdr:row>
      <xdr:rowOff>95253</xdr:rowOff>
    </xdr:from>
    <xdr:to>
      <xdr:col>17</xdr:col>
      <xdr:colOff>190500</xdr:colOff>
      <xdr:row>5</xdr:row>
      <xdr:rowOff>95254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47CF6A57-DE00-44E0-9399-7803C42CB9F6}"/>
            </a:ext>
          </a:extLst>
        </xdr:cNvPr>
        <xdr:cNvSpPr/>
      </xdr:nvSpPr>
      <xdr:spPr>
        <a:xfrm rot="5400000" flipV="1">
          <a:off x="3634740" y="821694"/>
          <a:ext cx="190501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0A9BF536-2FEA-4E94-B4B7-2A7D131060A2}"/>
            </a:ext>
          </a:extLst>
        </xdr:cNvPr>
        <xdr:cNvSpPr/>
      </xdr:nvSpPr>
      <xdr:spPr>
        <a:xfrm>
          <a:off x="476251" y="1150368"/>
          <a:ext cx="22213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FBC1D760-E209-4114-AF98-30A55D57E3F3}"/>
            </a:ext>
          </a:extLst>
        </xdr:cNvPr>
        <xdr:cNvCxnSpPr/>
      </xdr:nvCxnSpPr>
      <xdr:spPr>
        <a:xfrm>
          <a:off x="188595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9C5D7A45-F064-4930-A9F3-DF771FC67AEB}"/>
            </a:ext>
          </a:extLst>
        </xdr:cNvPr>
        <xdr:cNvSpPr/>
      </xdr:nvSpPr>
      <xdr:spPr>
        <a:xfrm>
          <a:off x="3223045" y="1589597"/>
          <a:ext cx="22252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3" name="フローチャート : 代替処理 12">
          <a:extLst>
            <a:ext uri="{FF2B5EF4-FFF2-40B4-BE49-F238E27FC236}">
              <a16:creationId xmlns:a16="http://schemas.microsoft.com/office/drawing/2014/main" id="{8B814333-232A-47CF-9A18-A2DFA5951A2F}"/>
            </a:ext>
          </a:extLst>
        </xdr:cNvPr>
        <xdr:cNvSpPr/>
      </xdr:nvSpPr>
      <xdr:spPr>
        <a:xfrm>
          <a:off x="492424" y="1895475"/>
          <a:ext cx="22252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B59F7E7-9022-4540-A10E-5196E23DE80C}"/>
            </a:ext>
          </a:extLst>
        </xdr:cNvPr>
        <xdr:cNvCxnSpPr>
          <a:stCxn id="7" idx="2"/>
          <a:endCxn id="11" idx="0"/>
        </xdr:cNvCxnSpPr>
      </xdr:nvCxnSpPr>
      <xdr:spPr>
        <a:xfrm>
          <a:off x="4335673" y="1452474"/>
          <a:ext cx="0" cy="1371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146050</xdr:colOff>
      <xdr:row>10</xdr:row>
      <xdr:rowOff>116397</xdr:rowOff>
    </xdr:from>
    <xdr:to>
      <xdr:col>20</xdr:col>
      <xdr:colOff>149045</xdr:colOff>
      <xdr:row>11</xdr:row>
      <xdr:rowOff>31750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809336C-012D-4B88-A443-F339C920D40E}"/>
            </a:ext>
          </a:extLst>
        </xdr:cNvPr>
        <xdr:cNvCxnSpPr>
          <a:cxnSpLocks/>
        </xdr:cNvCxnSpPr>
      </xdr:nvCxnSpPr>
      <xdr:spPr>
        <a:xfrm flipV="1">
          <a:off x="4337050" y="2021397"/>
          <a:ext cx="2995" cy="10585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304800</xdr:colOff>
      <xdr:row>47</xdr:row>
      <xdr:rowOff>114300</xdr:rowOff>
    </xdr:to>
    <xdr:sp macro="" textlink="">
      <xdr:nvSpPr>
        <xdr:cNvPr id="16" name="フローチャート : 代替処理 15">
          <a:extLst>
            <a:ext uri="{FF2B5EF4-FFF2-40B4-BE49-F238E27FC236}">
              <a16:creationId xmlns:a16="http://schemas.microsoft.com/office/drawing/2014/main" id="{A9A09383-313A-43AB-9D8A-C4D75C9A2D02}"/>
            </a:ext>
          </a:extLst>
        </xdr:cNvPr>
        <xdr:cNvSpPr/>
      </xdr:nvSpPr>
      <xdr:spPr>
        <a:xfrm>
          <a:off x="66675" y="2951491"/>
          <a:ext cx="6111875" cy="5621009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8822F8A6-8DD4-4420-8F5D-2E0E636E29CA}"/>
            </a:ext>
          </a:extLst>
        </xdr:cNvPr>
        <xdr:cNvSpPr/>
      </xdr:nvSpPr>
      <xdr:spPr>
        <a:xfrm>
          <a:off x="219076" y="5568950"/>
          <a:ext cx="4267200" cy="21748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3E426F8-1446-42E3-956C-AE5639D0CFBB}"/>
            </a:ext>
          </a:extLst>
        </xdr:cNvPr>
        <xdr:cNvCxnSpPr/>
      </xdr:nvCxnSpPr>
      <xdr:spPr>
        <a:xfrm>
          <a:off x="160972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C79FCF5-D8A0-45D4-8CBF-3E73EF4D501F}"/>
            </a:ext>
          </a:extLst>
        </xdr:cNvPr>
        <xdr:cNvCxnSpPr/>
      </xdr:nvCxnSpPr>
      <xdr:spPr>
        <a:xfrm>
          <a:off x="161925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25400</xdr:colOff>
      <xdr:row>11</xdr:row>
      <xdr:rowOff>38100</xdr:rowOff>
    </xdr:from>
    <xdr:to>
      <xdr:col>28</xdr:col>
      <xdr:colOff>317500</xdr:colOff>
      <xdr:row>15</xdr:row>
      <xdr:rowOff>6350</xdr:rowOff>
    </xdr:to>
    <xdr:sp macro="" textlink="">
      <xdr:nvSpPr>
        <xdr:cNvPr id="20" name="フローチャート : 代替処理 11">
          <a:extLst>
            <a:ext uri="{FF2B5EF4-FFF2-40B4-BE49-F238E27FC236}">
              <a16:creationId xmlns:a16="http://schemas.microsoft.com/office/drawing/2014/main" id="{CC5360CD-8C3E-4099-B891-51BCCFAF4878}"/>
            </a:ext>
          </a:extLst>
        </xdr:cNvPr>
        <xdr:cNvSpPr/>
      </xdr:nvSpPr>
      <xdr:spPr>
        <a:xfrm>
          <a:off x="3168650" y="2133600"/>
          <a:ext cx="3022600" cy="73025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請求金額＝介護休業手当金の最終支給の日額（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円未満切捨・上限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円）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日数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36C0A145-F534-4F31-8E49-928FE82C5D65}"/>
            </a:ext>
          </a:extLst>
        </xdr:cNvPr>
        <xdr:cNvSpPr/>
      </xdr:nvSpPr>
      <xdr:spPr>
        <a:xfrm>
          <a:off x="1066800" y="228599"/>
          <a:ext cx="3752850" cy="6286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2C2269B-EB74-47B9-A4F2-DC25EA1E5568}"/>
            </a:ext>
          </a:extLst>
        </xdr:cNvPr>
        <xdr:cNvCxnSpPr/>
      </xdr:nvCxnSpPr>
      <xdr:spPr>
        <a:xfrm>
          <a:off x="217997" y="566648"/>
          <a:ext cx="29940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5ECDC2D-7F63-47A5-8479-95D125D0E90C}"/>
            </a:ext>
          </a:extLst>
        </xdr:cNvPr>
        <xdr:cNvSpPr/>
      </xdr:nvSpPr>
      <xdr:spPr>
        <a:xfrm>
          <a:off x="228060" y="714196"/>
          <a:ext cx="281437" cy="5733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83D178-AB5B-42FB-A9AA-9C6F34DD75D9}"/>
            </a:ext>
          </a:extLst>
        </xdr:cNvPr>
        <xdr:cNvSpPr txBox="1"/>
      </xdr:nvSpPr>
      <xdr:spPr>
        <a:xfrm>
          <a:off x="580845" y="437432"/>
          <a:ext cx="46690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5EF521-9953-4741-AE44-7EF3BC628596}"/>
            </a:ext>
          </a:extLst>
        </xdr:cNvPr>
        <xdr:cNvSpPr txBox="1"/>
      </xdr:nvSpPr>
      <xdr:spPr>
        <a:xfrm>
          <a:off x="581386" y="644465"/>
          <a:ext cx="356200" cy="262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35345</xdr:colOff>
      <xdr:row>5</xdr:row>
      <xdr:rowOff>53976</xdr:rowOff>
    </xdr:from>
    <xdr:to>
      <xdr:col>25</xdr:col>
      <xdr:colOff>165100</xdr:colOff>
      <xdr:row>7</xdr:row>
      <xdr:rowOff>68174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DC1BF564-1810-4111-8D72-F72479C12220}"/>
            </a:ext>
          </a:extLst>
        </xdr:cNvPr>
        <xdr:cNvSpPr/>
      </xdr:nvSpPr>
      <xdr:spPr>
        <a:xfrm>
          <a:off x="3178595" y="1006476"/>
          <a:ext cx="2225255" cy="39519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152399</xdr:colOff>
      <xdr:row>4</xdr:row>
      <xdr:rowOff>120653</xdr:rowOff>
    </xdr:from>
    <xdr:to>
      <xdr:col>18</xdr:col>
      <xdr:colOff>20318</xdr:colOff>
      <xdr:row>5</xdr:row>
      <xdr:rowOff>44455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4979F742-925A-43E5-BD6A-06765B03C093}"/>
            </a:ext>
          </a:extLst>
        </xdr:cNvPr>
        <xdr:cNvSpPr/>
      </xdr:nvSpPr>
      <xdr:spPr>
        <a:xfrm rot="5400000">
          <a:off x="3696333" y="901069"/>
          <a:ext cx="114302" cy="7746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4B09F7E2-D955-4291-A912-434AC20D52B2}"/>
            </a:ext>
          </a:extLst>
        </xdr:cNvPr>
        <xdr:cNvSpPr/>
      </xdr:nvSpPr>
      <xdr:spPr>
        <a:xfrm>
          <a:off x="476251" y="1150368"/>
          <a:ext cx="22213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7106EE51-DCF7-47F7-84C0-60AF4F77F1CD}"/>
            </a:ext>
          </a:extLst>
        </xdr:cNvPr>
        <xdr:cNvCxnSpPr/>
      </xdr:nvCxnSpPr>
      <xdr:spPr>
        <a:xfrm>
          <a:off x="1885950" y="847725"/>
          <a:ext cx="0" cy="3048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41695</xdr:colOff>
      <xdr:row>7</xdr:row>
      <xdr:rowOff>141797</xdr:rowOff>
    </xdr:from>
    <xdr:to>
      <xdr:col>25</xdr:col>
      <xdr:colOff>171450</xdr:colOff>
      <xdr:row>10</xdr:row>
      <xdr:rowOff>14199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B137FA3B-1BA0-4E6A-BDD6-9168058B9F50}"/>
            </a:ext>
          </a:extLst>
        </xdr:cNvPr>
        <xdr:cNvSpPr/>
      </xdr:nvSpPr>
      <xdr:spPr>
        <a:xfrm>
          <a:off x="3184945" y="1475297"/>
          <a:ext cx="2225255" cy="44390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2" name="フローチャート : 代替処理 12">
          <a:extLst>
            <a:ext uri="{FF2B5EF4-FFF2-40B4-BE49-F238E27FC236}">
              <a16:creationId xmlns:a16="http://schemas.microsoft.com/office/drawing/2014/main" id="{1FF9B83B-8E17-4104-B0C8-2937C5D0400A}"/>
            </a:ext>
          </a:extLst>
        </xdr:cNvPr>
        <xdr:cNvSpPr/>
      </xdr:nvSpPr>
      <xdr:spPr>
        <a:xfrm>
          <a:off x="492424" y="1895475"/>
          <a:ext cx="2225255" cy="33337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100223</xdr:colOff>
      <xdr:row>7</xdr:row>
      <xdr:rowOff>68174</xdr:rowOff>
    </xdr:from>
    <xdr:to>
      <xdr:col>20</xdr:col>
      <xdr:colOff>106573</xdr:colOff>
      <xdr:row>7</xdr:row>
      <xdr:rowOff>141797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3B715D7-EC81-4F11-BBA7-8868FF18FF5F}"/>
            </a:ext>
          </a:extLst>
        </xdr:cNvPr>
        <xdr:cNvCxnSpPr>
          <a:stCxn id="7" idx="2"/>
          <a:endCxn id="11" idx="0"/>
        </xdr:cNvCxnSpPr>
      </xdr:nvCxnSpPr>
      <xdr:spPr>
        <a:xfrm>
          <a:off x="4291223" y="1401674"/>
          <a:ext cx="6350" cy="736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161925</xdr:colOff>
      <xdr:row>47</xdr:row>
      <xdr:rowOff>19050</xdr:rowOff>
    </xdr:to>
    <xdr:sp macro="" textlink="">
      <xdr:nvSpPr>
        <xdr:cNvPr id="14" name="フローチャート : 代替処理 15">
          <a:extLst>
            <a:ext uri="{FF2B5EF4-FFF2-40B4-BE49-F238E27FC236}">
              <a16:creationId xmlns:a16="http://schemas.microsoft.com/office/drawing/2014/main" id="{13637D40-7C5D-4F1C-B8BE-619AFF7AB816}"/>
            </a:ext>
          </a:extLst>
        </xdr:cNvPr>
        <xdr:cNvSpPr/>
      </xdr:nvSpPr>
      <xdr:spPr>
        <a:xfrm>
          <a:off x="66675" y="2799091"/>
          <a:ext cx="5969000" cy="5525759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42FC8F30-CDE2-42C1-9D92-C449E4AE6B6A}"/>
            </a:ext>
          </a:extLst>
        </xdr:cNvPr>
        <xdr:cNvSpPr/>
      </xdr:nvSpPr>
      <xdr:spPr>
        <a:xfrm>
          <a:off x="219076" y="5568950"/>
          <a:ext cx="4267200" cy="21748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DFFF071-6DB0-4825-AFAF-1A884E6E4565}"/>
            </a:ext>
          </a:extLst>
        </xdr:cNvPr>
        <xdr:cNvCxnSpPr/>
      </xdr:nvCxnSpPr>
      <xdr:spPr>
        <a:xfrm>
          <a:off x="1609725" y="1524000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FCB2A6F-2A20-4390-8FB1-2D0ACB13B6AF}"/>
            </a:ext>
          </a:extLst>
        </xdr:cNvPr>
        <xdr:cNvCxnSpPr/>
      </xdr:nvCxnSpPr>
      <xdr:spPr>
        <a:xfrm>
          <a:off x="1619250" y="2228850"/>
          <a:ext cx="0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196850</xdr:colOff>
      <xdr:row>10</xdr:row>
      <xdr:rowOff>88900</xdr:rowOff>
    </xdr:from>
    <xdr:to>
      <xdr:col>28</xdr:col>
      <xdr:colOff>311150</xdr:colOff>
      <xdr:row>14</xdr:row>
      <xdr:rowOff>57150</xdr:rowOff>
    </xdr:to>
    <xdr:sp macro="" textlink="">
      <xdr:nvSpPr>
        <xdr:cNvPr id="22" name="フローチャート : 代替処理 11">
          <a:extLst>
            <a:ext uri="{FF2B5EF4-FFF2-40B4-BE49-F238E27FC236}">
              <a16:creationId xmlns:a16="http://schemas.microsoft.com/office/drawing/2014/main" id="{9570DCB4-5F0E-44FD-AB55-17BCED018A36}"/>
            </a:ext>
          </a:extLst>
        </xdr:cNvPr>
        <xdr:cNvSpPr/>
      </xdr:nvSpPr>
      <xdr:spPr>
        <a:xfrm>
          <a:off x="3130550" y="1993900"/>
          <a:ext cx="3054350" cy="73025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請求金額＝介護休業手当金の最終支給の日額（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円未満切捨・上限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円）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日数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106573</xdr:colOff>
      <xdr:row>10</xdr:row>
      <xdr:rowOff>14199</xdr:rowOff>
    </xdr:from>
    <xdr:to>
      <xdr:col>20</xdr:col>
      <xdr:colOff>107950</xdr:colOff>
      <xdr:row>10</xdr:row>
      <xdr:rowOff>101600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42E5564-99F2-4639-AB06-2189023B1DD7}"/>
            </a:ext>
          </a:extLst>
        </xdr:cNvPr>
        <xdr:cNvCxnSpPr>
          <a:stCxn id="11" idx="2"/>
        </xdr:cNvCxnSpPr>
      </xdr:nvCxnSpPr>
      <xdr:spPr>
        <a:xfrm>
          <a:off x="4297573" y="1919199"/>
          <a:ext cx="1377" cy="874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38099</xdr:rowOff>
    </xdr:from>
    <xdr:to>
      <xdr:col>23</xdr:col>
      <xdr:colOff>0</xdr:colOff>
      <xdr:row>4</xdr:row>
      <xdr:rowOff>95250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6D3BBDC4-0B62-471A-A2F5-47EAD4AC4CF5}"/>
            </a:ext>
          </a:extLst>
        </xdr:cNvPr>
        <xdr:cNvSpPr/>
      </xdr:nvSpPr>
      <xdr:spPr>
        <a:xfrm>
          <a:off x="1047750" y="228599"/>
          <a:ext cx="3684270" cy="514351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介護休暇の初日から６６日以内か？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週休日及び給与支給対象となる祝日を除いてください</a:t>
          </a:r>
          <a:r>
            <a:rPr lang="en-US" altLang="ja-JP">
              <a:solidFill>
                <a:sysClr val="windowText" lastClr="000000"/>
              </a:solidFill>
              <a:effectLst/>
              <a:latin typeface="ＭＳ 明朝" pitchFamily="17" charset="-128"/>
              <a:ea typeface="ＭＳ 明朝" pitchFamily="17" charset="-128"/>
            </a:rPr>
            <a:t>)</a:t>
          </a:r>
          <a:endParaRPr lang="ja-JP" altLang="ja-JP">
            <a:solidFill>
              <a:sysClr val="windowText" lastClr="000000"/>
            </a:solidFill>
            <a:effectLst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</xdr:col>
      <xdr:colOff>8447</xdr:colOff>
      <xdr:row>2</xdr:row>
      <xdr:rowOff>185648</xdr:rowOff>
    </xdr:from>
    <xdr:to>
      <xdr:col>2</xdr:col>
      <xdr:colOff>98305</xdr:colOff>
      <xdr:row>2</xdr:row>
      <xdr:rowOff>185648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B68C11E-B172-4AF9-A3BF-F61949A9B8AB}"/>
            </a:ext>
          </a:extLst>
        </xdr:cNvPr>
        <xdr:cNvCxnSpPr/>
      </xdr:nvCxnSpPr>
      <xdr:spPr>
        <a:xfrm>
          <a:off x="214187" y="528548"/>
          <a:ext cx="295598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18510</xdr:colOff>
      <xdr:row>3</xdr:row>
      <xdr:rowOff>142696</xdr:rowOff>
    </xdr:from>
    <xdr:to>
      <xdr:col>2</xdr:col>
      <xdr:colOff>90397</xdr:colOff>
      <xdr:row>4</xdr:row>
      <xdr:rowOff>9526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12376DED-932B-438E-BA11-DE98BD69D4CA}"/>
            </a:ext>
          </a:extLst>
        </xdr:cNvPr>
        <xdr:cNvSpPr/>
      </xdr:nvSpPr>
      <xdr:spPr>
        <a:xfrm>
          <a:off x="224250" y="645616"/>
          <a:ext cx="277627" cy="1161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161745</xdr:colOff>
      <xdr:row>2</xdr:row>
      <xdr:rowOff>56432</xdr:rowOff>
    </xdr:from>
    <xdr:to>
      <xdr:col>5</xdr:col>
      <xdr:colOff>0</xdr:colOff>
      <xdr:row>3</xdr:row>
      <xdr:rowOff>112143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CBE038B-66E8-46AF-8B74-C134EF11350D}"/>
            </a:ext>
          </a:extLst>
        </xdr:cNvPr>
        <xdr:cNvSpPr txBox="1"/>
      </xdr:nvSpPr>
      <xdr:spPr>
        <a:xfrm>
          <a:off x="573225" y="399332"/>
          <a:ext cx="455475" cy="246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YES</a:t>
          </a:r>
          <a:endParaRPr kumimoji="1" lang="ja-JP" altLang="en-US" sz="1050"/>
        </a:p>
      </xdr:txBody>
    </xdr:sp>
    <xdr:clientData/>
  </xdr:twoCellAnchor>
  <xdr:twoCellAnchor>
    <xdr:from>
      <xdr:col>2</xdr:col>
      <xdr:colOff>162286</xdr:colOff>
      <xdr:row>3</xdr:row>
      <xdr:rowOff>72965</xdr:rowOff>
    </xdr:from>
    <xdr:to>
      <xdr:col>4</xdr:col>
      <xdr:colOff>99386</xdr:colOff>
      <xdr:row>4</xdr:row>
      <xdr:rowOff>144852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C556B7-54A8-4560-9D1F-21CBF6C1FA9D}"/>
            </a:ext>
          </a:extLst>
        </xdr:cNvPr>
        <xdr:cNvSpPr txBox="1"/>
      </xdr:nvSpPr>
      <xdr:spPr>
        <a:xfrm>
          <a:off x="573766" y="606365"/>
          <a:ext cx="348580" cy="1785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50"/>
            <a:t>NO</a:t>
          </a:r>
          <a:endParaRPr kumimoji="1" lang="ja-JP" altLang="en-US" sz="1050"/>
        </a:p>
      </xdr:txBody>
    </xdr:sp>
    <xdr:clientData/>
  </xdr:twoCellAnchor>
  <xdr:twoCellAnchor>
    <xdr:from>
      <xdr:col>15</xdr:col>
      <xdr:colOff>79795</xdr:colOff>
      <xdr:row>5</xdr:row>
      <xdr:rowOff>104776</xdr:rowOff>
    </xdr:from>
    <xdr:to>
      <xdr:col>25</xdr:col>
      <xdr:colOff>209550</xdr:colOff>
      <xdr:row>7</xdr:row>
      <xdr:rowOff>118974</xdr:rowOff>
    </xdr:to>
    <xdr:sp macro=""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28412E55-7509-4EF8-9793-69D6993BB88E}"/>
            </a:ext>
          </a:extLst>
        </xdr:cNvPr>
        <xdr:cNvSpPr/>
      </xdr:nvSpPr>
      <xdr:spPr>
        <a:xfrm>
          <a:off x="3165895" y="889636"/>
          <a:ext cx="2179535" cy="341858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互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介護休暇給付金を請求する。</a:t>
          </a:r>
        </a:p>
      </xdr:txBody>
    </xdr:sp>
    <xdr:clientData/>
  </xdr:twoCellAnchor>
  <xdr:twoCellAnchor>
    <xdr:from>
      <xdr:col>17</xdr:col>
      <xdr:colOff>144781</xdr:colOff>
      <xdr:row>4</xdr:row>
      <xdr:rowOff>95253</xdr:rowOff>
    </xdr:from>
    <xdr:to>
      <xdr:col>17</xdr:col>
      <xdr:colOff>190500</xdr:colOff>
      <xdr:row>5</xdr:row>
      <xdr:rowOff>95254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F81A0B7C-7A35-427E-B3BC-B50B9E10897E}"/>
            </a:ext>
          </a:extLst>
        </xdr:cNvPr>
        <xdr:cNvSpPr/>
      </xdr:nvSpPr>
      <xdr:spPr>
        <a:xfrm rot="5400000" flipV="1">
          <a:off x="3596640" y="788674"/>
          <a:ext cx="137161" cy="4571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57151</xdr:colOff>
      <xdr:row>6</xdr:row>
      <xdr:rowOff>7368</xdr:rowOff>
    </xdr:from>
    <xdr:to>
      <xdr:col>12</xdr:col>
      <xdr:colOff>182952</xdr:colOff>
      <xdr:row>7</xdr:row>
      <xdr:rowOff>161925</xdr:rowOff>
    </xdr:to>
    <xdr:sp macro="" textlink="">
      <xdr:nvSpPr>
        <xdr:cNvPr id="9" name="フローチャート : 代替処理 8">
          <a:extLst>
            <a:ext uri="{FF2B5EF4-FFF2-40B4-BE49-F238E27FC236}">
              <a16:creationId xmlns:a16="http://schemas.microsoft.com/office/drawing/2014/main" id="{5C59A107-F92D-45D2-A6E6-B2ABCFB66A0F}"/>
            </a:ext>
          </a:extLst>
        </xdr:cNvPr>
        <xdr:cNvSpPr/>
      </xdr:nvSpPr>
      <xdr:spPr>
        <a:xfrm>
          <a:off x="468631" y="929388"/>
          <a:ext cx="2183201" cy="345057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共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介護休業手当金を請求する。</a:t>
          </a:r>
        </a:p>
      </xdr:txBody>
    </xdr:sp>
    <xdr:clientData/>
  </xdr:twoCellAnchor>
  <xdr:twoCellAnchor>
    <xdr:from>
      <xdr:col>9</xdr:col>
      <xdr:colOff>0</xdr:colOff>
      <xdr:row>4</xdr:row>
      <xdr:rowOff>85725</xdr:rowOff>
    </xdr:from>
    <xdr:to>
      <xdr:col>9</xdr:col>
      <xdr:colOff>0</xdr:colOff>
      <xdr:row>6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29AE3CC4-A582-4012-8A63-B9045F5DF275}"/>
            </a:ext>
          </a:extLst>
        </xdr:cNvPr>
        <xdr:cNvCxnSpPr/>
      </xdr:nvCxnSpPr>
      <xdr:spPr>
        <a:xfrm>
          <a:off x="1851660" y="733425"/>
          <a:ext cx="0" cy="19812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79795</xdr:colOff>
      <xdr:row>8</xdr:row>
      <xdr:rowOff>65597</xdr:rowOff>
    </xdr:from>
    <xdr:to>
      <xdr:col>25</xdr:col>
      <xdr:colOff>209550</xdr:colOff>
      <xdr:row>10</xdr:row>
      <xdr:rowOff>128499</xdr:rowOff>
    </xdr:to>
    <xdr:sp macro="" textlink="">
      <xdr:nvSpPr>
        <xdr:cNvPr id="11" name="フローチャート : 代替処理 10">
          <a:extLst>
            <a:ext uri="{FF2B5EF4-FFF2-40B4-BE49-F238E27FC236}">
              <a16:creationId xmlns:a16="http://schemas.microsoft.com/office/drawing/2014/main" id="{5CF6C641-FCBC-42D9-82EC-277243753BC0}"/>
            </a:ext>
          </a:extLst>
        </xdr:cNvPr>
        <xdr:cNvSpPr/>
      </xdr:nvSpPr>
      <xdr:spPr>
        <a:xfrm>
          <a:off x="3165895" y="1338137"/>
          <a:ext cx="2179535" cy="261022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73324</xdr:colOff>
      <xdr:row>9</xdr:row>
      <xdr:rowOff>180975</xdr:rowOff>
    </xdr:from>
    <xdr:to>
      <xdr:col>12</xdr:col>
      <xdr:colOff>203079</xdr:colOff>
      <xdr:row>11</xdr:row>
      <xdr:rowOff>133350</xdr:rowOff>
    </xdr:to>
    <xdr:sp macro="" textlink="">
      <xdr:nvSpPr>
        <xdr:cNvPr id="12" name="フローチャート : 代替処理 12">
          <a:extLst>
            <a:ext uri="{FF2B5EF4-FFF2-40B4-BE49-F238E27FC236}">
              <a16:creationId xmlns:a16="http://schemas.microsoft.com/office/drawing/2014/main" id="{F328555A-2B4C-4300-9469-004259923BDC}"/>
            </a:ext>
          </a:extLst>
        </xdr:cNvPr>
        <xdr:cNvSpPr/>
      </xdr:nvSpPr>
      <xdr:spPr>
        <a:xfrm>
          <a:off x="484804" y="1468755"/>
          <a:ext cx="2187155" cy="325755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請求日数を算出する。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20</xdr:col>
      <xdr:colOff>144673</xdr:colOff>
      <xdr:row>7</xdr:row>
      <xdr:rowOff>118974</xdr:rowOff>
    </xdr:from>
    <xdr:to>
      <xdr:col>20</xdr:col>
      <xdr:colOff>144673</xdr:colOff>
      <xdr:row>8</xdr:row>
      <xdr:rowOff>65597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BB32BCA-A66A-4B39-8053-9625D619C595}"/>
            </a:ext>
          </a:extLst>
        </xdr:cNvPr>
        <xdr:cNvCxnSpPr>
          <a:stCxn id="7" idx="2"/>
          <a:endCxn id="11" idx="0"/>
        </xdr:cNvCxnSpPr>
      </xdr:nvCxnSpPr>
      <xdr:spPr>
        <a:xfrm>
          <a:off x="4259473" y="1231494"/>
          <a:ext cx="0" cy="10664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146050</xdr:colOff>
      <xdr:row>10</xdr:row>
      <xdr:rowOff>116397</xdr:rowOff>
    </xdr:from>
    <xdr:to>
      <xdr:col>20</xdr:col>
      <xdr:colOff>149045</xdr:colOff>
      <xdr:row>11</xdr:row>
      <xdr:rowOff>31750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8C7B2CB-CC40-4EBE-B0FC-1CE2836E83A6}"/>
            </a:ext>
          </a:extLst>
        </xdr:cNvPr>
        <xdr:cNvCxnSpPr>
          <a:cxnSpLocks/>
        </xdr:cNvCxnSpPr>
      </xdr:nvCxnSpPr>
      <xdr:spPr>
        <a:xfrm flipV="1">
          <a:off x="4260850" y="1587057"/>
          <a:ext cx="2995" cy="10585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93991</xdr:rowOff>
    </xdr:from>
    <xdr:to>
      <xdr:col>28</xdr:col>
      <xdr:colOff>304800</xdr:colOff>
      <xdr:row>47</xdr:row>
      <xdr:rowOff>114300</xdr:rowOff>
    </xdr:to>
    <xdr:sp macro="" textlink="">
      <xdr:nvSpPr>
        <xdr:cNvPr id="15" name="フローチャート : 代替処理 15">
          <a:extLst>
            <a:ext uri="{FF2B5EF4-FFF2-40B4-BE49-F238E27FC236}">
              <a16:creationId xmlns:a16="http://schemas.microsoft.com/office/drawing/2014/main" id="{EB6BD014-AE63-44BF-9EF1-567984F573ED}"/>
            </a:ext>
          </a:extLst>
        </xdr:cNvPr>
        <xdr:cNvSpPr/>
      </xdr:nvSpPr>
      <xdr:spPr>
        <a:xfrm>
          <a:off x="66675" y="2486671"/>
          <a:ext cx="6006465" cy="5445749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9526</xdr:colOff>
      <xdr:row>30</xdr:row>
      <xdr:rowOff>0</xdr:rowOff>
    </xdr:from>
    <xdr:to>
      <xdr:col>21</xdr:col>
      <xdr:colOff>85726</xdr:colOff>
      <xdr:row>42</xdr:row>
      <xdr:rowOff>123825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5428B2C8-A58C-4203-99C1-91D57410C6C8}"/>
            </a:ext>
          </a:extLst>
        </xdr:cNvPr>
        <xdr:cNvSpPr/>
      </xdr:nvSpPr>
      <xdr:spPr>
        <a:xfrm>
          <a:off x="215266" y="5059680"/>
          <a:ext cx="4191000" cy="216598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0</xdr:rowOff>
    </xdr:from>
    <xdr:to>
      <xdr:col>7</xdr:col>
      <xdr:colOff>142875</xdr:colOff>
      <xdr:row>9</xdr:row>
      <xdr:rowOff>171450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880493D1-DDE7-4752-8561-FED5412DF6C7}"/>
            </a:ext>
          </a:extLst>
        </xdr:cNvPr>
        <xdr:cNvCxnSpPr/>
      </xdr:nvCxnSpPr>
      <xdr:spPr>
        <a:xfrm>
          <a:off x="1583055" y="1272540"/>
          <a:ext cx="0" cy="1943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11</xdr:row>
      <xdr:rowOff>133350</xdr:rowOff>
    </xdr:from>
    <xdr:to>
      <xdr:col>7</xdr:col>
      <xdr:colOff>152400</xdr:colOff>
      <xdr:row>15</xdr:row>
      <xdr:rowOff>76200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2EBE55F1-EF75-4B89-AA1A-8978A5FD3B8E}"/>
            </a:ext>
          </a:extLst>
        </xdr:cNvPr>
        <xdr:cNvCxnSpPr/>
      </xdr:nvCxnSpPr>
      <xdr:spPr>
        <a:xfrm>
          <a:off x="1592580" y="1794510"/>
          <a:ext cx="0" cy="674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25400</xdr:colOff>
      <xdr:row>11</xdr:row>
      <xdr:rowOff>38100</xdr:rowOff>
    </xdr:from>
    <xdr:to>
      <xdr:col>28</xdr:col>
      <xdr:colOff>317500</xdr:colOff>
      <xdr:row>15</xdr:row>
      <xdr:rowOff>6350</xdr:rowOff>
    </xdr:to>
    <xdr:sp macro="" textlink="">
      <xdr:nvSpPr>
        <xdr:cNvPr id="19" name="フローチャート : 代替処理 11">
          <a:extLst>
            <a:ext uri="{FF2B5EF4-FFF2-40B4-BE49-F238E27FC236}">
              <a16:creationId xmlns:a16="http://schemas.microsoft.com/office/drawing/2014/main" id="{C4D7EC49-D171-4681-94E7-9E2C2CE3DA3E}"/>
            </a:ext>
          </a:extLst>
        </xdr:cNvPr>
        <xdr:cNvSpPr/>
      </xdr:nvSpPr>
      <xdr:spPr>
        <a:xfrm>
          <a:off x="3111500" y="1699260"/>
          <a:ext cx="2974340" cy="699770"/>
        </a:xfrm>
        <a:prstGeom prst="flowChartAlternateProcess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請求金額を算出する。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請求金額＝介護休業手当金の最終支給の日額（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円未満切捨・上限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10,000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円）</a:t>
          </a:r>
          <a:r>
            <a:rPr kumimoji="1" lang="en-US" altLang="ja-JP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日数</a:t>
          </a:r>
          <a:endParaRPr kumimoji="1" lang="en-US" altLang="ja-JP" sz="10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I42"/>
  <sheetViews>
    <sheetView topLeftCell="A38" workbookViewId="0">
      <selection activeCell="AA42" sqref="AA42"/>
    </sheetView>
  </sheetViews>
  <sheetFormatPr defaultColWidth="3" defaultRowHeight="15" customHeight="1"/>
  <cols>
    <col min="1" max="4" width="3" style="1"/>
    <col min="5" max="9" width="3.21875" style="1" customWidth="1"/>
    <col min="10" max="13" width="3" style="1"/>
    <col min="14" max="19" width="3.21875" style="1" customWidth="1"/>
    <col min="20" max="20" width="3" style="1" customWidth="1"/>
    <col min="21" max="22" width="3" style="1"/>
    <col min="23" max="28" width="3.21875" style="1" customWidth="1"/>
    <col min="29" max="16384" width="3" style="1"/>
  </cols>
  <sheetData>
    <row r="1" spans="1:35" ht="28.5" customHeight="1">
      <c r="A1" s="48"/>
      <c r="B1" s="48"/>
      <c r="C1" s="48"/>
      <c r="D1" s="48"/>
      <c r="E1" s="48"/>
      <c r="F1" s="48"/>
      <c r="G1" s="48"/>
      <c r="H1" s="48"/>
      <c r="I1" s="192" t="s">
        <v>72</v>
      </c>
      <c r="J1" s="192"/>
      <c r="K1" s="192"/>
      <c r="L1" s="192"/>
      <c r="M1" s="192"/>
      <c r="N1" s="192"/>
      <c r="O1" s="192"/>
      <c r="P1" s="192"/>
      <c r="Q1" s="192"/>
      <c r="R1" s="192"/>
      <c r="S1" s="194" t="s">
        <v>71</v>
      </c>
      <c r="T1" s="194"/>
      <c r="U1" s="194"/>
      <c r="V1" s="194"/>
      <c r="W1" s="194"/>
      <c r="X1" s="194"/>
      <c r="Y1" s="194"/>
      <c r="Z1" s="194"/>
      <c r="AA1" s="194"/>
      <c r="AB1" s="194"/>
      <c r="AC1" s="48"/>
    </row>
    <row r="2" spans="1:35" ht="28.5" customHeight="1">
      <c r="A2" s="47"/>
      <c r="B2" s="47"/>
      <c r="C2" s="47"/>
      <c r="D2" s="47"/>
      <c r="E2" s="47"/>
      <c r="F2" s="47"/>
      <c r="G2" s="47"/>
      <c r="H2" s="47"/>
      <c r="I2" s="193" t="s">
        <v>73</v>
      </c>
      <c r="J2" s="193"/>
      <c r="K2" s="193"/>
      <c r="L2" s="193"/>
      <c r="M2" s="193"/>
      <c r="N2" s="193"/>
      <c r="O2" s="193"/>
      <c r="P2" s="193"/>
      <c r="Q2" s="193"/>
      <c r="R2" s="193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48"/>
    </row>
    <row r="3" spans="1:35" ht="18.75" customHeight="1">
      <c r="A3" s="164" t="s">
        <v>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6"/>
      <c r="AC3" s="4"/>
    </row>
    <row r="4" spans="1:35" ht="15" customHeight="1">
      <c r="A4" s="162" t="s">
        <v>1</v>
      </c>
      <c r="B4" s="126"/>
      <c r="C4" s="126"/>
      <c r="D4" s="127"/>
      <c r="E4" s="168"/>
      <c r="F4" s="169"/>
      <c r="G4" s="169"/>
      <c r="H4" s="169"/>
      <c r="I4" s="170"/>
      <c r="J4" s="162" t="s">
        <v>2</v>
      </c>
      <c r="K4" s="126"/>
      <c r="L4" s="126"/>
      <c r="M4" s="127"/>
      <c r="N4" s="168"/>
      <c r="O4" s="169"/>
      <c r="P4" s="169"/>
      <c r="Q4" s="169"/>
      <c r="R4" s="169"/>
      <c r="S4" s="170"/>
      <c r="T4" s="128" t="s">
        <v>3</v>
      </c>
      <c r="U4" s="129"/>
      <c r="V4" s="129"/>
      <c r="W4" s="129"/>
      <c r="X4" s="129"/>
      <c r="Y4" s="129"/>
      <c r="Z4" s="129"/>
      <c r="AA4" s="129"/>
      <c r="AB4" s="130"/>
      <c r="AC4" s="2"/>
      <c r="AI4" s="3"/>
    </row>
    <row r="5" spans="1:35" ht="15" customHeight="1">
      <c r="A5" s="167"/>
      <c r="B5" s="117"/>
      <c r="C5" s="117"/>
      <c r="D5" s="118"/>
      <c r="E5" s="171"/>
      <c r="F5" s="172"/>
      <c r="G5" s="172"/>
      <c r="H5" s="172"/>
      <c r="I5" s="173"/>
      <c r="J5" s="167"/>
      <c r="K5" s="117"/>
      <c r="L5" s="117"/>
      <c r="M5" s="118"/>
      <c r="N5" s="171"/>
      <c r="O5" s="172"/>
      <c r="P5" s="172"/>
      <c r="Q5" s="172"/>
      <c r="R5" s="172"/>
      <c r="S5" s="173"/>
      <c r="T5" s="113" t="s">
        <v>115</v>
      </c>
      <c r="U5" s="185"/>
      <c r="V5" s="114"/>
      <c r="W5" s="174" t="s">
        <v>4</v>
      </c>
      <c r="X5" s="175"/>
      <c r="Y5" s="174" t="s">
        <v>5</v>
      </c>
      <c r="Z5" s="175"/>
      <c r="AA5" s="174" t="s">
        <v>6</v>
      </c>
      <c r="AB5" s="175"/>
      <c r="AC5" s="4"/>
      <c r="AI5" s="3"/>
    </row>
    <row r="6" spans="1:35" ht="15" customHeight="1">
      <c r="A6" s="176" t="s">
        <v>7</v>
      </c>
      <c r="B6" s="177"/>
      <c r="C6" s="177"/>
      <c r="D6" s="178"/>
      <c r="E6" s="179"/>
      <c r="F6" s="181"/>
      <c r="G6" s="181"/>
      <c r="H6" s="181"/>
      <c r="I6" s="183"/>
      <c r="J6" s="176" t="s">
        <v>8</v>
      </c>
      <c r="K6" s="177"/>
      <c r="L6" s="177"/>
      <c r="M6" s="178"/>
      <c r="N6" s="179"/>
      <c r="O6" s="181"/>
      <c r="P6" s="181"/>
      <c r="Q6" s="181"/>
      <c r="R6" s="181"/>
      <c r="S6" s="183"/>
      <c r="T6" s="186" t="s">
        <v>116</v>
      </c>
      <c r="U6" s="187"/>
      <c r="V6" s="188"/>
      <c r="W6" s="160"/>
      <c r="X6" s="161"/>
      <c r="Y6" s="160"/>
      <c r="Z6" s="161"/>
      <c r="AA6" s="160"/>
      <c r="AB6" s="161"/>
      <c r="AC6" s="4"/>
      <c r="AI6" s="3"/>
    </row>
    <row r="7" spans="1:35" ht="15" customHeight="1">
      <c r="A7" s="119"/>
      <c r="B7" s="120"/>
      <c r="C7" s="120"/>
      <c r="D7" s="121"/>
      <c r="E7" s="180"/>
      <c r="F7" s="182"/>
      <c r="G7" s="182"/>
      <c r="H7" s="182"/>
      <c r="I7" s="184"/>
      <c r="J7" s="119"/>
      <c r="K7" s="120"/>
      <c r="L7" s="120"/>
      <c r="M7" s="121"/>
      <c r="N7" s="180"/>
      <c r="O7" s="182"/>
      <c r="P7" s="182"/>
      <c r="Q7" s="182"/>
      <c r="R7" s="182"/>
      <c r="S7" s="184"/>
      <c r="T7" s="189" t="s">
        <v>117</v>
      </c>
      <c r="U7" s="190"/>
      <c r="V7" s="191"/>
      <c r="W7" s="160"/>
      <c r="X7" s="161"/>
      <c r="Y7" s="160"/>
      <c r="Z7" s="161"/>
      <c r="AA7" s="160"/>
      <c r="AB7" s="161"/>
      <c r="AC7" s="4"/>
      <c r="AI7" s="3"/>
    </row>
    <row r="8" spans="1:35" ht="26.25" customHeight="1">
      <c r="A8" s="162" t="s">
        <v>9</v>
      </c>
      <c r="B8" s="126"/>
      <c r="C8" s="126"/>
      <c r="D8" s="126"/>
      <c r="E8" s="157" t="s">
        <v>10</v>
      </c>
      <c r="F8" s="157"/>
      <c r="G8" s="157"/>
      <c r="H8" s="157"/>
      <c r="I8" s="157"/>
      <c r="J8" s="144" t="s">
        <v>111</v>
      </c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6"/>
      <c r="AC8" s="4"/>
      <c r="AI8" s="3"/>
    </row>
    <row r="9" spans="1:35" ht="26.25" customHeight="1">
      <c r="A9" s="119"/>
      <c r="B9" s="120"/>
      <c r="C9" s="120"/>
      <c r="D9" s="120"/>
      <c r="E9" s="157" t="s">
        <v>11</v>
      </c>
      <c r="F9" s="157"/>
      <c r="G9" s="157"/>
      <c r="H9" s="157"/>
      <c r="I9" s="157"/>
      <c r="J9" s="144" t="s">
        <v>140</v>
      </c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6"/>
      <c r="AC9" s="4"/>
      <c r="AI9" s="3"/>
    </row>
    <row r="10" spans="1:35" ht="26.25" customHeight="1">
      <c r="A10" s="125" t="s">
        <v>12</v>
      </c>
      <c r="B10" s="150"/>
      <c r="C10" s="150"/>
      <c r="D10" s="151"/>
      <c r="E10" s="157" t="s">
        <v>13</v>
      </c>
      <c r="F10" s="157"/>
      <c r="G10" s="157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4"/>
      <c r="AI10" s="3"/>
    </row>
    <row r="11" spans="1:35" ht="26.25" customHeight="1">
      <c r="A11" s="116"/>
      <c r="B11" s="152"/>
      <c r="C11" s="152"/>
      <c r="D11" s="153"/>
      <c r="E11" s="157"/>
      <c r="F11" s="157"/>
      <c r="G11" s="157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4"/>
      <c r="AI11" s="3"/>
    </row>
    <row r="12" spans="1:35" ht="26.25" customHeight="1">
      <c r="A12" s="116"/>
      <c r="B12" s="152"/>
      <c r="C12" s="152"/>
      <c r="D12" s="153"/>
      <c r="E12" s="157" t="s">
        <v>14</v>
      </c>
      <c r="F12" s="157"/>
      <c r="G12" s="157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25" t="s">
        <v>15</v>
      </c>
      <c r="W12" s="126"/>
      <c r="X12" s="127"/>
      <c r="Y12" s="140"/>
      <c r="Z12" s="140"/>
      <c r="AA12" s="140"/>
      <c r="AB12" s="140"/>
      <c r="AC12" s="4"/>
      <c r="AI12" s="3"/>
    </row>
    <row r="13" spans="1:35" ht="26.25" customHeight="1">
      <c r="A13" s="154"/>
      <c r="B13" s="155"/>
      <c r="C13" s="155"/>
      <c r="D13" s="156"/>
      <c r="E13" s="159"/>
      <c r="F13" s="157"/>
      <c r="G13" s="157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19"/>
      <c r="W13" s="120"/>
      <c r="X13" s="121"/>
      <c r="Y13" s="140"/>
      <c r="Z13" s="140"/>
      <c r="AA13" s="140"/>
      <c r="AB13" s="140"/>
      <c r="AC13" s="4"/>
      <c r="AI13" s="3"/>
    </row>
    <row r="14" spans="1:35" ht="26.25" customHeight="1">
      <c r="A14" s="141" t="s">
        <v>16</v>
      </c>
      <c r="B14" s="142"/>
      <c r="C14" s="142"/>
      <c r="D14" s="142"/>
      <c r="E14" s="142"/>
      <c r="F14" s="142"/>
      <c r="G14" s="142"/>
      <c r="H14" s="142"/>
      <c r="I14" s="143"/>
      <c r="J14" s="144" t="s">
        <v>112</v>
      </c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6"/>
      <c r="AC14" s="4"/>
      <c r="AI14" s="3"/>
    </row>
    <row r="15" spans="1:35" ht="26.25" customHeight="1">
      <c r="A15" s="147" t="s">
        <v>17</v>
      </c>
      <c r="B15" s="148"/>
      <c r="C15" s="148"/>
      <c r="D15" s="148"/>
      <c r="E15" s="148"/>
      <c r="F15" s="148"/>
      <c r="G15" s="148"/>
      <c r="H15" s="148"/>
      <c r="I15" s="149"/>
      <c r="J15" s="144" t="s">
        <v>112</v>
      </c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6"/>
      <c r="AC15" s="4"/>
      <c r="AI15" s="3"/>
    </row>
    <row r="16" spans="1:35" ht="26.25" customHeight="1">
      <c r="A16" s="116" t="s">
        <v>75</v>
      </c>
      <c r="B16" s="117"/>
      <c r="C16" s="117"/>
      <c r="D16" s="118"/>
      <c r="E16" s="122" t="s">
        <v>95</v>
      </c>
      <c r="F16" s="123"/>
      <c r="G16" s="123"/>
      <c r="H16" s="123"/>
      <c r="I16" s="123"/>
      <c r="J16" s="123"/>
      <c r="K16" s="123"/>
      <c r="L16" s="123"/>
      <c r="M16" s="124"/>
      <c r="N16" s="125" t="s">
        <v>18</v>
      </c>
      <c r="O16" s="126"/>
      <c r="P16" s="126"/>
      <c r="Q16" s="127"/>
      <c r="R16" s="128" t="s">
        <v>19</v>
      </c>
      <c r="S16" s="129"/>
      <c r="T16" s="130"/>
      <c r="U16" s="135" t="s">
        <v>20</v>
      </c>
      <c r="V16" s="135"/>
      <c r="W16" s="135"/>
      <c r="X16" s="135"/>
      <c r="Y16" s="135"/>
      <c r="Z16" s="135"/>
      <c r="AA16" s="135"/>
      <c r="AB16" s="136"/>
      <c r="AC16" s="5"/>
    </row>
    <row r="17" spans="1:29" ht="26.25" customHeight="1">
      <c r="A17" s="119"/>
      <c r="B17" s="120"/>
      <c r="C17" s="120"/>
      <c r="D17" s="121"/>
      <c r="E17" s="137" t="s">
        <v>21</v>
      </c>
      <c r="F17" s="138"/>
      <c r="G17" s="138"/>
      <c r="H17" s="138"/>
      <c r="I17" s="138"/>
      <c r="J17" s="138"/>
      <c r="K17" s="138"/>
      <c r="L17" s="138"/>
      <c r="M17" s="139"/>
      <c r="N17" s="119"/>
      <c r="O17" s="120"/>
      <c r="P17" s="120"/>
      <c r="Q17" s="121"/>
      <c r="R17" s="128" t="s">
        <v>22</v>
      </c>
      <c r="S17" s="129"/>
      <c r="T17" s="130"/>
      <c r="U17" s="135" t="s">
        <v>20</v>
      </c>
      <c r="V17" s="135"/>
      <c r="W17" s="135"/>
      <c r="X17" s="135"/>
      <c r="Y17" s="135"/>
      <c r="Z17" s="135"/>
      <c r="AA17" s="135"/>
      <c r="AB17" s="136"/>
      <c r="AC17" s="5"/>
    </row>
    <row r="18" spans="1:29" ht="18.75" customHeight="1">
      <c r="A18" s="131" t="s">
        <v>23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3"/>
      <c r="AC18" s="5"/>
    </row>
    <row r="19" spans="1:29" ht="18.75" customHeight="1">
      <c r="A19" s="6" t="s">
        <v>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/>
      <c r="AC19" s="5"/>
    </row>
    <row r="20" spans="1:29" ht="18.75" customHeight="1">
      <c r="A20" s="9"/>
      <c r="B20" s="96" t="s">
        <v>113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1"/>
      <c r="AC20" s="5"/>
    </row>
    <row r="21" spans="1:29" ht="18.75" customHeight="1">
      <c r="A21" s="9" t="s">
        <v>101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1"/>
      <c r="AC21" s="5"/>
    </row>
    <row r="22" spans="1:29" ht="18.75" customHeight="1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6"/>
      <c r="P22" s="96"/>
      <c r="Q22" s="96"/>
      <c r="R22" s="96"/>
      <c r="S22" s="96"/>
      <c r="T22" s="96"/>
      <c r="U22" s="96"/>
      <c r="V22" s="96"/>
      <c r="W22" s="96"/>
      <c r="X22" s="10"/>
      <c r="Y22" s="10"/>
      <c r="Z22" s="10"/>
      <c r="AA22" s="10"/>
      <c r="AB22" s="11"/>
      <c r="AC22" s="5"/>
    </row>
    <row r="23" spans="1:29" ht="18.75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7"/>
      <c r="P23" s="97"/>
      <c r="Q23" s="97"/>
      <c r="R23" s="97"/>
      <c r="S23" s="97"/>
      <c r="T23" s="97"/>
      <c r="U23" s="97"/>
      <c r="V23" s="97"/>
      <c r="W23" s="97"/>
      <c r="X23" s="13" t="s">
        <v>25</v>
      </c>
      <c r="Y23" s="10"/>
      <c r="Z23" s="10"/>
      <c r="AA23" s="10"/>
      <c r="AB23" s="11"/>
      <c r="AC23" s="5"/>
    </row>
    <row r="24" spans="1:29" ht="18.75" customHeight="1">
      <c r="A24" s="9"/>
      <c r="B24" s="10"/>
      <c r="C24" s="10"/>
      <c r="D24" s="10"/>
      <c r="E24" s="10"/>
      <c r="F24" s="10"/>
      <c r="G24" s="10"/>
      <c r="H24" s="10"/>
      <c r="I24" s="10"/>
      <c r="J24" s="10"/>
      <c r="L24" s="10"/>
      <c r="N24" s="10"/>
      <c r="O24" s="10" t="s">
        <v>100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1"/>
      <c r="AC24" s="5"/>
    </row>
    <row r="25" spans="1:29" ht="18.75" customHeight="1">
      <c r="A25" s="14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5"/>
      <c r="AC25" s="5"/>
    </row>
    <row r="26" spans="1:29" ht="18.75" customHeight="1">
      <c r="A26" s="131" t="s">
        <v>26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3"/>
      <c r="AC26" s="5"/>
    </row>
    <row r="27" spans="1:29" s="18" customFormat="1" ht="18.75" customHeight="1">
      <c r="A27" s="16"/>
      <c r="B27" s="1" t="s">
        <v>27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7"/>
    </row>
    <row r="28" spans="1:29" s="18" customFormat="1" ht="18.75" customHeight="1">
      <c r="A28" s="16"/>
      <c r="B28" s="117" t="s">
        <v>28</v>
      </c>
      <c r="C28" s="117"/>
      <c r="D28" s="117"/>
      <c r="E28" s="117"/>
      <c r="F28" s="117"/>
      <c r="G28" s="117"/>
      <c r="H28" s="117"/>
      <c r="I28" s="117"/>
      <c r="J28" s="117"/>
      <c r="K28" s="1"/>
      <c r="L28" s="112" t="s">
        <v>29</v>
      </c>
      <c r="M28" s="1"/>
      <c r="N28" s="1"/>
      <c r="O28" s="1"/>
      <c r="P28" s="1"/>
      <c r="Q28" s="1"/>
      <c r="S28" s="1"/>
      <c r="T28" s="1"/>
      <c r="U28" s="1"/>
      <c r="V28" s="1"/>
      <c r="W28" s="1"/>
      <c r="X28" s="1"/>
      <c r="Y28" s="1"/>
      <c r="Z28" s="1"/>
      <c r="AA28" s="1"/>
      <c r="AB28" s="17"/>
    </row>
    <row r="29" spans="1:29" s="18" customFormat="1" ht="18.75" customHeight="1">
      <c r="A29" s="16"/>
      <c r="B29" s="134" t="s">
        <v>30</v>
      </c>
      <c r="C29" s="134"/>
      <c r="D29" s="134"/>
      <c r="E29" s="134"/>
      <c r="F29" s="134"/>
      <c r="G29" s="134"/>
      <c r="H29" s="134"/>
      <c r="I29" s="134"/>
      <c r="J29" s="134"/>
      <c r="K29" s="1"/>
      <c r="L29" s="112"/>
      <c r="M29" s="1"/>
      <c r="N29" s="1"/>
      <c r="O29" s="1"/>
      <c r="P29" s="1"/>
      <c r="Q29" s="103" t="s">
        <v>31</v>
      </c>
      <c r="R29" s="104"/>
      <c r="S29" s="104"/>
      <c r="T29" s="104"/>
      <c r="U29" s="104"/>
      <c r="V29" s="104"/>
      <c r="W29" s="104"/>
      <c r="X29" s="1"/>
      <c r="Y29" s="1"/>
      <c r="Z29" s="1"/>
      <c r="AA29" s="1"/>
      <c r="AB29" s="17"/>
    </row>
    <row r="30" spans="1:29" s="18" customFormat="1" ht="18.75" customHeight="1">
      <c r="A30" s="16"/>
      <c r="B30" s="115" t="s">
        <v>110</v>
      </c>
      <c r="C30" s="115"/>
      <c r="D30" s="115"/>
      <c r="E30" s="115"/>
      <c r="F30" s="115"/>
      <c r="G30" s="115"/>
      <c r="H30" s="115"/>
      <c r="I30" s="115"/>
      <c r="J30" s="1"/>
      <c r="K30" s="1"/>
      <c r="L30" s="1"/>
      <c r="M30" s="112" t="s">
        <v>32</v>
      </c>
      <c r="N30" s="112"/>
      <c r="O30" s="112"/>
      <c r="P30" s="112" t="s">
        <v>33</v>
      </c>
      <c r="Q30" s="112"/>
      <c r="R30" s="112"/>
      <c r="S30" s="105"/>
      <c r="T30" s="106"/>
      <c r="U30" s="106"/>
      <c r="V30" s="106"/>
      <c r="W30" s="106"/>
      <c r="X30" s="106"/>
      <c r="Y30" s="106"/>
      <c r="Z30" s="106"/>
      <c r="AA30" s="106"/>
      <c r="AB30" s="107"/>
    </row>
    <row r="31" spans="1:29" s="18" customFormat="1" ht="18.75" customHeight="1">
      <c r="A31" s="16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12"/>
      <c r="N31" s="112"/>
      <c r="O31" s="112"/>
      <c r="P31" s="19"/>
      <c r="Q31" s="19"/>
      <c r="R31" s="19"/>
      <c r="S31" s="106"/>
      <c r="T31" s="106"/>
      <c r="U31" s="106"/>
      <c r="V31" s="106"/>
      <c r="W31" s="106"/>
      <c r="X31" s="106"/>
      <c r="Y31" s="106"/>
      <c r="Z31" s="106"/>
      <c r="AA31" s="106"/>
      <c r="AB31" s="107"/>
    </row>
    <row r="32" spans="1:29" s="18" customFormat="1" ht="18.75" customHeight="1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12"/>
      <c r="N32" s="112"/>
      <c r="O32" s="112"/>
      <c r="P32" s="112" t="s">
        <v>34</v>
      </c>
      <c r="Q32" s="112"/>
      <c r="R32" s="112"/>
      <c r="S32" s="103"/>
      <c r="T32" s="104"/>
      <c r="U32" s="104"/>
      <c r="V32" s="104"/>
      <c r="W32" s="104"/>
      <c r="X32" s="104"/>
      <c r="Y32" s="104"/>
      <c r="Z32" s="104"/>
      <c r="AA32" s="104"/>
      <c r="AB32" s="108"/>
    </row>
    <row r="33" spans="1:28" s="18" customFormat="1" ht="18.75" customHeight="1">
      <c r="A33" s="16"/>
      <c r="B33" s="1"/>
      <c r="C33" s="1"/>
      <c r="D33" s="101" t="s">
        <v>129</v>
      </c>
      <c r="E33" s="102"/>
      <c r="F33" s="102"/>
      <c r="G33" s="102"/>
      <c r="H33" s="102"/>
      <c r="I33" s="102"/>
      <c r="J33" s="102"/>
      <c r="K33" s="102"/>
      <c r="L33" s="102"/>
      <c r="M33" s="1"/>
      <c r="N33" s="1"/>
      <c r="O33" s="1"/>
      <c r="P33" s="1"/>
      <c r="Q33" s="1"/>
      <c r="R33" s="1"/>
      <c r="S33" s="98"/>
      <c r="T33" s="98"/>
      <c r="U33" s="98"/>
      <c r="V33" s="98"/>
      <c r="W33" s="98"/>
      <c r="X33" s="98"/>
      <c r="Y33" s="98"/>
      <c r="Z33" s="98"/>
      <c r="AA33" s="1"/>
      <c r="AB33" s="17"/>
    </row>
    <row r="34" spans="1:28" ht="18.75" customHeight="1">
      <c r="A34" s="20"/>
      <c r="B34" s="21" t="s">
        <v>35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2"/>
    </row>
    <row r="35" spans="1:28" ht="18.75" customHeight="1">
      <c r="A35" s="16"/>
      <c r="B35" s="103" t="s">
        <v>109</v>
      </c>
      <c r="C35" s="104"/>
      <c r="D35" s="104"/>
      <c r="E35" s="104"/>
      <c r="F35" s="104"/>
      <c r="G35" s="104"/>
      <c r="H35" s="104"/>
      <c r="I35" s="104"/>
      <c r="O35" s="103" t="s">
        <v>31</v>
      </c>
      <c r="P35" s="104"/>
      <c r="Q35" s="104"/>
      <c r="R35" s="104"/>
      <c r="S35" s="104"/>
      <c r="T35" s="104"/>
      <c r="U35" s="104"/>
      <c r="AB35" s="17"/>
    </row>
    <row r="36" spans="1:28" ht="18.75" customHeight="1">
      <c r="A36" s="16"/>
      <c r="P36" s="112" t="s">
        <v>36</v>
      </c>
      <c r="Q36" s="112"/>
      <c r="R36" s="112"/>
      <c r="S36" s="109"/>
      <c r="T36" s="110"/>
      <c r="U36" s="110"/>
      <c r="V36" s="110"/>
      <c r="W36" s="110"/>
      <c r="X36" s="110"/>
      <c r="Y36" s="110"/>
      <c r="Z36" s="110"/>
      <c r="AA36" s="110"/>
      <c r="AB36" s="111"/>
    </row>
    <row r="37" spans="1:28" ht="18.75" customHeight="1">
      <c r="A37" s="16"/>
      <c r="P37" s="19"/>
      <c r="Q37" s="19"/>
      <c r="R37" s="19"/>
      <c r="S37" s="110"/>
      <c r="T37" s="110"/>
      <c r="U37" s="110"/>
      <c r="V37" s="110"/>
      <c r="W37" s="110"/>
      <c r="X37" s="110"/>
      <c r="Y37" s="110"/>
      <c r="Z37" s="110"/>
      <c r="AA37" s="110"/>
      <c r="AB37" s="111"/>
    </row>
    <row r="38" spans="1:28" ht="18.75" customHeight="1">
      <c r="A38" s="16"/>
      <c r="M38" s="112" t="s">
        <v>37</v>
      </c>
      <c r="N38" s="112"/>
      <c r="O38" s="112"/>
      <c r="P38" s="112" t="s">
        <v>38</v>
      </c>
      <c r="Q38" s="112"/>
      <c r="R38" s="112"/>
      <c r="S38" s="103"/>
      <c r="T38" s="104"/>
      <c r="U38" s="104"/>
      <c r="V38" s="104"/>
      <c r="W38" s="104"/>
      <c r="X38" s="104"/>
      <c r="Y38" s="104"/>
      <c r="Z38" s="104"/>
      <c r="AA38" s="104"/>
      <c r="AB38" s="108"/>
    </row>
    <row r="39" spans="1:28" ht="18.75" customHeight="1">
      <c r="A39" s="16"/>
      <c r="P39" s="112" t="s">
        <v>39</v>
      </c>
      <c r="Q39" s="112"/>
      <c r="R39" s="112"/>
      <c r="S39" s="103"/>
      <c r="T39" s="104"/>
      <c r="U39" s="104"/>
      <c r="V39" s="104"/>
      <c r="W39" s="104"/>
      <c r="X39" s="104"/>
      <c r="Y39" s="108"/>
      <c r="Z39" s="113" t="s">
        <v>40</v>
      </c>
      <c r="AA39" s="114"/>
      <c r="AB39" s="17"/>
    </row>
    <row r="40" spans="1:28" ht="18.75" customHeight="1">
      <c r="A40" s="23"/>
      <c r="B40" s="24"/>
      <c r="C40" s="24"/>
      <c r="D40" s="101" t="s">
        <v>129</v>
      </c>
      <c r="E40" s="102"/>
      <c r="F40" s="102"/>
      <c r="G40" s="102"/>
      <c r="H40" s="102"/>
      <c r="I40" s="102"/>
      <c r="J40" s="102"/>
      <c r="K40" s="102"/>
      <c r="L40" s="102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5"/>
    </row>
    <row r="41" spans="1:28" ht="15" customHeight="1">
      <c r="A41" s="1" t="s">
        <v>41</v>
      </c>
      <c r="V41" s="26"/>
      <c r="W41" s="26"/>
      <c r="X41" s="27"/>
      <c r="Y41" s="27"/>
      <c r="Z41" s="27"/>
      <c r="AA41" s="163" t="s">
        <v>152</v>
      </c>
      <c r="AB41" s="163"/>
    </row>
    <row r="42" spans="1:28" ht="15" customHeight="1">
      <c r="V42" s="26"/>
      <c r="W42" s="26"/>
      <c r="X42" s="27"/>
      <c r="Y42" s="27"/>
      <c r="Z42" s="27"/>
      <c r="AA42" s="49"/>
      <c r="AB42" s="49"/>
    </row>
  </sheetData>
  <mergeCells count="83">
    <mergeCell ref="T4:AB4"/>
    <mergeCell ref="T5:V5"/>
    <mergeCell ref="T6:V6"/>
    <mergeCell ref="T7:V7"/>
    <mergeCell ref="I1:R1"/>
    <mergeCell ref="I2:R2"/>
    <mergeCell ref="S1:AB2"/>
    <mergeCell ref="N6:N7"/>
    <mergeCell ref="AB6:AB7"/>
    <mergeCell ref="O6:O7"/>
    <mergeCell ref="P6:P7"/>
    <mergeCell ref="Q6:Q7"/>
    <mergeCell ref="R6:R7"/>
    <mergeCell ref="S6:S7"/>
    <mergeCell ref="W6:W7"/>
    <mergeCell ref="X6:X7"/>
    <mergeCell ref="AA41:AB41"/>
    <mergeCell ref="A3:AB3"/>
    <mergeCell ref="A4:D5"/>
    <mergeCell ref="E4:I5"/>
    <mergeCell ref="J4:M5"/>
    <mergeCell ref="N4:S5"/>
    <mergeCell ref="W5:X5"/>
    <mergeCell ref="Y5:Z5"/>
    <mergeCell ref="AA5:AB5"/>
    <mergeCell ref="A6:D7"/>
    <mergeCell ref="E6:E7"/>
    <mergeCell ref="F6:F7"/>
    <mergeCell ref="G6:G7"/>
    <mergeCell ref="H6:H7"/>
    <mergeCell ref="I6:I7"/>
    <mergeCell ref="J6:M7"/>
    <mergeCell ref="Y6:Y7"/>
    <mergeCell ref="Z6:Z7"/>
    <mergeCell ref="AA6:AA7"/>
    <mergeCell ref="A8:D9"/>
    <mergeCell ref="E8:I8"/>
    <mergeCell ref="J8:AB8"/>
    <mergeCell ref="E9:I9"/>
    <mergeCell ref="J9:AB9"/>
    <mergeCell ref="V12:X13"/>
    <mergeCell ref="Y12:AB13"/>
    <mergeCell ref="A14:I14"/>
    <mergeCell ref="J14:AB14"/>
    <mergeCell ref="A15:I15"/>
    <mergeCell ref="J15:AB15"/>
    <mergeCell ref="A10:D13"/>
    <mergeCell ref="E10:G11"/>
    <mergeCell ref="H10:AB11"/>
    <mergeCell ref="E12:G13"/>
    <mergeCell ref="H12:U13"/>
    <mergeCell ref="M30:O32"/>
    <mergeCell ref="P30:R30"/>
    <mergeCell ref="P32:R32"/>
    <mergeCell ref="A16:D17"/>
    <mergeCell ref="E16:M16"/>
    <mergeCell ref="N16:Q17"/>
    <mergeCell ref="R16:T16"/>
    <mergeCell ref="A18:AB18"/>
    <mergeCell ref="A26:AB26"/>
    <mergeCell ref="B28:J28"/>
    <mergeCell ref="L28:L29"/>
    <mergeCell ref="B29:J29"/>
    <mergeCell ref="U16:AB16"/>
    <mergeCell ref="E17:M17"/>
    <mergeCell ref="R17:T17"/>
    <mergeCell ref="U17:AB17"/>
    <mergeCell ref="D33:L33"/>
    <mergeCell ref="D40:L40"/>
    <mergeCell ref="Q29:W29"/>
    <mergeCell ref="O35:U35"/>
    <mergeCell ref="S30:AB31"/>
    <mergeCell ref="S32:AB32"/>
    <mergeCell ref="S36:AB37"/>
    <mergeCell ref="S38:AB38"/>
    <mergeCell ref="S39:Y39"/>
    <mergeCell ref="B35:I35"/>
    <mergeCell ref="P36:R36"/>
    <mergeCell ref="M38:O38"/>
    <mergeCell ref="P38:R38"/>
    <mergeCell ref="P39:R39"/>
    <mergeCell ref="Z39:AA39"/>
    <mergeCell ref="B30:I30"/>
  </mergeCells>
  <phoneticPr fontId="3"/>
  <pageMargins left="0.70866141732283472" right="0.11811023622047245" top="0.35433070866141736" bottom="0.35433070866141736" header="0.31496062992125984" footer="0.31496062992125984"/>
  <pageSetup paperSize="9" scale="97" orientation="portrait" r:id="rId1"/>
  <headerFooter>
    <oddHeader>&amp;L&amp;9様式第３３号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B575-6A99-45EE-B5AE-656287E912E0}">
  <dimension ref="A1:AI65"/>
  <sheetViews>
    <sheetView topLeftCell="A4" zoomScaleNormal="100" workbookViewId="0">
      <selection activeCell="B1" sqref="B1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7.21875" style="28" customWidth="1"/>
    <col min="30" max="30" width="3.33203125" style="28" customWidth="1"/>
    <col min="31" max="31" width="1.6640625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30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1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1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21" customHeight="1">
      <c r="A17" s="31"/>
      <c r="B17" s="87"/>
      <c r="C17" s="31"/>
      <c r="D17" s="31"/>
      <c r="E17" s="208" t="s">
        <v>135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131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142</v>
      </c>
    </row>
    <row r="28" spans="1:35" s="32" customFormat="1" ht="15" customHeight="1">
      <c r="B28" s="71" t="s">
        <v>54</v>
      </c>
      <c r="C28" s="89"/>
      <c r="D28" s="89"/>
      <c r="E28" s="89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4"/>
      <c r="Q28" s="87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143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35" s="32" customFormat="1" ht="15" customHeight="1">
      <c r="B30" s="39" t="s">
        <v>80</v>
      </c>
      <c r="C30" s="89"/>
      <c r="D30" s="89"/>
      <c r="E30" s="89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69" t="s">
        <v>83</v>
      </c>
      <c r="E32" s="53"/>
      <c r="F32" s="53"/>
      <c r="G32" s="54"/>
      <c r="H32" s="54"/>
      <c r="I32" s="54"/>
      <c r="J32" s="54"/>
      <c r="K32" s="54"/>
      <c r="L32" s="54"/>
      <c r="M32" s="55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70" t="s">
        <v>81</v>
      </c>
      <c r="F35" s="93"/>
      <c r="G35" s="40"/>
      <c r="H35" s="40"/>
      <c r="I35" s="40"/>
      <c r="J35" s="40"/>
      <c r="K35" s="40"/>
      <c r="L35" s="40"/>
      <c r="M35" s="9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78" t="s">
        <v>83</v>
      </c>
      <c r="E37" s="53"/>
      <c r="F37" s="53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84" t="s">
        <v>102</v>
      </c>
      <c r="Z38" s="94"/>
      <c r="AA38" s="94"/>
    </row>
    <row r="39" spans="1:34" s="32" customFormat="1" ht="17.25" customHeight="1">
      <c r="C39" s="80"/>
      <c r="D39" s="83" t="s">
        <v>85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82" t="s">
        <v>94</v>
      </c>
      <c r="J40" s="94"/>
      <c r="K40" s="94"/>
      <c r="L40" s="91"/>
      <c r="M40" s="91"/>
      <c r="N40" s="91"/>
      <c r="O40" s="91"/>
      <c r="P40" s="94"/>
      <c r="Q40" s="87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71" t="s">
        <v>97</v>
      </c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ROUNDDOWN(IF(0&lt;(E33/G34)-ROUND(((E33*12)/(7.75*5*52)),0)*7.75,(E33/G34)-ROUND(((E33*12)/(7.75*5*52)),0)*7.75,0)+(D42/22),0)*X39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45" t="s">
        <v>58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30" ht="15" customHeight="1">
      <c r="B50" s="198" t="s">
        <v>59</v>
      </c>
      <c r="C50" s="198"/>
      <c r="D50" s="198"/>
      <c r="E50" s="198"/>
      <c r="F50" s="198"/>
      <c r="G50" s="198"/>
      <c r="H50" s="198"/>
      <c r="I50" s="198"/>
      <c r="J50" s="198"/>
      <c r="K50" s="198" t="s">
        <v>60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</row>
    <row r="51" spans="1:30" ht="15" customHeight="1">
      <c r="B51" s="196" t="s">
        <v>61</v>
      </c>
      <c r="C51" s="196"/>
      <c r="D51" s="196"/>
      <c r="E51" s="196"/>
      <c r="F51" s="196"/>
      <c r="G51" s="196"/>
      <c r="H51" s="196"/>
      <c r="I51" s="196"/>
      <c r="J51" s="196"/>
      <c r="K51" s="196" t="s">
        <v>62</v>
      </c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</row>
    <row r="52" spans="1:30" ht="15" customHeight="1">
      <c r="B52" s="196" t="s">
        <v>63</v>
      </c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</row>
    <row r="53" spans="1:30" ht="15" customHeight="1">
      <c r="B53" s="196" t="s">
        <v>64</v>
      </c>
      <c r="C53" s="196"/>
      <c r="D53" s="196"/>
      <c r="E53" s="196"/>
      <c r="F53" s="196"/>
      <c r="G53" s="196"/>
      <c r="H53" s="196"/>
      <c r="I53" s="196"/>
      <c r="J53" s="196"/>
      <c r="K53" s="196" t="s">
        <v>65</v>
      </c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45"/>
      <c r="AC53" s="45"/>
    </row>
    <row r="54" spans="1:30" ht="15" customHeight="1">
      <c r="B54" s="196" t="s">
        <v>66</v>
      </c>
      <c r="C54" s="196"/>
      <c r="D54" s="196"/>
      <c r="E54" s="196"/>
      <c r="F54" s="196"/>
      <c r="G54" s="196"/>
      <c r="H54" s="196"/>
      <c r="I54" s="196"/>
      <c r="J54" s="196"/>
      <c r="K54" s="196" t="s">
        <v>65</v>
      </c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45"/>
      <c r="AC54" s="45"/>
    </row>
    <row r="55" spans="1:30" ht="15" customHeight="1">
      <c r="B55" s="33" t="s">
        <v>67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44"/>
      <c r="AA55" s="45"/>
      <c r="AB55" s="45"/>
      <c r="AC55" s="45"/>
    </row>
    <row r="56" spans="1:30" ht="15" customHeight="1">
      <c r="B56" s="46" t="s">
        <v>68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30" ht="15" customHeight="1">
      <c r="A57" s="28" t="s">
        <v>98</v>
      </c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ht="15" customHeight="1">
      <c r="A58" s="28" t="s">
        <v>24</v>
      </c>
      <c r="B58" s="28" t="s">
        <v>99</v>
      </c>
    </row>
    <row r="59" spans="1:30" ht="15" customHeight="1">
      <c r="B59" s="45" t="s">
        <v>125</v>
      </c>
      <c r="AD59" s="45"/>
    </row>
    <row r="60" spans="1:30" ht="15" customHeight="1">
      <c r="B60" s="45"/>
      <c r="AD60" s="45"/>
    </row>
    <row r="61" spans="1:30" ht="15" customHeight="1">
      <c r="A61" s="45" t="s">
        <v>69</v>
      </c>
      <c r="B61" s="45"/>
      <c r="AD61" s="45"/>
    </row>
    <row r="62" spans="1:30" ht="15" customHeight="1">
      <c r="B62" s="45" t="s">
        <v>70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1:30" ht="15" customHeight="1">
      <c r="B63" s="45" t="s">
        <v>78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30" ht="15" customHeight="1">
      <c r="AB64" s="45"/>
      <c r="AC64" s="45"/>
    </row>
    <row r="65" spans="3:28" ht="1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</sheetData>
  <sheetProtection formatCells="0" formatColumns="0" formatRows="0" insertColumns="0" insertRows="0" insertHyperlinks="0" deleteColumns="0" deleteRows="0" sort="0" autoFilter="0" pivotTables="0"/>
  <mergeCells count="41">
    <mergeCell ref="B53:J53"/>
    <mergeCell ref="K53:AA53"/>
    <mergeCell ref="B54:J54"/>
    <mergeCell ref="K54:AA54"/>
    <mergeCell ref="D48:AA48"/>
    <mergeCell ref="B50:J50"/>
    <mergeCell ref="K50:AA50"/>
    <mergeCell ref="B51:J51"/>
    <mergeCell ref="K51:AA51"/>
    <mergeCell ref="B52:J52"/>
    <mergeCell ref="K52:AA52"/>
    <mergeCell ref="B43:G43"/>
    <mergeCell ref="J43:K43"/>
    <mergeCell ref="M43:O43"/>
    <mergeCell ref="T43:W43"/>
    <mergeCell ref="C46:F46"/>
    <mergeCell ref="I46:L46"/>
    <mergeCell ref="O46:R46"/>
    <mergeCell ref="E33:K33"/>
    <mergeCell ref="G34:I34"/>
    <mergeCell ref="E38:K38"/>
    <mergeCell ref="X39:Z39"/>
    <mergeCell ref="D42:G42"/>
    <mergeCell ref="M42:R42"/>
    <mergeCell ref="Y42:AA42"/>
    <mergeCell ref="H26:J26"/>
    <mergeCell ref="B27:E27"/>
    <mergeCell ref="H27:J27"/>
    <mergeCell ref="M27:P27"/>
    <mergeCell ref="W23:W24"/>
    <mergeCell ref="AB23:AB24"/>
    <mergeCell ref="B24:E24"/>
    <mergeCell ref="H24:I24"/>
    <mergeCell ref="Z1:AC2"/>
    <mergeCell ref="E17:Y17"/>
    <mergeCell ref="B21:E21"/>
    <mergeCell ref="H21:I21"/>
    <mergeCell ref="K21:N21"/>
    <mergeCell ref="K24:O24"/>
    <mergeCell ref="X24:Z24"/>
    <mergeCell ref="X23:Z23"/>
  </mergeCells>
  <phoneticPr fontId="3"/>
  <pageMargins left="0.70866141732283472" right="0.51" top="0.39370078740157483" bottom="0.23" header="0.31496062992125984" footer="0.31496062992125984"/>
  <pageSetup paperSize="9"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06D4-1479-4DA3-BA25-34922E5CB7D8}">
  <dimension ref="A1:AI65"/>
  <sheetViews>
    <sheetView topLeftCell="A34" zoomScaleNormal="100" workbookViewId="0">
      <selection activeCell="E35" sqref="E35:M35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6.77734375" style="28" customWidth="1"/>
    <col min="30" max="30" width="3.33203125" style="28" customWidth="1"/>
    <col min="31" max="31" width="3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24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1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1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21" customHeight="1">
      <c r="A17" s="31"/>
      <c r="B17" s="87"/>
      <c r="C17" s="31"/>
      <c r="D17" s="31"/>
      <c r="E17" s="208" t="s">
        <v>134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>
        <v>280000</v>
      </c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>
        <f>IF(ROUND(B21*1/22,-1)=0,"",ROUND(B21*1/22,-1))</f>
        <v>12730</v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>
        <f>K21</f>
        <v>12730</v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>
        <f>IF(ISERROR(ROUNDDOWN(B24*67/100,0)),"",ROUNDDOWN(B24*67/100,0))</f>
        <v>8529</v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>
        <v>15102</v>
      </c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132</v>
      </c>
    </row>
    <row r="27" spans="1:35" s="32" customFormat="1" ht="15" customHeight="1">
      <c r="B27" s="216">
        <f>IF(B21&lt;&gt;0,IF(K24&gt;=$X$24,$X$24,K24),"")</f>
        <v>8529</v>
      </c>
      <c r="C27" s="216"/>
      <c r="D27" s="216"/>
      <c r="E27" s="216"/>
      <c r="F27" s="40" t="s">
        <v>20</v>
      </c>
      <c r="G27" s="94" t="s">
        <v>44</v>
      </c>
      <c r="H27" s="210">
        <v>19</v>
      </c>
      <c r="I27" s="210"/>
      <c r="J27" s="210"/>
      <c r="K27" s="40" t="s">
        <v>53</v>
      </c>
      <c r="L27" s="94" t="s">
        <v>46</v>
      </c>
      <c r="M27" s="217">
        <f>IF(ISERROR(B27*H27),"",B27*H27)</f>
        <v>162051</v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145</v>
      </c>
    </row>
    <row r="28" spans="1:35" s="32" customFormat="1" ht="15" customHeight="1">
      <c r="B28" s="238" t="s">
        <v>54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94"/>
      <c r="S28" s="94"/>
      <c r="T28" s="94"/>
      <c r="U28" s="94"/>
      <c r="AB28" s="50" t="s">
        <v>144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</row>
    <row r="30" spans="1:35" s="32" customFormat="1" ht="15" customHeight="1">
      <c r="B30" s="242" t="s">
        <v>80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239" t="s">
        <v>83</v>
      </c>
      <c r="E32" s="237"/>
      <c r="F32" s="237"/>
      <c r="G32" s="237"/>
      <c r="H32" s="237"/>
      <c r="I32" s="237"/>
      <c r="J32" s="237"/>
      <c r="K32" s="237"/>
      <c r="L32" s="237"/>
      <c r="M32" s="237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>
        <v>445000</v>
      </c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>
        <v>19</v>
      </c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240" t="s">
        <v>81</v>
      </c>
      <c r="F35" s="102"/>
      <c r="G35" s="102"/>
      <c r="H35" s="102"/>
      <c r="I35" s="102"/>
      <c r="J35" s="102"/>
      <c r="K35" s="102"/>
      <c r="L35" s="102"/>
      <c r="M35" s="10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241" t="s">
        <v>83</v>
      </c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>
        <f>IF(E33="","",E33)</f>
        <v>445000</v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235" t="s">
        <v>102</v>
      </c>
      <c r="X38" s="104"/>
      <c r="Y38" s="104"/>
      <c r="Z38" s="104"/>
      <c r="AA38" s="104"/>
    </row>
    <row r="39" spans="1:34" s="32" customFormat="1" ht="17.25" customHeight="1">
      <c r="C39" s="80"/>
      <c r="D39" s="83" t="s">
        <v>108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>
        <f>IF(H27="","",H27)</f>
        <v>19</v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236" t="s">
        <v>94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238" t="s">
        <v>97</v>
      </c>
      <c r="E41" s="104"/>
      <c r="F41" s="104"/>
      <c r="G41" s="104"/>
      <c r="H41" s="104"/>
      <c r="I41" s="104"/>
      <c r="J41" s="10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>
        <v>5000</v>
      </c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>
        <f>IFERROR(AE42,"")</f>
        <v>31711</v>
      </c>
      <c r="Z42" s="221"/>
      <c r="AA42" s="221"/>
      <c r="AB42" s="72" t="s">
        <v>25</v>
      </c>
      <c r="AE42" s="74">
        <f>ROUNDDOWN(IF(0&lt;(E33/G34)-ROUND(((E33*12)/(7.75*5*52-17*7.75)),0)*7.75,(E33/G34)-ROUND(((E33*12)/(7.75*5*52-17*7.75)),0)*7.75,0)+(D42/22),0)*X39</f>
        <v>31711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>
        <f>M27</f>
        <v>162051</v>
      </c>
      <c r="D46" s="217"/>
      <c r="E46" s="217"/>
      <c r="F46" s="217"/>
      <c r="G46" s="40" t="s">
        <v>20</v>
      </c>
      <c r="H46" s="41" t="s">
        <v>57</v>
      </c>
      <c r="I46" s="200">
        <f>Y42</f>
        <v>31711</v>
      </c>
      <c r="J46" s="200"/>
      <c r="K46" s="200"/>
      <c r="L46" s="200"/>
      <c r="M46" s="40" t="s">
        <v>20</v>
      </c>
      <c r="N46" s="41" t="s">
        <v>46</v>
      </c>
      <c r="O46" s="225">
        <f>IFERROR(C46-I46,C46)</f>
        <v>130340</v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0.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227" t="s">
        <v>58</v>
      </c>
      <c r="B49" s="104"/>
      <c r="C49" s="104"/>
      <c r="D49" s="104"/>
      <c r="E49" s="104"/>
    </row>
    <row r="50" spans="1:30" ht="15" customHeight="1">
      <c r="B50" s="233" t="s">
        <v>59</v>
      </c>
      <c r="C50" s="233"/>
      <c r="D50" s="233"/>
      <c r="E50" s="233"/>
      <c r="F50" s="233"/>
      <c r="G50" s="233"/>
      <c r="H50" s="233"/>
      <c r="I50" s="233"/>
      <c r="J50" s="233"/>
      <c r="K50" s="233" t="s">
        <v>60</v>
      </c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</row>
    <row r="51" spans="1:30" ht="15" customHeight="1">
      <c r="B51" s="231" t="s">
        <v>61</v>
      </c>
      <c r="C51" s="231"/>
      <c r="D51" s="231"/>
      <c r="E51" s="231"/>
      <c r="F51" s="231"/>
      <c r="G51" s="231"/>
      <c r="H51" s="231"/>
      <c r="I51" s="231"/>
      <c r="J51" s="231"/>
      <c r="K51" s="244" t="s">
        <v>127</v>
      </c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</row>
    <row r="52" spans="1:30" ht="15" customHeight="1">
      <c r="B52" s="231" t="s">
        <v>63</v>
      </c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</row>
    <row r="53" spans="1:30" ht="15" customHeight="1">
      <c r="B53" s="231" t="s">
        <v>64</v>
      </c>
      <c r="C53" s="231"/>
      <c r="D53" s="231"/>
      <c r="E53" s="231"/>
      <c r="F53" s="231"/>
      <c r="G53" s="231"/>
      <c r="H53" s="231"/>
      <c r="I53" s="231"/>
      <c r="J53" s="231"/>
      <c r="K53" s="231" t="s">
        <v>128</v>
      </c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</row>
    <row r="54" spans="1:30" ht="15" customHeight="1">
      <c r="B54" s="231" t="s">
        <v>66</v>
      </c>
      <c r="C54" s="231"/>
      <c r="D54" s="231"/>
      <c r="E54" s="231"/>
      <c r="F54" s="231"/>
      <c r="G54" s="231"/>
      <c r="H54" s="231"/>
      <c r="I54" s="231"/>
      <c r="J54" s="231"/>
      <c r="K54" s="231" t="s">
        <v>128</v>
      </c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</row>
    <row r="55" spans="1:30" ht="15" customHeight="1">
      <c r="B55" s="229" t="s">
        <v>67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</row>
    <row r="56" spans="1:30" ht="15" customHeight="1">
      <c r="B56" s="230" t="s">
        <v>68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1:30" ht="15" customHeight="1">
      <c r="A57" s="227" t="s">
        <v>98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45"/>
    </row>
    <row r="58" spans="1:30" ht="15" customHeight="1">
      <c r="A58" s="28" t="s">
        <v>24</v>
      </c>
      <c r="B58" s="227" t="s">
        <v>99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</row>
    <row r="59" spans="1:30" ht="15" customHeight="1">
      <c r="A59" s="227" t="s">
        <v>125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45"/>
    </row>
    <row r="60" spans="1:30" ht="10.5" customHeight="1">
      <c r="AD60" s="45"/>
    </row>
    <row r="61" spans="1:30" ht="15" customHeight="1">
      <c r="A61" s="227" t="s">
        <v>69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AD61" s="45"/>
    </row>
    <row r="62" spans="1:30" ht="15" customHeight="1">
      <c r="B62" s="227" t="s">
        <v>70</v>
      </c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30" ht="15" customHeight="1">
      <c r="B63" s="227" t="s">
        <v>78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</row>
    <row r="64" spans="1:30" ht="15" customHeight="1">
      <c r="AB64" s="45"/>
      <c r="AC64" s="45"/>
    </row>
    <row r="65" spans="3:28" ht="1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</sheetData>
  <sheetProtection formatCells="0" formatColumns="0" formatRows="0" insertColumns="0" insertRows="0" insertHyperlinks="0" deleteColumns="0" deleteRows="0" sort="0" autoFilter="0" pivotTables="0"/>
  <mergeCells count="59">
    <mergeCell ref="B62:Q62"/>
    <mergeCell ref="B63:AC63"/>
    <mergeCell ref="B55:AC55"/>
    <mergeCell ref="B56:AC56"/>
    <mergeCell ref="A57:AC57"/>
    <mergeCell ref="B58:AC58"/>
    <mergeCell ref="A59:AC59"/>
    <mergeCell ref="A61:K61"/>
    <mergeCell ref="B52:J52"/>
    <mergeCell ref="K52:AA52"/>
    <mergeCell ref="B53:J53"/>
    <mergeCell ref="K53:AA53"/>
    <mergeCell ref="B54:J54"/>
    <mergeCell ref="K54:AA54"/>
    <mergeCell ref="D48:AA48"/>
    <mergeCell ref="A49:E49"/>
    <mergeCell ref="B50:J50"/>
    <mergeCell ref="K50:AA50"/>
    <mergeCell ref="B51:J51"/>
    <mergeCell ref="K51:AA51"/>
    <mergeCell ref="B43:G43"/>
    <mergeCell ref="J43:K43"/>
    <mergeCell ref="M43:O43"/>
    <mergeCell ref="T43:W43"/>
    <mergeCell ref="C46:F46"/>
    <mergeCell ref="I46:L46"/>
    <mergeCell ref="O46:R46"/>
    <mergeCell ref="W38:AA38"/>
    <mergeCell ref="X39:Z39"/>
    <mergeCell ref="I40:U40"/>
    <mergeCell ref="D41:J41"/>
    <mergeCell ref="D42:G42"/>
    <mergeCell ref="M42:R42"/>
    <mergeCell ref="Y42:AA42"/>
    <mergeCell ref="E38:K38"/>
    <mergeCell ref="D32:M32"/>
    <mergeCell ref="E33:K33"/>
    <mergeCell ref="G34:I34"/>
    <mergeCell ref="E35:M35"/>
    <mergeCell ref="D37:N37"/>
    <mergeCell ref="B30:O30"/>
    <mergeCell ref="W23:W24"/>
    <mergeCell ref="X23:Z23"/>
    <mergeCell ref="AB23:AB24"/>
    <mergeCell ref="B24:E24"/>
    <mergeCell ref="H24:I24"/>
    <mergeCell ref="K24:O24"/>
    <mergeCell ref="X24:Z24"/>
    <mergeCell ref="H26:J26"/>
    <mergeCell ref="B27:E27"/>
    <mergeCell ref="H27:J27"/>
    <mergeCell ref="M27:P27"/>
    <mergeCell ref="B28:Q28"/>
    <mergeCell ref="A1:L1"/>
    <mergeCell ref="Z1:AC2"/>
    <mergeCell ref="E17:Y17"/>
    <mergeCell ref="B21:E21"/>
    <mergeCell ref="H21:I21"/>
    <mergeCell ref="K21:N21"/>
  </mergeCells>
  <phoneticPr fontId="3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30E0-A60F-4467-9973-433289B6F8BC}">
  <dimension ref="A1:AI65"/>
  <sheetViews>
    <sheetView topLeftCell="A40" zoomScaleNormal="100" workbookViewId="0">
      <selection activeCell="K54" sqref="K53:AA54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7.21875" style="28" customWidth="1"/>
    <col min="30" max="30" width="3.33203125" style="28" customWidth="1"/>
    <col min="31" max="31" width="1.6640625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30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1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1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21" customHeight="1">
      <c r="A17" s="31"/>
      <c r="B17" s="87"/>
      <c r="C17" s="31"/>
      <c r="D17" s="31"/>
      <c r="E17" s="208" t="s">
        <v>135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136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137</v>
      </c>
    </row>
    <row r="28" spans="1:35" s="32" customFormat="1" ht="15" customHeight="1">
      <c r="B28" s="71" t="s">
        <v>54</v>
      </c>
      <c r="C28" s="89"/>
      <c r="D28" s="89"/>
      <c r="E28" s="89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4"/>
      <c r="Q28" s="87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131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 t="s">
        <v>138</v>
      </c>
    </row>
    <row r="30" spans="1:35" s="32" customFormat="1" ht="15" customHeight="1">
      <c r="B30" s="39" t="s">
        <v>80</v>
      </c>
      <c r="C30" s="89"/>
      <c r="D30" s="89"/>
      <c r="E30" s="89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69" t="s">
        <v>83</v>
      </c>
      <c r="E32" s="53"/>
      <c r="F32" s="53"/>
      <c r="G32" s="54"/>
      <c r="H32" s="54"/>
      <c r="I32" s="54"/>
      <c r="J32" s="54"/>
      <c r="K32" s="54"/>
      <c r="L32" s="54"/>
      <c r="M32" s="55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70" t="s">
        <v>81</v>
      </c>
      <c r="F35" s="93"/>
      <c r="G35" s="40"/>
      <c r="H35" s="40"/>
      <c r="I35" s="40"/>
      <c r="J35" s="40"/>
      <c r="K35" s="40"/>
      <c r="L35" s="40"/>
      <c r="M35" s="9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78" t="s">
        <v>83</v>
      </c>
      <c r="E37" s="53"/>
      <c r="F37" s="53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84" t="s">
        <v>102</v>
      </c>
      <c r="Z38" s="94"/>
      <c r="AA38" s="94"/>
    </row>
    <row r="39" spans="1:34" s="32" customFormat="1" ht="17.25" customHeight="1">
      <c r="C39" s="80"/>
      <c r="D39" s="83" t="s">
        <v>85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82" t="s">
        <v>94</v>
      </c>
      <c r="J40" s="94"/>
      <c r="K40" s="94"/>
      <c r="L40" s="91"/>
      <c r="M40" s="91"/>
      <c r="N40" s="91"/>
      <c r="O40" s="91"/>
      <c r="P40" s="94"/>
      <c r="Q40" s="87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71" t="s">
        <v>97</v>
      </c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ROUNDDOWN(IF(0&lt;(E33/G34)-ROUND(((E33*12)/(7.75*5*52)),0)*7.75,(E33/G34)-ROUND(((E33*12)/(7.75*5*52)),0)*7.75,0)+(D42/22),0)*X39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45" t="s">
        <v>58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30" ht="15" customHeight="1">
      <c r="B50" s="198" t="s">
        <v>59</v>
      </c>
      <c r="C50" s="198"/>
      <c r="D50" s="198"/>
      <c r="E50" s="198"/>
      <c r="F50" s="198"/>
      <c r="G50" s="198"/>
      <c r="H50" s="198"/>
      <c r="I50" s="198"/>
      <c r="J50" s="198"/>
      <c r="K50" s="198" t="s">
        <v>60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</row>
    <row r="51" spans="1:30" ht="15" customHeight="1">
      <c r="B51" s="196" t="s">
        <v>61</v>
      </c>
      <c r="C51" s="196"/>
      <c r="D51" s="196"/>
      <c r="E51" s="196"/>
      <c r="F51" s="196"/>
      <c r="G51" s="196"/>
      <c r="H51" s="196"/>
      <c r="I51" s="196"/>
      <c r="J51" s="196"/>
      <c r="K51" s="196" t="s">
        <v>62</v>
      </c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</row>
    <row r="52" spans="1:30" ht="15" customHeight="1">
      <c r="B52" s="196" t="s">
        <v>63</v>
      </c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</row>
    <row r="53" spans="1:30" ht="15" customHeight="1">
      <c r="B53" s="196" t="s">
        <v>64</v>
      </c>
      <c r="C53" s="196"/>
      <c r="D53" s="196"/>
      <c r="E53" s="196"/>
      <c r="F53" s="196"/>
      <c r="G53" s="196"/>
      <c r="H53" s="196"/>
      <c r="I53" s="196"/>
      <c r="J53" s="196"/>
      <c r="K53" s="196" t="s">
        <v>65</v>
      </c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45"/>
      <c r="AC53" s="45"/>
    </row>
    <row r="54" spans="1:30" ht="15" customHeight="1">
      <c r="B54" s="196" t="s">
        <v>66</v>
      </c>
      <c r="C54" s="196"/>
      <c r="D54" s="196"/>
      <c r="E54" s="196"/>
      <c r="F54" s="196"/>
      <c r="G54" s="196"/>
      <c r="H54" s="196"/>
      <c r="I54" s="196"/>
      <c r="J54" s="196"/>
      <c r="K54" s="196" t="s">
        <v>65</v>
      </c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45"/>
      <c r="AC54" s="45"/>
    </row>
    <row r="55" spans="1:30" ht="15" customHeight="1">
      <c r="B55" s="33" t="s">
        <v>67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44"/>
      <c r="AA55" s="45"/>
      <c r="AB55" s="45"/>
      <c r="AC55" s="45"/>
    </row>
    <row r="56" spans="1:30" ht="15" customHeight="1">
      <c r="B56" s="46" t="s">
        <v>68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30" ht="15" customHeight="1">
      <c r="A57" s="28" t="s">
        <v>98</v>
      </c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ht="15" customHeight="1">
      <c r="A58" s="28" t="s">
        <v>24</v>
      </c>
      <c r="B58" s="28" t="s">
        <v>99</v>
      </c>
    </row>
    <row r="59" spans="1:30" ht="15" customHeight="1">
      <c r="B59" s="45" t="s">
        <v>125</v>
      </c>
      <c r="AD59" s="45"/>
    </row>
    <row r="60" spans="1:30" ht="15" customHeight="1">
      <c r="B60" s="45"/>
      <c r="AD60" s="45"/>
    </row>
    <row r="61" spans="1:30" ht="15" customHeight="1">
      <c r="A61" s="45" t="s">
        <v>69</v>
      </c>
      <c r="B61" s="45"/>
      <c r="AD61" s="45"/>
    </row>
    <row r="62" spans="1:30" ht="15" customHeight="1">
      <c r="B62" s="45" t="s">
        <v>70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1:30" ht="15" customHeight="1">
      <c r="B63" s="45" t="s">
        <v>78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30" ht="15" customHeight="1">
      <c r="AB64" s="45"/>
      <c r="AC64" s="45"/>
    </row>
    <row r="65" spans="3:28" ht="1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</sheetData>
  <sheetProtection formatCells="0" formatColumns="0" formatRows="0" insertColumns="0" insertRows="0" insertHyperlinks="0" deleteColumns="0" deleteRows="0" sort="0" autoFilter="0" pivotTables="0"/>
  <mergeCells count="41">
    <mergeCell ref="B53:J53"/>
    <mergeCell ref="K53:AA53"/>
    <mergeCell ref="B54:J54"/>
    <mergeCell ref="K54:AA54"/>
    <mergeCell ref="D48:AA48"/>
    <mergeCell ref="B50:J50"/>
    <mergeCell ref="K50:AA50"/>
    <mergeCell ref="B51:J51"/>
    <mergeCell ref="K51:AA51"/>
    <mergeCell ref="B52:J52"/>
    <mergeCell ref="K52:AA52"/>
    <mergeCell ref="B43:G43"/>
    <mergeCell ref="J43:K43"/>
    <mergeCell ref="M43:O43"/>
    <mergeCell ref="T43:W43"/>
    <mergeCell ref="C46:F46"/>
    <mergeCell ref="I46:L46"/>
    <mergeCell ref="O46:R46"/>
    <mergeCell ref="E33:K33"/>
    <mergeCell ref="G34:I34"/>
    <mergeCell ref="E38:K38"/>
    <mergeCell ref="X39:Z39"/>
    <mergeCell ref="D42:G42"/>
    <mergeCell ref="M42:R42"/>
    <mergeCell ref="Y42:AA42"/>
    <mergeCell ref="H26:J26"/>
    <mergeCell ref="B27:E27"/>
    <mergeCell ref="H27:J27"/>
    <mergeCell ref="M27:P27"/>
    <mergeCell ref="W23:W24"/>
    <mergeCell ref="AB23:AB24"/>
    <mergeCell ref="B24:E24"/>
    <mergeCell ref="H24:I24"/>
    <mergeCell ref="Z1:AC2"/>
    <mergeCell ref="E17:Y17"/>
    <mergeCell ref="B21:E21"/>
    <mergeCell ref="H21:I21"/>
    <mergeCell ref="K21:N21"/>
    <mergeCell ref="K24:O24"/>
    <mergeCell ref="X24:Z24"/>
    <mergeCell ref="X23:Z23"/>
  </mergeCells>
  <phoneticPr fontId="3"/>
  <pageMargins left="0.70866141732283472" right="0.51" top="0.39370078740157483" bottom="0.23" header="0.31496062992125984" footer="0.31496062992125984"/>
  <pageSetup paperSize="9"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6E45-3671-42AA-9218-B7FA61E20CB3}">
  <dimension ref="A1:AI65"/>
  <sheetViews>
    <sheetView topLeftCell="A19" zoomScaleNormal="100" workbookViewId="0">
      <selection activeCell="AB30" sqref="AB30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6.77734375" style="28" customWidth="1"/>
    <col min="30" max="30" width="3.33203125" style="28" customWidth="1"/>
    <col min="31" max="31" width="3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24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1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1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21" customHeight="1">
      <c r="A17" s="31"/>
      <c r="B17" s="87"/>
      <c r="C17" s="31"/>
      <c r="D17" s="31"/>
      <c r="E17" s="208" t="s">
        <v>134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133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130</v>
      </c>
    </row>
    <row r="28" spans="1:35" s="32" customFormat="1" ht="15" customHeight="1">
      <c r="B28" s="238" t="s">
        <v>54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132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 t="s">
        <v>139</v>
      </c>
    </row>
    <row r="30" spans="1:35" s="32" customFormat="1" ht="15" customHeight="1">
      <c r="B30" s="242" t="s">
        <v>80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239" t="s">
        <v>83</v>
      </c>
      <c r="E32" s="237"/>
      <c r="F32" s="237"/>
      <c r="G32" s="237"/>
      <c r="H32" s="237"/>
      <c r="I32" s="237"/>
      <c r="J32" s="237"/>
      <c r="K32" s="237"/>
      <c r="L32" s="237"/>
      <c r="M32" s="237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240" t="s">
        <v>81</v>
      </c>
      <c r="F35" s="102"/>
      <c r="G35" s="102"/>
      <c r="H35" s="102"/>
      <c r="I35" s="102"/>
      <c r="J35" s="102"/>
      <c r="K35" s="102"/>
      <c r="L35" s="102"/>
      <c r="M35" s="10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241" t="s">
        <v>83</v>
      </c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235" t="s">
        <v>102</v>
      </c>
      <c r="X38" s="104"/>
      <c r="Y38" s="104"/>
      <c r="Z38" s="104"/>
      <c r="AA38" s="104"/>
    </row>
    <row r="39" spans="1:34" s="32" customFormat="1" ht="17.25" customHeight="1">
      <c r="C39" s="80"/>
      <c r="D39" s="83" t="s">
        <v>108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236" t="s">
        <v>94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238" t="s">
        <v>97</v>
      </c>
      <c r="E41" s="104"/>
      <c r="F41" s="104"/>
      <c r="G41" s="104"/>
      <c r="H41" s="104"/>
      <c r="I41" s="104"/>
      <c r="J41" s="10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ROUNDDOWN(IF(0&lt;(E33/G34)-ROUND(((E33*12)/(7.75*5*52-17*7.75)),0)*7.75,(E33/G34)-ROUND(((E33*12)/(7.75*5*52-17*7.75)),0)*7.75,0)+(D42/22),0)*X39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0.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227" t="s">
        <v>58</v>
      </c>
      <c r="B49" s="104"/>
      <c r="C49" s="104"/>
      <c r="D49" s="104"/>
      <c r="E49" s="104"/>
    </row>
    <row r="50" spans="1:30" ht="15" customHeight="1">
      <c r="B50" s="233" t="s">
        <v>59</v>
      </c>
      <c r="C50" s="233"/>
      <c r="D50" s="233"/>
      <c r="E50" s="233"/>
      <c r="F50" s="233"/>
      <c r="G50" s="233"/>
      <c r="H50" s="233"/>
      <c r="I50" s="233"/>
      <c r="J50" s="233"/>
      <c r="K50" s="233" t="s">
        <v>60</v>
      </c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</row>
    <row r="51" spans="1:30" ht="15" customHeight="1">
      <c r="B51" s="231" t="s">
        <v>61</v>
      </c>
      <c r="C51" s="231"/>
      <c r="D51" s="231"/>
      <c r="E51" s="231"/>
      <c r="F51" s="231"/>
      <c r="G51" s="231"/>
      <c r="H51" s="231"/>
      <c r="I51" s="231"/>
      <c r="J51" s="231"/>
      <c r="K51" s="244" t="s">
        <v>127</v>
      </c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</row>
    <row r="52" spans="1:30" ht="15" customHeight="1">
      <c r="B52" s="231" t="s">
        <v>63</v>
      </c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</row>
    <row r="53" spans="1:30" ht="15" customHeight="1">
      <c r="B53" s="231" t="s">
        <v>64</v>
      </c>
      <c r="C53" s="231"/>
      <c r="D53" s="231"/>
      <c r="E53" s="231"/>
      <c r="F53" s="231"/>
      <c r="G53" s="231"/>
      <c r="H53" s="231"/>
      <c r="I53" s="231"/>
      <c r="J53" s="231"/>
      <c r="K53" s="231" t="s">
        <v>128</v>
      </c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</row>
    <row r="54" spans="1:30" ht="15" customHeight="1">
      <c r="B54" s="231" t="s">
        <v>66</v>
      </c>
      <c r="C54" s="231"/>
      <c r="D54" s="231"/>
      <c r="E54" s="231"/>
      <c r="F54" s="231"/>
      <c r="G54" s="231"/>
      <c r="H54" s="231"/>
      <c r="I54" s="231"/>
      <c r="J54" s="231"/>
      <c r="K54" s="231" t="s">
        <v>128</v>
      </c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</row>
    <row r="55" spans="1:30" ht="15" customHeight="1">
      <c r="B55" s="229" t="s">
        <v>67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</row>
    <row r="56" spans="1:30" ht="15" customHeight="1">
      <c r="B56" s="230" t="s">
        <v>68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1:30" ht="15" customHeight="1">
      <c r="A57" s="227" t="s">
        <v>98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45"/>
    </row>
    <row r="58" spans="1:30" ht="15" customHeight="1">
      <c r="A58" s="28" t="s">
        <v>24</v>
      </c>
      <c r="B58" s="227" t="s">
        <v>99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</row>
    <row r="59" spans="1:30" ht="15" customHeight="1">
      <c r="A59" s="227" t="s">
        <v>125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45"/>
    </row>
    <row r="60" spans="1:30" ht="10.5" customHeight="1">
      <c r="AD60" s="45"/>
    </row>
    <row r="61" spans="1:30" ht="15" customHeight="1">
      <c r="A61" s="227" t="s">
        <v>69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AD61" s="45"/>
    </row>
    <row r="62" spans="1:30" ht="15" customHeight="1">
      <c r="B62" s="227" t="s">
        <v>70</v>
      </c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30" ht="15" customHeight="1">
      <c r="B63" s="227" t="s">
        <v>78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</row>
    <row r="64" spans="1:30" ht="15" customHeight="1">
      <c r="AB64" s="45"/>
      <c r="AC64" s="45"/>
    </row>
    <row r="65" spans="3:28" ht="1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</sheetData>
  <sheetProtection formatCells="0" formatColumns="0" formatRows="0" insertColumns="0" insertRows="0" insertHyperlinks="0" deleteColumns="0" deleteRows="0" sort="0" autoFilter="0" pivotTables="0"/>
  <mergeCells count="59">
    <mergeCell ref="B62:Q62"/>
    <mergeCell ref="B63:AC63"/>
    <mergeCell ref="B55:AC55"/>
    <mergeCell ref="B56:AC56"/>
    <mergeCell ref="A57:AC57"/>
    <mergeCell ref="B58:AC58"/>
    <mergeCell ref="A59:AC59"/>
    <mergeCell ref="A61:K61"/>
    <mergeCell ref="B52:J52"/>
    <mergeCell ref="K52:AA52"/>
    <mergeCell ref="B53:J53"/>
    <mergeCell ref="K53:AA53"/>
    <mergeCell ref="B54:J54"/>
    <mergeCell ref="K54:AA54"/>
    <mergeCell ref="D48:AA48"/>
    <mergeCell ref="A49:E49"/>
    <mergeCell ref="B50:J50"/>
    <mergeCell ref="K50:AA50"/>
    <mergeCell ref="B51:J51"/>
    <mergeCell ref="K51:AA51"/>
    <mergeCell ref="B43:G43"/>
    <mergeCell ref="J43:K43"/>
    <mergeCell ref="M43:O43"/>
    <mergeCell ref="T43:W43"/>
    <mergeCell ref="C46:F46"/>
    <mergeCell ref="I46:L46"/>
    <mergeCell ref="O46:R46"/>
    <mergeCell ref="W38:AA38"/>
    <mergeCell ref="X39:Z39"/>
    <mergeCell ref="I40:U40"/>
    <mergeCell ref="D41:J41"/>
    <mergeCell ref="D42:G42"/>
    <mergeCell ref="M42:R42"/>
    <mergeCell ref="Y42:AA42"/>
    <mergeCell ref="E38:K38"/>
    <mergeCell ref="D32:M32"/>
    <mergeCell ref="E33:K33"/>
    <mergeCell ref="G34:I34"/>
    <mergeCell ref="E35:M35"/>
    <mergeCell ref="D37:N37"/>
    <mergeCell ref="B30:O30"/>
    <mergeCell ref="W23:W24"/>
    <mergeCell ref="X23:Z23"/>
    <mergeCell ref="AB23:AB24"/>
    <mergeCell ref="B24:E24"/>
    <mergeCell ref="H24:I24"/>
    <mergeCell ref="K24:O24"/>
    <mergeCell ref="X24:Z24"/>
    <mergeCell ref="H26:J26"/>
    <mergeCell ref="B27:E27"/>
    <mergeCell ref="H27:J27"/>
    <mergeCell ref="M27:P27"/>
    <mergeCell ref="B28:Q28"/>
    <mergeCell ref="A1:L1"/>
    <mergeCell ref="Z1:AC2"/>
    <mergeCell ref="E17:Y17"/>
    <mergeCell ref="B21:E21"/>
    <mergeCell ref="H21:I21"/>
    <mergeCell ref="K21:N21"/>
  </mergeCells>
  <phoneticPr fontId="3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1B49-50AC-49C9-9519-75B1DB62E39D}">
  <dimension ref="A1:AI65"/>
  <sheetViews>
    <sheetView zoomScaleNormal="100" workbookViewId="0">
      <selection activeCell="B21" sqref="B21:E21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7.21875" style="28" customWidth="1"/>
    <col min="30" max="30" width="3.33203125" style="28" customWidth="1"/>
    <col min="31" max="31" width="1.6640625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30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1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1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21" customHeight="1">
      <c r="A17" s="31"/>
      <c r="B17" s="87"/>
      <c r="C17" s="31"/>
      <c r="D17" s="31"/>
      <c r="E17" s="208" t="s">
        <v>118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120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121</v>
      </c>
    </row>
    <row r="28" spans="1:35" s="32" customFormat="1" ht="15" customHeight="1">
      <c r="B28" s="71" t="s">
        <v>54</v>
      </c>
      <c r="C28" s="89"/>
      <c r="D28" s="89"/>
      <c r="E28" s="89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4"/>
      <c r="Q28" s="87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122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 t="s">
        <v>123</v>
      </c>
    </row>
    <row r="30" spans="1:35" s="32" customFormat="1" ht="15" customHeight="1">
      <c r="B30" s="39" t="s">
        <v>80</v>
      </c>
      <c r="C30" s="89"/>
      <c r="D30" s="89"/>
      <c r="E30" s="89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 t="s">
        <v>124</v>
      </c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69" t="s">
        <v>83</v>
      </c>
      <c r="E32" s="53"/>
      <c r="F32" s="53"/>
      <c r="G32" s="54"/>
      <c r="H32" s="54"/>
      <c r="I32" s="54"/>
      <c r="J32" s="54"/>
      <c r="K32" s="54"/>
      <c r="L32" s="54"/>
      <c r="M32" s="55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70" t="s">
        <v>81</v>
      </c>
      <c r="F35" s="93"/>
      <c r="G35" s="40"/>
      <c r="H35" s="40"/>
      <c r="I35" s="40"/>
      <c r="J35" s="40"/>
      <c r="K35" s="40"/>
      <c r="L35" s="40"/>
      <c r="M35" s="9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78" t="s">
        <v>83</v>
      </c>
      <c r="E37" s="53"/>
      <c r="F37" s="53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84" t="s">
        <v>102</v>
      </c>
      <c r="Z38" s="94"/>
      <c r="AA38" s="94"/>
    </row>
    <row r="39" spans="1:34" s="32" customFormat="1" ht="17.25" customHeight="1">
      <c r="C39" s="80"/>
      <c r="D39" s="83" t="s">
        <v>85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82" t="s">
        <v>94</v>
      </c>
      <c r="J40" s="94"/>
      <c r="K40" s="94"/>
      <c r="L40" s="91"/>
      <c r="M40" s="91"/>
      <c r="N40" s="91"/>
      <c r="O40" s="91"/>
      <c r="P40" s="94"/>
      <c r="Q40" s="87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71" t="s">
        <v>97</v>
      </c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ROUNDDOWN(IF(0&lt;(E33/G34)-ROUND(((E33*12)/(7.75*5*52)),0)*7.75,(E33/G34)-ROUND(((E33*12)/(7.75*5*52)),0)*7.75,0)+(D42/22),0)*X39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45" t="s">
        <v>58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30" ht="15" customHeight="1">
      <c r="B50" s="198" t="s">
        <v>59</v>
      </c>
      <c r="C50" s="198"/>
      <c r="D50" s="198"/>
      <c r="E50" s="198"/>
      <c r="F50" s="198"/>
      <c r="G50" s="198"/>
      <c r="H50" s="198"/>
      <c r="I50" s="198"/>
      <c r="J50" s="198"/>
      <c r="K50" s="198" t="s">
        <v>60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</row>
    <row r="51" spans="1:30" ht="15" customHeight="1">
      <c r="B51" s="196" t="s">
        <v>61</v>
      </c>
      <c r="C51" s="196"/>
      <c r="D51" s="196"/>
      <c r="E51" s="196"/>
      <c r="F51" s="196"/>
      <c r="G51" s="196"/>
      <c r="H51" s="196"/>
      <c r="I51" s="196"/>
      <c r="J51" s="196"/>
      <c r="K51" s="196" t="s">
        <v>62</v>
      </c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</row>
    <row r="52" spans="1:30" ht="15" customHeight="1">
      <c r="B52" s="196" t="s">
        <v>63</v>
      </c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</row>
    <row r="53" spans="1:30" ht="15" customHeight="1">
      <c r="B53" s="196" t="s">
        <v>64</v>
      </c>
      <c r="C53" s="196"/>
      <c r="D53" s="196"/>
      <c r="E53" s="196"/>
      <c r="F53" s="196"/>
      <c r="G53" s="196"/>
      <c r="H53" s="196"/>
      <c r="I53" s="196"/>
      <c r="J53" s="196"/>
      <c r="K53" s="196" t="s">
        <v>65</v>
      </c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45"/>
      <c r="AC53" s="45"/>
    </row>
    <row r="54" spans="1:30" ht="15" customHeight="1">
      <c r="B54" s="196" t="s">
        <v>66</v>
      </c>
      <c r="C54" s="196"/>
      <c r="D54" s="196"/>
      <c r="E54" s="196"/>
      <c r="F54" s="196"/>
      <c r="G54" s="196"/>
      <c r="H54" s="196"/>
      <c r="I54" s="196"/>
      <c r="J54" s="196"/>
      <c r="K54" s="196" t="s">
        <v>65</v>
      </c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45"/>
      <c r="AC54" s="45"/>
    </row>
    <row r="55" spans="1:30" ht="15" customHeight="1">
      <c r="B55" s="33" t="s">
        <v>67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44"/>
      <c r="AA55" s="45"/>
      <c r="AB55" s="45"/>
      <c r="AC55" s="45"/>
    </row>
    <row r="56" spans="1:30" ht="15" customHeight="1">
      <c r="B56" s="46" t="s">
        <v>68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30" ht="15" customHeight="1">
      <c r="A57" s="28" t="s">
        <v>98</v>
      </c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ht="15" customHeight="1">
      <c r="A58" s="28" t="s">
        <v>24</v>
      </c>
      <c r="B58" s="28" t="s">
        <v>99</v>
      </c>
    </row>
    <row r="59" spans="1:30" ht="15" customHeight="1">
      <c r="B59" s="45" t="s">
        <v>125</v>
      </c>
      <c r="AD59" s="45"/>
    </row>
    <row r="60" spans="1:30" ht="15" customHeight="1">
      <c r="B60" s="45"/>
      <c r="AD60" s="45"/>
    </row>
    <row r="61" spans="1:30" ht="15" customHeight="1">
      <c r="A61" s="45" t="s">
        <v>69</v>
      </c>
      <c r="B61" s="45"/>
      <c r="AD61" s="45"/>
    </row>
    <row r="62" spans="1:30" ht="15" customHeight="1">
      <c r="B62" s="45" t="s">
        <v>70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1:30" ht="15" customHeight="1">
      <c r="B63" s="45" t="s">
        <v>78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30" ht="15" customHeight="1">
      <c r="AB64" s="45"/>
      <c r="AC64" s="45"/>
    </row>
    <row r="65" spans="3:28" ht="1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</sheetData>
  <sheetProtection formatCells="0" formatColumns="0" formatRows="0" insertColumns="0" insertRows="0" insertHyperlinks="0" deleteColumns="0" deleteRows="0" sort="0" autoFilter="0" pivotTables="0"/>
  <mergeCells count="41">
    <mergeCell ref="B53:J53"/>
    <mergeCell ref="K53:AA53"/>
    <mergeCell ref="B54:J54"/>
    <mergeCell ref="K54:AA54"/>
    <mergeCell ref="D48:AA48"/>
    <mergeCell ref="B50:J50"/>
    <mergeCell ref="K50:AA50"/>
    <mergeCell ref="B51:J51"/>
    <mergeCell ref="K51:AA51"/>
    <mergeCell ref="B52:J52"/>
    <mergeCell ref="K52:AA52"/>
    <mergeCell ref="B43:G43"/>
    <mergeCell ref="J43:K43"/>
    <mergeCell ref="M43:O43"/>
    <mergeCell ref="T43:W43"/>
    <mergeCell ref="C46:F46"/>
    <mergeCell ref="I46:L46"/>
    <mergeCell ref="O46:R46"/>
    <mergeCell ref="E33:K33"/>
    <mergeCell ref="G34:I34"/>
    <mergeCell ref="E38:K38"/>
    <mergeCell ref="X39:Z39"/>
    <mergeCell ref="D42:G42"/>
    <mergeCell ref="M42:R42"/>
    <mergeCell ref="Y42:AA42"/>
    <mergeCell ref="H26:J26"/>
    <mergeCell ref="B27:E27"/>
    <mergeCell ref="H27:J27"/>
    <mergeCell ref="M27:P27"/>
    <mergeCell ref="W23:W24"/>
    <mergeCell ref="AB23:AB24"/>
    <mergeCell ref="B24:E24"/>
    <mergeCell ref="H24:I24"/>
    <mergeCell ref="Z1:AC2"/>
    <mergeCell ref="E17:Y17"/>
    <mergeCell ref="B21:E21"/>
    <mergeCell ref="H21:I21"/>
    <mergeCell ref="K21:N21"/>
    <mergeCell ref="K24:O24"/>
    <mergeCell ref="X24:Z24"/>
    <mergeCell ref="X23:Z23"/>
  </mergeCells>
  <phoneticPr fontId="3"/>
  <pageMargins left="0.70866141732283472" right="0.51" top="0.39370078740157483" bottom="0.23" header="0.31496062992125984" footer="0.31496062992125984"/>
  <pageSetup paperSize="9" scale="9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4BCE-AC4B-491A-BB47-E39F3D8EA228}">
  <dimension ref="A1:AI65"/>
  <sheetViews>
    <sheetView topLeftCell="A13" zoomScaleNormal="100" workbookViewId="0">
      <selection activeCell="V27" sqref="V27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6.77734375" style="28" customWidth="1"/>
    <col min="30" max="30" width="3.33203125" style="28" customWidth="1"/>
    <col min="31" max="31" width="3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24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1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1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21" customHeight="1">
      <c r="A17" s="31"/>
      <c r="B17" s="87"/>
      <c r="C17" s="31"/>
      <c r="D17" s="31"/>
      <c r="E17" s="208" t="s">
        <v>126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120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121</v>
      </c>
    </row>
    <row r="28" spans="1:35" s="32" customFormat="1" ht="15" customHeight="1">
      <c r="B28" s="238" t="s">
        <v>54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122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 t="s">
        <v>123</v>
      </c>
    </row>
    <row r="30" spans="1:35" s="32" customFormat="1" ht="15" customHeight="1">
      <c r="B30" s="242" t="s">
        <v>80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 t="s">
        <v>124</v>
      </c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239" t="s">
        <v>83</v>
      </c>
      <c r="E32" s="237"/>
      <c r="F32" s="237"/>
      <c r="G32" s="237"/>
      <c r="H32" s="237"/>
      <c r="I32" s="237"/>
      <c r="J32" s="237"/>
      <c r="K32" s="237"/>
      <c r="L32" s="237"/>
      <c r="M32" s="237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240" t="s">
        <v>81</v>
      </c>
      <c r="F35" s="102"/>
      <c r="G35" s="102"/>
      <c r="H35" s="102"/>
      <c r="I35" s="102"/>
      <c r="J35" s="102"/>
      <c r="K35" s="102"/>
      <c r="L35" s="102"/>
      <c r="M35" s="10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241" t="s">
        <v>83</v>
      </c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235" t="s">
        <v>102</v>
      </c>
      <c r="X38" s="104"/>
      <c r="Y38" s="104"/>
      <c r="Z38" s="104"/>
      <c r="AA38" s="104"/>
    </row>
    <row r="39" spans="1:34" s="32" customFormat="1" ht="17.25" customHeight="1">
      <c r="C39" s="80"/>
      <c r="D39" s="83" t="s">
        <v>108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236" t="s">
        <v>94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238" t="s">
        <v>97</v>
      </c>
      <c r="E41" s="104"/>
      <c r="F41" s="104"/>
      <c r="G41" s="104"/>
      <c r="H41" s="104"/>
      <c r="I41" s="104"/>
      <c r="J41" s="10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ROUNDDOWN(IF(0&lt;(E33/G34)-ROUND(((E33*12)/(7.75*5*52-17*7.75)),0)*7.75,(E33/G34)-ROUND(((E33*12)/(7.75*5*52-17*7.75)),0)*7.75,0)+(D42/22),0)*X39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0.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227" t="s">
        <v>58</v>
      </c>
      <c r="B49" s="104"/>
      <c r="C49" s="104"/>
      <c r="D49" s="104"/>
      <c r="E49" s="104"/>
    </row>
    <row r="50" spans="1:30" ht="15" customHeight="1">
      <c r="B50" s="233" t="s">
        <v>59</v>
      </c>
      <c r="C50" s="233"/>
      <c r="D50" s="233"/>
      <c r="E50" s="233"/>
      <c r="F50" s="233"/>
      <c r="G50" s="233"/>
      <c r="H50" s="233"/>
      <c r="I50" s="233"/>
      <c r="J50" s="233"/>
      <c r="K50" s="233" t="s">
        <v>60</v>
      </c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</row>
    <row r="51" spans="1:30" ht="15" customHeight="1">
      <c r="B51" s="231" t="s">
        <v>61</v>
      </c>
      <c r="C51" s="231"/>
      <c r="D51" s="231"/>
      <c r="E51" s="231"/>
      <c r="F51" s="231"/>
      <c r="G51" s="231"/>
      <c r="H51" s="231"/>
      <c r="I51" s="231"/>
      <c r="J51" s="231"/>
      <c r="K51" s="244" t="s">
        <v>127</v>
      </c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</row>
    <row r="52" spans="1:30" ht="15" customHeight="1">
      <c r="B52" s="231" t="s">
        <v>63</v>
      </c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</row>
    <row r="53" spans="1:30" ht="15" customHeight="1">
      <c r="B53" s="231" t="s">
        <v>64</v>
      </c>
      <c r="C53" s="231"/>
      <c r="D53" s="231"/>
      <c r="E53" s="231"/>
      <c r="F53" s="231"/>
      <c r="G53" s="231"/>
      <c r="H53" s="231"/>
      <c r="I53" s="231"/>
      <c r="J53" s="231"/>
      <c r="K53" s="231" t="s">
        <v>128</v>
      </c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</row>
    <row r="54" spans="1:30" ht="15" customHeight="1">
      <c r="B54" s="231" t="s">
        <v>66</v>
      </c>
      <c r="C54" s="231"/>
      <c r="D54" s="231"/>
      <c r="E54" s="231"/>
      <c r="F54" s="231"/>
      <c r="G54" s="231"/>
      <c r="H54" s="231"/>
      <c r="I54" s="231"/>
      <c r="J54" s="231"/>
      <c r="K54" s="231" t="s">
        <v>128</v>
      </c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</row>
    <row r="55" spans="1:30" ht="15" customHeight="1">
      <c r="B55" s="229" t="s">
        <v>67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</row>
    <row r="56" spans="1:30" ht="15" customHeight="1">
      <c r="B56" s="230" t="s">
        <v>68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1:30" ht="15" customHeight="1">
      <c r="A57" s="227" t="s">
        <v>98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45"/>
    </row>
    <row r="58" spans="1:30" ht="15" customHeight="1">
      <c r="A58" s="28" t="s">
        <v>24</v>
      </c>
      <c r="B58" s="227" t="s">
        <v>99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</row>
    <row r="59" spans="1:30" ht="15" customHeight="1">
      <c r="A59" s="227" t="s">
        <v>125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45"/>
    </row>
    <row r="60" spans="1:30" ht="10.5" customHeight="1">
      <c r="AD60" s="45"/>
    </row>
    <row r="61" spans="1:30" ht="15" customHeight="1">
      <c r="A61" s="227" t="s">
        <v>69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AD61" s="45"/>
    </row>
    <row r="62" spans="1:30" ht="15" customHeight="1">
      <c r="B62" s="227" t="s">
        <v>70</v>
      </c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30" ht="15" customHeight="1">
      <c r="B63" s="227" t="s">
        <v>78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</row>
    <row r="64" spans="1:30" ht="15" customHeight="1">
      <c r="AB64" s="45"/>
      <c r="AC64" s="45"/>
    </row>
    <row r="65" spans="3:28" ht="1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</sheetData>
  <sheetProtection formatCells="0" formatColumns="0" formatRows="0" insertColumns="0" insertRows="0" insertHyperlinks="0" deleteColumns="0" deleteRows="0" sort="0" autoFilter="0" pivotTables="0"/>
  <mergeCells count="59">
    <mergeCell ref="B62:Q62"/>
    <mergeCell ref="B63:AC63"/>
    <mergeCell ref="B55:AC55"/>
    <mergeCell ref="B56:AC56"/>
    <mergeCell ref="A57:AC57"/>
    <mergeCell ref="B58:AC58"/>
    <mergeCell ref="A59:AC59"/>
    <mergeCell ref="A61:K61"/>
    <mergeCell ref="B52:J52"/>
    <mergeCell ref="K52:AA52"/>
    <mergeCell ref="B53:J53"/>
    <mergeCell ref="K53:AA53"/>
    <mergeCell ref="B54:J54"/>
    <mergeCell ref="K54:AA54"/>
    <mergeCell ref="D48:AA48"/>
    <mergeCell ref="A49:E49"/>
    <mergeCell ref="B50:J50"/>
    <mergeCell ref="K50:AA50"/>
    <mergeCell ref="B51:J51"/>
    <mergeCell ref="K51:AA51"/>
    <mergeCell ref="B43:G43"/>
    <mergeCell ref="J43:K43"/>
    <mergeCell ref="M43:O43"/>
    <mergeCell ref="T43:W43"/>
    <mergeCell ref="C46:F46"/>
    <mergeCell ref="I46:L46"/>
    <mergeCell ref="O46:R46"/>
    <mergeCell ref="W38:AA38"/>
    <mergeCell ref="X39:Z39"/>
    <mergeCell ref="I40:U40"/>
    <mergeCell ref="D41:J41"/>
    <mergeCell ref="D42:G42"/>
    <mergeCell ref="M42:R42"/>
    <mergeCell ref="Y42:AA42"/>
    <mergeCell ref="E38:K38"/>
    <mergeCell ref="D32:M32"/>
    <mergeCell ref="E33:K33"/>
    <mergeCell ref="G34:I34"/>
    <mergeCell ref="E35:M35"/>
    <mergeCell ref="D37:N37"/>
    <mergeCell ref="B30:O30"/>
    <mergeCell ref="W23:W24"/>
    <mergeCell ref="X23:Z23"/>
    <mergeCell ref="AB23:AB24"/>
    <mergeCell ref="B24:E24"/>
    <mergeCell ref="H24:I24"/>
    <mergeCell ref="K24:O24"/>
    <mergeCell ref="X24:Z24"/>
    <mergeCell ref="H26:J26"/>
    <mergeCell ref="B27:E27"/>
    <mergeCell ref="H27:J27"/>
    <mergeCell ref="M27:P27"/>
    <mergeCell ref="B28:Q28"/>
    <mergeCell ref="A1:L1"/>
    <mergeCell ref="Z1:AC2"/>
    <mergeCell ref="E17:Y17"/>
    <mergeCell ref="B21:E21"/>
    <mergeCell ref="H21:I21"/>
    <mergeCell ref="K21:N21"/>
  </mergeCells>
  <phoneticPr fontId="3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3"/>
  <sheetViews>
    <sheetView topLeftCell="A16" zoomScaleNormal="100" workbookViewId="0">
      <selection activeCell="AN48" sqref="AN48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4" style="28" customWidth="1"/>
    <col min="30" max="30" width="3.33203125" style="28" customWidth="1"/>
    <col min="31" max="31" width="1.6640625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30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1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1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21" customHeight="1">
      <c r="A17" s="31"/>
      <c r="B17" s="87"/>
      <c r="C17" s="31"/>
      <c r="D17" s="31"/>
      <c r="E17" s="208" t="s">
        <v>106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79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104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105</v>
      </c>
    </row>
    <row r="28" spans="1:35" s="32" customFormat="1" ht="15" customHeight="1">
      <c r="B28" s="71" t="s">
        <v>54</v>
      </c>
      <c r="C28" s="89"/>
      <c r="D28" s="89"/>
      <c r="E28" s="89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4"/>
      <c r="Q28" s="87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114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 t="s">
        <v>107</v>
      </c>
    </row>
    <row r="30" spans="1:35" s="32" customFormat="1" ht="15" customHeight="1">
      <c r="B30" s="39" t="s">
        <v>80</v>
      </c>
      <c r="C30" s="89"/>
      <c r="D30" s="89"/>
      <c r="E30" s="89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69" t="s">
        <v>83</v>
      </c>
      <c r="E32" s="53"/>
      <c r="F32" s="53"/>
      <c r="G32" s="54"/>
      <c r="H32" s="54"/>
      <c r="I32" s="54"/>
      <c r="J32" s="54"/>
      <c r="K32" s="54"/>
      <c r="L32" s="54"/>
      <c r="M32" s="55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70" t="s">
        <v>81</v>
      </c>
      <c r="F35" s="93"/>
      <c r="G35" s="40"/>
      <c r="H35" s="40"/>
      <c r="I35" s="40"/>
      <c r="J35" s="40"/>
      <c r="K35" s="40"/>
      <c r="L35" s="40"/>
      <c r="M35" s="9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78" t="s">
        <v>83</v>
      </c>
      <c r="E37" s="53"/>
      <c r="F37" s="53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84" t="s">
        <v>102</v>
      </c>
      <c r="Z38" s="94"/>
      <c r="AA38" s="94"/>
    </row>
    <row r="39" spans="1:34" s="32" customFormat="1" ht="17.25" customHeight="1">
      <c r="C39" s="80"/>
      <c r="D39" s="83" t="s">
        <v>85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82" t="s">
        <v>94</v>
      </c>
      <c r="J40" s="94"/>
      <c r="K40" s="94"/>
      <c r="L40" s="91"/>
      <c r="M40" s="91"/>
      <c r="N40" s="91"/>
      <c r="O40" s="91"/>
      <c r="P40" s="94"/>
      <c r="Q40" s="87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71" t="s">
        <v>97</v>
      </c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ROUNDDOWN(IF(0&lt;(E33/G34)-ROUND(((E33*12)/(7.75*5*52)),0)*7.75,(E33/G34)-ROUND(((E33*12)/(7.75*5*52)),0)*7.75,0)+(D42/22),0)*X39</f>
        <v>#DIV/0!</v>
      </c>
      <c r="AF42" s="74"/>
      <c r="AG42" s="74"/>
      <c r="AH42" s="74"/>
    </row>
    <row r="43" spans="1:34" s="32" customFormat="1" ht="15" customHeight="1" thickBo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ht="15" customHeight="1">
      <c r="A44" s="41"/>
      <c r="C44" s="32" t="s">
        <v>52</v>
      </c>
      <c r="D44" s="32"/>
      <c r="E44" s="32"/>
      <c r="F44" s="32"/>
      <c r="G44" s="32"/>
      <c r="H44" s="41"/>
      <c r="J44" s="77" t="s">
        <v>55</v>
      </c>
      <c r="K44" s="91"/>
      <c r="L44" s="91"/>
      <c r="M44" s="94"/>
      <c r="N44" s="75"/>
      <c r="O44" s="76" t="s">
        <v>56</v>
      </c>
      <c r="P44" s="86"/>
      <c r="Q44" s="86"/>
      <c r="R44" s="86"/>
      <c r="S44" s="42"/>
      <c r="T44" s="41"/>
      <c r="U44" s="41"/>
      <c r="V44" s="41"/>
      <c r="W44" s="41"/>
      <c r="X44" s="41"/>
      <c r="Y44" s="41"/>
      <c r="Z44" s="41"/>
    </row>
    <row r="45" spans="1:34" ht="15" customHeight="1" thickBot="1">
      <c r="A45" s="41"/>
      <c r="C45" s="217" t="str">
        <f>M27</f>
        <v/>
      </c>
      <c r="D45" s="217"/>
      <c r="E45" s="217"/>
      <c r="F45" s="217"/>
      <c r="G45" s="40" t="s">
        <v>20</v>
      </c>
      <c r="H45" s="41" t="s">
        <v>57</v>
      </c>
      <c r="I45" s="200" t="str">
        <f>Y42</f>
        <v/>
      </c>
      <c r="J45" s="200"/>
      <c r="K45" s="200"/>
      <c r="L45" s="200"/>
      <c r="M45" s="40" t="s">
        <v>20</v>
      </c>
      <c r="N45" s="41" t="s">
        <v>46</v>
      </c>
      <c r="O45" s="225" t="str">
        <f>IFERROR(C45-I45,C45)</f>
        <v/>
      </c>
      <c r="P45" s="226"/>
      <c r="Q45" s="226"/>
      <c r="R45" s="226"/>
      <c r="S45" s="43" t="s">
        <v>20</v>
      </c>
      <c r="Z45" s="41"/>
    </row>
    <row r="46" spans="1:34" ht="9" customHeight="1">
      <c r="A46" s="41"/>
      <c r="B46" s="41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41"/>
    </row>
    <row r="47" spans="1:34" ht="12" customHeight="1">
      <c r="A47" s="41"/>
      <c r="B47" s="41"/>
      <c r="C47" s="44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41"/>
    </row>
    <row r="48" spans="1:34" ht="15" customHeight="1">
      <c r="A48" s="45" t="s">
        <v>58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30" ht="15" customHeight="1">
      <c r="B49" s="198" t="s">
        <v>59</v>
      </c>
      <c r="C49" s="198"/>
      <c r="D49" s="198"/>
      <c r="E49" s="198"/>
      <c r="F49" s="198"/>
      <c r="G49" s="198"/>
      <c r="H49" s="198"/>
      <c r="I49" s="198"/>
      <c r="J49" s="198"/>
      <c r="K49" s="198" t="s">
        <v>60</v>
      </c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</row>
    <row r="50" spans="1:30" ht="15" customHeight="1">
      <c r="B50" s="196" t="s">
        <v>61</v>
      </c>
      <c r="C50" s="196"/>
      <c r="D50" s="196"/>
      <c r="E50" s="196"/>
      <c r="F50" s="196"/>
      <c r="G50" s="196"/>
      <c r="H50" s="196"/>
      <c r="I50" s="196"/>
      <c r="J50" s="196"/>
      <c r="K50" s="196" t="s">
        <v>62</v>
      </c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</row>
    <row r="51" spans="1:30" ht="15" customHeight="1">
      <c r="B51" s="196" t="s">
        <v>63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</row>
    <row r="52" spans="1:30" ht="15" customHeight="1">
      <c r="B52" s="196" t="s">
        <v>64</v>
      </c>
      <c r="C52" s="196"/>
      <c r="D52" s="196"/>
      <c r="E52" s="196"/>
      <c r="F52" s="196"/>
      <c r="G52" s="196"/>
      <c r="H52" s="196"/>
      <c r="I52" s="196"/>
      <c r="J52" s="196"/>
      <c r="K52" s="196" t="s">
        <v>65</v>
      </c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45"/>
      <c r="AC52" s="45"/>
    </row>
    <row r="53" spans="1:30" ht="15" customHeight="1">
      <c r="B53" s="196" t="s">
        <v>66</v>
      </c>
      <c r="C53" s="196"/>
      <c r="D53" s="196"/>
      <c r="E53" s="196"/>
      <c r="F53" s="196"/>
      <c r="G53" s="196"/>
      <c r="H53" s="196"/>
      <c r="I53" s="196"/>
      <c r="J53" s="196"/>
      <c r="K53" s="196" t="s">
        <v>65</v>
      </c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45"/>
      <c r="AC53" s="45"/>
    </row>
    <row r="54" spans="1:30" ht="15" customHeight="1">
      <c r="B54" s="33" t="s">
        <v>67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44"/>
      <c r="AA54" s="45"/>
      <c r="AB54" s="45"/>
      <c r="AC54" s="45"/>
    </row>
    <row r="55" spans="1:30" ht="15" customHeight="1">
      <c r="B55" s="46" t="s">
        <v>68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</row>
    <row r="56" spans="1:30" ht="15" customHeight="1">
      <c r="A56" s="28" t="s">
        <v>98</v>
      </c>
      <c r="B56" s="45"/>
      <c r="C56" s="46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</row>
    <row r="57" spans="1:30" ht="15" customHeight="1">
      <c r="A57" s="28" t="s">
        <v>24</v>
      </c>
      <c r="B57" s="28" t="s">
        <v>99</v>
      </c>
    </row>
    <row r="58" spans="1:30" ht="9.75" customHeight="1">
      <c r="B58" s="45"/>
      <c r="AD58" s="45"/>
    </row>
    <row r="59" spans="1:30" ht="15" customHeight="1">
      <c r="A59" s="45" t="s">
        <v>69</v>
      </c>
      <c r="B59" s="45"/>
      <c r="AD59" s="45"/>
    </row>
    <row r="60" spans="1:30" ht="15" customHeight="1">
      <c r="B60" s="45" t="s">
        <v>70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</row>
    <row r="61" spans="1:30" ht="15" customHeight="1">
      <c r="B61" s="45" t="s">
        <v>78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</row>
    <row r="62" spans="1:30" ht="15" customHeight="1">
      <c r="AB62" s="45"/>
      <c r="AC62" s="45"/>
    </row>
    <row r="63" spans="1:30" ht="15" customHeight="1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</sheetData>
  <sheetProtection selectLockedCells="1"/>
  <mergeCells count="41">
    <mergeCell ref="B52:J52"/>
    <mergeCell ref="K52:AA52"/>
    <mergeCell ref="B53:J53"/>
    <mergeCell ref="K53:AA53"/>
    <mergeCell ref="D47:AA47"/>
    <mergeCell ref="B49:J49"/>
    <mergeCell ref="K49:AA49"/>
    <mergeCell ref="B50:J50"/>
    <mergeCell ref="K50:AA50"/>
    <mergeCell ref="B51:J51"/>
    <mergeCell ref="K51:AA51"/>
    <mergeCell ref="B43:G43"/>
    <mergeCell ref="J43:K43"/>
    <mergeCell ref="M43:O43"/>
    <mergeCell ref="T43:W43"/>
    <mergeCell ref="C45:F45"/>
    <mergeCell ref="I45:L45"/>
    <mergeCell ref="O45:R45"/>
    <mergeCell ref="E33:K33"/>
    <mergeCell ref="G34:I34"/>
    <mergeCell ref="E38:K38"/>
    <mergeCell ref="X39:Z39"/>
    <mergeCell ref="D42:G42"/>
    <mergeCell ref="M42:R42"/>
    <mergeCell ref="Y42:AA42"/>
    <mergeCell ref="H26:J26"/>
    <mergeCell ref="B27:E27"/>
    <mergeCell ref="H27:J27"/>
    <mergeCell ref="M27:P27"/>
    <mergeCell ref="W23:W24"/>
    <mergeCell ref="AB23:AB24"/>
    <mergeCell ref="B24:E24"/>
    <mergeCell ref="H24:I24"/>
    <mergeCell ref="Z1:AC2"/>
    <mergeCell ref="E17:Y17"/>
    <mergeCell ref="B21:E21"/>
    <mergeCell ref="H21:I21"/>
    <mergeCell ref="K21:N21"/>
    <mergeCell ref="K24:O24"/>
    <mergeCell ref="X24:Z24"/>
    <mergeCell ref="X23:Z23"/>
  </mergeCells>
  <phoneticPr fontId="3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64"/>
  <sheetViews>
    <sheetView topLeftCell="A13" zoomScaleNormal="100" workbookViewId="0">
      <selection activeCell="B21" sqref="B21:E21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4" style="28" customWidth="1"/>
    <col min="30" max="30" width="3.33203125" style="28" customWidth="1"/>
    <col min="31" max="31" width="3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30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1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1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21" customHeight="1">
      <c r="A17" s="31"/>
      <c r="B17" s="87"/>
      <c r="C17" s="31"/>
      <c r="D17" s="31"/>
      <c r="E17" s="208" t="s">
        <v>106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79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104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105</v>
      </c>
    </row>
    <row r="28" spans="1:35" s="32" customFormat="1" ht="15" customHeight="1">
      <c r="B28" s="71" t="s">
        <v>54</v>
      </c>
      <c r="C28" s="89"/>
      <c r="D28" s="89"/>
      <c r="E28" s="89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4"/>
      <c r="Q28" s="87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114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 t="s">
        <v>107</v>
      </c>
    </row>
    <row r="30" spans="1:35" s="32" customFormat="1" ht="15" customHeight="1">
      <c r="B30" s="39" t="s">
        <v>80</v>
      </c>
      <c r="C30" s="89"/>
      <c r="D30" s="89"/>
      <c r="E30" s="89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69" t="s">
        <v>83</v>
      </c>
      <c r="E32" s="53"/>
      <c r="F32" s="53"/>
      <c r="G32" s="54"/>
      <c r="H32" s="54"/>
      <c r="I32" s="54"/>
      <c r="J32" s="54"/>
      <c r="K32" s="54"/>
      <c r="L32" s="54"/>
      <c r="M32" s="55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70" t="s">
        <v>81</v>
      </c>
      <c r="F35" s="93"/>
      <c r="G35" s="40"/>
      <c r="H35" s="40"/>
      <c r="I35" s="40"/>
      <c r="J35" s="40"/>
      <c r="K35" s="40"/>
      <c r="L35" s="40"/>
      <c r="M35" s="9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78" t="s">
        <v>83</v>
      </c>
      <c r="E37" s="53"/>
      <c r="F37" s="53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84" t="s">
        <v>102</v>
      </c>
      <c r="Z38" s="94"/>
      <c r="AA38" s="94"/>
    </row>
    <row r="39" spans="1:34" s="32" customFormat="1" ht="17.25" customHeight="1">
      <c r="C39" s="80"/>
      <c r="D39" s="83" t="s">
        <v>108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82" t="s">
        <v>94</v>
      </c>
      <c r="J40" s="94"/>
      <c r="K40" s="94"/>
      <c r="L40" s="91"/>
      <c r="M40" s="91"/>
      <c r="N40" s="91"/>
      <c r="O40" s="91"/>
      <c r="P40" s="94"/>
      <c r="Q40" s="87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71" t="s">
        <v>97</v>
      </c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ROUNDDOWN(IF(0&lt;(E33/G34)-ROUND(((E33*12)/(7.75*5*52-17*7.75)),0)*7.75,(E33/G34)-ROUND(((E33*12)/(7.75*5*52-17*7.75)),0)*7.75,0)+(D42/22),0)*X39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9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0.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45" t="s">
        <v>58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30" ht="15" customHeight="1">
      <c r="B50" s="198" t="s">
        <v>59</v>
      </c>
      <c r="C50" s="198"/>
      <c r="D50" s="198"/>
      <c r="E50" s="198"/>
      <c r="F50" s="198"/>
      <c r="G50" s="198"/>
      <c r="H50" s="198"/>
      <c r="I50" s="198"/>
      <c r="J50" s="198"/>
      <c r="K50" s="198" t="s">
        <v>60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</row>
    <row r="51" spans="1:30" ht="15" customHeight="1">
      <c r="B51" s="196" t="s">
        <v>61</v>
      </c>
      <c r="C51" s="196"/>
      <c r="D51" s="196"/>
      <c r="E51" s="196"/>
      <c r="F51" s="196"/>
      <c r="G51" s="196"/>
      <c r="H51" s="196"/>
      <c r="I51" s="196"/>
      <c r="J51" s="196"/>
      <c r="K51" s="196" t="s">
        <v>62</v>
      </c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</row>
    <row r="52" spans="1:30" ht="15" customHeight="1">
      <c r="B52" s="196" t="s">
        <v>63</v>
      </c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</row>
    <row r="53" spans="1:30" ht="15" customHeight="1">
      <c r="B53" s="196" t="s">
        <v>64</v>
      </c>
      <c r="C53" s="196"/>
      <c r="D53" s="196"/>
      <c r="E53" s="196"/>
      <c r="F53" s="196"/>
      <c r="G53" s="196"/>
      <c r="H53" s="196"/>
      <c r="I53" s="196"/>
      <c r="J53" s="196"/>
      <c r="K53" s="196" t="s">
        <v>65</v>
      </c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45"/>
      <c r="AC53" s="45"/>
    </row>
    <row r="54" spans="1:30" ht="15" customHeight="1">
      <c r="B54" s="196" t="s">
        <v>66</v>
      </c>
      <c r="C54" s="196"/>
      <c r="D54" s="196"/>
      <c r="E54" s="196"/>
      <c r="F54" s="196"/>
      <c r="G54" s="196"/>
      <c r="H54" s="196"/>
      <c r="I54" s="196"/>
      <c r="J54" s="196"/>
      <c r="K54" s="196" t="s">
        <v>65</v>
      </c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45"/>
      <c r="AC54" s="45"/>
    </row>
    <row r="55" spans="1:30" ht="15" customHeight="1">
      <c r="B55" s="33" t="s">
        <v>67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44"/>
      <c r="AA55" s="45"/>
      <c r="AB55" s="45"/>
      <c r="AC55" s="45"/>
    </row>
    <row r="56" spans="1:30" ht="15" customHeight="1">
      <c r="B56" s="46" t="s">
        <v>68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30" ht="15" customHeight="1">
      <c r="A57" s="28" t="s">
        <v>98</v>
      </c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ht="15" customHeight="1">
      <c r="A58" s="28" t="s">
        <v>24</v>
      </c>
      <c r="B58" s="28" t="s">
        <v>99</v>
      </c>
    </row>
    <row r="59" spans="1:30" ht="7.5" customHeight="1">
      <c r="B59" s="45"/>
      <c r="AD59" s="45"/>
    </row>
    <row r="60" spans="1:30" ht="15" customHeight="1">
      <c r="A60" s="45" t="s">
        <v>69</v>
      </c>
      <c r="B60" s="45"/>
      <c r="AD60" s="45"/>
    </row>
    <row r="61" spans="1:30" ht="15" customHeight="1">
      <c r="B61" s="45" t="s">
        <v>70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</row>
    <row r="62" spans="1:30" ht="15" customHeight="1">
      <c r="B62" s="45" t="s">
        <v>78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</row>
    <row r="63" spans="1:30" ht="15" customHeight="1">
      <c r="AB63" s="45"/>
      <c r="AC63" s="45"/>
    </row>
    <row r="64" spans="1:30" ht="15" customHeight="1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</sheetData>
  <sheetProtection selectLockedCells="1"/>
  <mergeCells count="41">
    <mergeCell ref="B53:J53"/>
    <mergeCell ref="K53:AA53"/>
    <mergeCell ref="B54:J54"/>
    <mergeCell ref="K54:AA54"/>
    <mergeCell ref="D48:AA48"/>
    <mergeCell ref="B50:J50"/>
    <mergeCell ref="K50:AA50"/>
    <mergeCell ref="B51:J51"/>
    <mergeCell ref="K51:AA51"/>
    <mergeCell ref="B52:J52"/>
    <mergeCell ref="K52:AA52"/>
    <mergeCell ref="B43:G43"/>
    <mergeCell ref="J43:K43"/>
    <mergeCell ref="M43:O43"/>
    <mergeCell ref="T43:W43"/>
    <mergeCell ref="C46:F46"/>
    <mergeCell ref="I46:L46"/>
    <mergeCell ref="O46:R46"/>
    <mergeCell ref="E33:K33"/>
    <mergeCell ref="G34:I34"/>
    <mergeCell ref="E38:K38"/>
    <mergeCell ref="X39:Z39"/>
    <mergeCell ref="D42:G42"/>
    <mergeCell ref="M42:R42"/>
    <mergeCell ref="Y42:AA42"/>
    <mergeCell ref="H26:J26"/>
    <mergeCell ref="B27:E27"/>
    <mergeCell ref="H27:J27"/>
    <mergeCell ref="M27:P27"/>
    <mergeCell ref="W23:W24"/>
    <mergeCell ref="AB23:AB24"/>
    <mergeCell ref="B24:E24"/>
    <mergeCell ref="H24:I24"/>
    <mergeCell ref="Z1:AC2"/>
    <mergeCell ref="E17:Y17"/>
    <mergeCell ref="B21:E21"/>
    <mergeCell ref="H21:I21"/>
    <mergeCell ref="K21:N21"/>
    <mergeCell ref="K24:O24"/>
    <mergeCell ref="X24:Z24"/>
    <mergeCell ref="X23:Z23"/>
  </mergeCells>
  <phoneticPr fontId="3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07A75-F468-4C14-9517-7CF97752CE2A}">
  <sheetPr>
    <tabColor rgb="FF002060"/>
  </sheetPr>
  <dimension ref="A1:AI66"/>
  <sheetViews>
    <sheetView topLeftCell="A25" zoomScaleNormal="100" workbookViewId="0">
      <selection activeCell="AU18" sqref="AU18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7.21875" style="28" customWidth="1"/>
    <col min="30" max="30" width="3.33203125" style="28" customWidth="1"/>
    <col min="31" max="31" width="1.6640625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30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1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1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21" customHeight="1">
      <c r="A17" s="31"/>
      <c r="B17" s="87"/>
      <c r="C17" s="31"/>
      <c r="D17" s="31"/>
      <c r="E17" s="208" t="s">
        <v>135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>
        <v>500000</v>
      </c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>
        <f>IF(ROUND(B21*1/22,-1)=0,"",ROUND(B21*1/22,-1))</f>
        <v>22730</v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>
        <f>K21</f>
        <v>22730</v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>
        <f>IF(ISERROR(ROUNDDOWN(B24*67/100,0)),"",ROUNDDOWN(B24*67/100,0))</f>
        <v>15229</v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>
        <v>15778</v>
      </c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149</v>
      </c>
    </row>
    <row r="27" spans="1:35" s="32" customFormat="1" ht="15" customHeight="1">
      <c r="B27" s="216">
        <f>IF(B21&lt;&gt;0,IF(K24&gt;=$X$24,$X$24,K24),"")</f>
        <v>15229</v>
      </c>
      <c r="C27" s="216"/>
      <c r="D27" s="216"/>
      <c r="E27" s="216"/>
      <c r="F27" s="40" t="s">
        <v>20</v>
      </c>
      <c r="G27" s="94" t="s">
        <v>44</v>
      </c>
      <c r="H27" s="210">
        <v>21</v>
      </c>
      <c r="I27" s="210"/>
      <c r="J27" s="210"/>
      <c r="K27" s="40" t="s">
        <v>53</v>
      </c>
      <c r="L27" s="94" t="s">
        <v>46</v>
      </c>
      <c r="M27" s="217">
        <f>IF(ISERROR(B27*H27),"",B27*H27)</f>
        <v>319809</v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150</v>
      </c>
    </row>
    <row r="28" spans="1:35" s="32" customFormat="1" ht="15" customHeight="1">
      <c r="B28" s="71" t="s">
        <v>54</v>
      </c>
      <c r="C28" s="89"/>
      <c r="D28" s="89"/>
      <c r="E28" s="89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4"/>
      <c r="Q28" s="87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151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/>
    </row>
    <row r="30" spans="1:35" s="32" customFormat="1" ht="15" customHeight="1">
      <c r="B30" s="39" t="s">
        <v>80</v>
      </c>
      <c r="C30" s="89"/>
      <c r="D30" s="89"/>
      <c r="E30" s="89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69" t="s">
        <v>83</v>
      </c>
      <c r="E32" s="53"/>
      <c r="F32" s="53"/>
      <c r="G32" s="54"/>
      <c r="H32" s="54"/>
      <c r="I32" s="54"/>
      <c r="J32" s="54"/>
      <c r="K32" s="54"/>
      <c r="L32" s="54"/>
      <c r="M32" s="55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>
        <v>470212</v>
      </c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>
        <v>22</v>
      </c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70" t="s">
        <v>81</v>
      </c>
      <c r="F35" s="93"/>
      <c r="G35" s="40"/>
      <c r="H35" s="40"/>
      <c r="I35" s="40"/>
      <c r="J35" s="40"/>
      <c r="K35" s="40"/>
      <c r="L35" s="40"/>
      <c r="M35" s="9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78" t="s">
        <v>83</v>
      </c>
      <c r="E37" s="53"/>
      <c r="F37" s="53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>
        <f>IF(E33="","",E33)</f>
        <v>470212</v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84" t="s">
        <v>102</v>
      </c>
      <c r="Z38" s="94"/>
      <c r="AA38" s="94"/>
    </row>
    <row r="39" spans="1:34" s="32" customFormat="1" ht="17.25" customHeight="1">
      <c r="C39" s="80"/>
      <c r="D39" s="83" t="s">
        <v>85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>
        <f>IF(H27="","",H27)</f>
        <v>21</v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82" t="s">
        <v>94</v>
      </c>
      <c r="J40" s="94"/>
      <c r="K40" s="94"/>
      <c r="L40" s="91"/>
      <c r="M40" s="91"/>
      <c r="N40" s="91"/>
      <c r="O40" s="91"/>
      <c r="P40" s="94"/>
      <c r="Q40" s="87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71" t="s">
        <v>97</v>
      </c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>
        <v>30440</v>
      </c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>
        <f>IFERROR(AE42,"")</f>
        <v>29043</v>
      </c>
      <c r="Z42" s="221"/>
      <c r="AA42" s="221"/>
      <c r="AB42" s="72" t="s">
        <v>25</v>
      </c>
      <c r="AE42" s="74">
        <f>ROUNDDOWN(IF(0&lt;(E33/G34)-ROUND(((E33*12)/(7.75*5*52)),0)*7.75,(E33/G34)-ROUND(((E33*12)/(7.75*5*52)),0)*7.75,0)+(D42/22),0)*X39</f>
        <v>29043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>
        <f>M27</f>
        <v>319809</v>
      </c>
      <c r="D46" s="217"/>
      <c r="E46" s="217"/>
      <c r="F46" s="217"/>
      <c r="G46" s="40" t="s">
        <v>20</v>
      </c>
      <c r="H46" s="41" t="s">
        <v>57</v>
      </c>
      <c r="I46" s="200">
        <f>Y42</f>
        <v>29043</v>
      </c>
      <c r="J46" s="200"/>
      <c r="K46" s="200"/>
      <c r="L46" s="200"/>
      <c r="M46" s="40" t="s">
        <v>20</v>
      </c>
      <c r="N46" s="41" t="s">
        <v>46</v>
      </c>
      <c r="O46" s="225">
        <f>IFERROR(C46-I46,C46)</f>
        <v>290766</v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45" t="s">
        <v>58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30" ht="15" customHeight="1">
      <c r="B50" s="198" t="s">
        <v>59</v>
      </c>
      <c r="C50" s="198"/>
      <c r="D50" s="198"/>
      <c r="E50" s="198"/>
      <c r="F50" s="198"/>
      <c r="G50" s="198"/>
      <c r="H50" s="198"/>
      <c r="I50" s="198"/>
      <c r="J50" s="198"/>
      <c r="K50" s="198" t="s">
        <v>60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</row>
    <row r="51" spans="1:30" ht="15" customHeight="1">
      <c r="B51" s="196" t="s">
        <v>61</v>
      </c>
      <c r="C51" s="196"/>
      <c r="D51" s="196"/>
      <c r="E51" s="196"/>
      <c r="F51" s="196"/>
      <c r="G51" s="196"/>
      <c r="H51" s="196"/>
      <c r="I51" s="196"/>
      <c r="J51" s="196"/>
      <c r="K51" s="196" t="s">
        <v>62</v>
      </c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</row>
    <row r="52" spans="1:30" ht="15" customHeight="1">
      <c r="B52" s="196" t="s">
        <v>63</v>
      </c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</row>
    <row r="53" spans="1:30" ht="15" customHeight="1">
      <c r="B53" s="196" t="s">
        <v>64</v>
      </c>
      <c r="C53" s="196"/>
      <c r="D53" s="196"/>
      <c r="E53" s="196"/>
      <c r="F53" s="196"/>
      <c r="G53" s="196"/>
      <c r="H53" s="196"/>
      <c r="I53" s="196"/>
      <c r="J53" s="196"/>
      <c r="K53" s="196" t="s">
        <v>65</v>
      </c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45"/>
    </row>
    <row r="54" spans="1:30" ht="15" customHeight="1">
      <c r="B54" s="196" t="s">
        <v>66</v>
      </c>
      <c r="C54" s="196"/>
      <c r="D54" s="196"/>
      <c r="E54" s="196"/>
      <c r="F54" s="196"/>
      <c r="G54" s="196"/>
      <c r="H54" s="196"/>
      <c r="I54" s="196"/>
      <c r="J54" s="196"/>
      <c r="K54" s="196" t="s">
        <v>65</v>
      </c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45"/>
    </row>
    <row r="55" spans="1:30" ht="15" customHeight="1">
      <c r="B55" s="196" t="s">
        <v>146</v>
      </c>
      <c r="C55" s="196"/>
      <c r="D55" s="196"/>
      <c r="E55" s="196"/>
      <c r="F55" s="196"/>
      <c r="G55" s="196"/>
      <c r="H55" s="196"/>
      <c r="I55" s="196"/>
      <c r="J55" s="196"/>
      <c r="K55" s="197" t="s">
        <v>147</v>
      </c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45"/>
    </row>
    <row r="56" spans="1:30" ht="15" customHeight="1">
      <c r="B56" s="33" t="s">
        <v>67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44"/>
      <c r="AA56" s="45"/>
      <c r="AB56" s="45"/>
      <c r="AC56" s="45"/>
    </row>
    <row r="57" spans="1:30" ht="15" customHeight="1">
      <c r="B57" s="46" t="s">
        <v>68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</row>
    <row r="58" spans="1:30" ht="15" customHeight="1">
      <c r="A58" s="28" t="s">
        <v>98</v>
      </c>
      <c r="B58" s="45"/>
      <c r="C58" s="46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</row>
    <row r="59" spans="1:30" ht="15" customHeight="1">
      <c r="A59" s="28" t="s">
        <v>24</v>
      </c>
      <c r="B59" s="28" t="s">
        <v>99</v>
      </c>
    </row>
    <row r="60" spans="1:30" ht="15" customHeight="1">
      <c r="B60" s="99" t="s">
        <v>125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45"/>
    </row>
    <row r="61" spans="1:30" ht="15" customHeight="1">
      <c r="B61" s="45"/>
      <c r="AD61" s="45"/>
    </row>
    <row r="62" spans="1:30" ht="15" customHeight="1">
      <c r="A62" s="45" t="s">
        <v>69</v>
      </c>
      <c r="B62" s="45"/>
      <c r="AD62" s="45"/>
    </row>
    <row r="63" spans="1:30" ht="15" customHeight="1">
      <c r="B63" s="45" t="s">
        <v>70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</row>
    <row r="64" spans="1:30" ht="15" customHeight="1">
      <c r="B64" s="45" t="s">
        <v>78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</row>
    <row r="65" spans="3:29" ht="15" customHeight="1">
      <c r="AB65" s="45"/>
      <c r="AC65" s="45"/>
    </row>
    <row r="66" spans="3:29" ht="15" customHeight="1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</row>
  </sheetData>
  <sheetProtection formatCells="0" formatColumns="0" formatRows="0" insertColumns="0" insertRows="0" insertHyperlinks="0" deleteColumns="0" deleteRows="0" sort="0" autoFilter="0" pivotTables="0"/>
  <mergeCells count="43">
    <mergeCell ref="D48:AA48"/>
    <mergeCell ref="B50:J50"/>
    <mergeCell ref="B51:J51"/>
    <mergeCell ref="B52:J52"/>
    <mergeCell ref="B43:G43"/>
    <mergeCell ref="J43:K43"/>
    <mergeCell ref="M43:O43"/>
    <mergeCell ref="T43:W43"/>
    <mergeCell ref="C46:F46"/>
    <mergeCell ref="I46:L46"/>
    <mergeCell ref="O46:R46"/>
    <mergeCell ref="E33:K33"/>
    <mergeCell ref="G34:I34"/>
    <mergeCell ref="E38:K38"/>
    <mergeCell ref="X39:Z39"/>
    <mergeCell ref="D42:G42"/>
    <mergeCell ref="M42:R42"/>
    <mergeCell ref="Y42:AA42"/>
    <mergeCell ref="H26:J26"/>
    <mergeCell ref="B27:E27"/>
    <mergeCell ref="H27:J27"/>
    <mergeCell ref="M27:P27"/>
    <mergeCell ref="W23:W24"/>
    <mergeCell ref="AB23:AB24"/>
    <mergeCell ref="B24:E24"/>
    <mergeCell ref="H24:I24"/>
    <mergeCell ref="Z1:AC2"/>
    <mergeCell ref="E17:Y17"/>
    <mergeCell ref="B21:E21"/>
    <mergeCell ref="H21:I21"/>
    <mergeCell ref="K21:N21"/>
    <mergeCell ref="K24:O24"/>
    <mergeCell ref="X24:Z24"/>
    <mergeCell ref="X23:Z23"/>
    <mergeCell ref="B55:J55"/>
    <mergeCell ref="K55:AB55"/>
    <mergeCell ref="K50:AB50"/>
    <mergeCell ref="K51:AB51"/>
    <mergeCell ref="K52:AB52"/>
    <mergeCell ref="K53:AB53"/>
    <mergeCell ref="K54:AB54"/>
    <mergeCell ref="B53:J53"/>
    <mergeCell ref="B54:J54"/>
  </mergeCells>
  <phoneticPr fontId="3"/>
  <pageMargins left="0.70866141732283472" right="0.51" top="0.39370078740157483" bottom="0.2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72E68-32CE-49BB-BB20-B0028ECD10D7}">
  <dimension ref="A1:AI65"/>
  <sheetViews>
    <sheetView topLeftCell="A13" zoomScaleNormal="100" workbookViewId="0">
      <selection activeCell="AB26" sqref="AB26:AB30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7.21875" style="28" customWidth="1"/>
    <col min="30" max="30" width="3.33203125" style="28" customWidth="1"/>
    <col min="31" max="31" width="1.6640625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30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0.050000000000001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8.5500000000000007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3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6.4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19.05" customHeight="1">
      <c r="A17" s="31"/>
      <c r="B17" s="87"/>
      <c r="C17" s="31"/>
      <c r="D17" s="31"/>
      <c r="E17" s="208" t="s">
        <v>135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141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149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150</v>
      </c>
    </row>
    <row r="28" spans="1:35" s="32" customFormat="1" ht="15" customHeight="1">
      <c r="B28" s="71" t="s">
        <v>54</v>
      </c>
      <c r="C28" s="89"/>
      <c r="D28" s="89"/>
      <c r="E28" s="89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4"/>
      <c r="Q28" s="87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154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 t="s">
        <v>155</v>
      </c>
    </row>
    <row r="30" spans="1:35" s="32" customFormat="1" ht="15" customHeight="1">
      <c r="B30" s="39" t="s">
        <v>80</v>
      </c>
      <c r="C30" s="89"/>
      <c r="D30" s="89"/>
      <c r="E30" s="89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 t="s">
        <v>156</v>
      </c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69" t="s">
        <v>83</v>
      </c>
      <c r="E32" s="53"/>
      <c r="F32" s="53"/>
      <c r="G32" s="54"/>
      <c r="H32" s="54"/>
      <c r="I32" s="54"/>
      <c r="J32" s="54"/>
      <c r="K32" s="54"/>
      <c r="L32" s="54"/>
      <c r="M32" s="55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70" t="s">
        <v>81</v>
      </c>
      <c r="F35" s="93"/>
      <c r="G35" s="40"/>
      <c r="H35" s="40"/>
      <c r="I35" s="40"/>
      <c r="J35" s="40"/>
      <c r="K35" s="40"/>
      <c r="L35" s="40"/>
      <c r="M35" s="9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78" t="s">
        <v>83</v>
      </c>
      <c r="E37" s="53"/>
      <c r="F37" s="53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84" t="s">
        <v>102</v>
      </c>
      <c r="Z38" s="94"/>
      <c r="AA38" s="94"/>
    </row>
    <row r="39" spans="1:34" s="32" customFormat="1" ht="17.25" customHeight="1">
      <c r="C39" s="80"/>
      <c r="D39" s="83" t="s">
        <v>85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82" t="s">
        <v>94</v>
      </c>
      <c r="J40" s="94"/>
      <c r="K40" s="94"/>
      <c r="L40" s="91"/>
      <c r="M40" s="91"/>
      <c r="N40" s="91"/>
      <c r="O40" s="91"/>
      <c r="P40" s="94"/>
      <c r="Q40" s="87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71" t="s">
        <v>97</v>
      </c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ROUNDDOWN(IF(0&lt;(E33/G34)-ROUND(((E33*12)/(7.75*5*52)),0)*7.75,(E33/G34)-ROUND(((E33*12)/(7.75*5*52)),0)*7.75,0)+(D42/22),0)*X39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5" customHeight="1">
      <c r="A48" s="45" t="s">
        <v>58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30" ht="15" customHeight="1">
      <c r="B49" s="198" t="s">
        <v>59</v>
      </c>
      <c r="C49" s="198"/>
      <c r="D49" s="198"/>
      <c r="E49" s="198"/>
      <c r="F49" s="198"/>
      <c r="G49" s="198"/>
      <c r="H49" s="198"/>
      <c r="I49" s="198"/>
      <c r="J49" s="198"/>
      <c r="K49" s="198" t="s">
        <v>60</v>
      </c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</row>
    <row r="50" spans="1:30" ht="15" customHeight="1">
      <c r="B50" s="196" t="s">
        <v>61</v>
      </c>
      <c r="C50" s="196"/>
      <c r="D50" s="196"/>
      <c r="E50" s="196"/>
      <c r="F50" s="196"/>
      <c r="G50" s="196"/>
      <c r="H50" s="196"/>
      <c r="I50" s="196"/>
      <c r="J50" s="196"/>
      <c r="K50" s="196" t="s">
        <v>62</v>
      </c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</row>
    <row r="51" spans="1:30" ht="15" customHeight="1">
      <c r="B51" s="196" t="s">
        <v>63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</row>
    <row r="52" spans="1:30" ht="15" customHeight="1">
      <c r="B52" s="196" t="s">
        <v>64</v>
      </c>
      <c r="C52" s="196"/>
      <c r="D52" s="196"/>
      <c r="E52" s="196"/>
      <c r="F52" s="196"/>
      <c r="G52" s="196"/>
      <c r="H52" s="196"/>
      <c r="I52" s="196"/>
      <c r="J52" s="196"/>
      <c r="K52" s="196" t="s">
        <v>65</v>
      </c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45"/>
    </row>
    <row r="53" spans="1:30" ht="15" customHeight="1">
      <c r="B53" s="196" t="s">
        <v>66</v>
      </c>
      <c r="C53" s="196"/>
      <c r="D53" s="196"/>
      <c r="E53" s="196"/>
      <c r="F53" s="196"/>
      <c r="G53" s="196"/>
      <c r="H53" s="196"/>
      <c r="I53" s="196"/>
      <c r="J53" s="196"/>
      <c r="K53" s="196" t="s">
        <v>65</v>
      </c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45"/>
    </row>
    <row r="54" spans="1:30" ht="15" customHeight="1">
      <c r="B54" s="196" t="s">
        <v>146</v>
      </c>
      <c r="C54" s="196"/>
      <c r="D54" s="196"/>
      <c r="E54" s="196"/>
      <c r="F54" s="196"/>
      <c r="G54" s="196"/>
      <c r="H54" s="196"/>
      <c r="I54" s="196"/>
      <c r="J54" s="196"/>
      <c r="K54" s="197" t="s">
        <v>147</v>
      </c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45"/>
    </row>
    <row r="55" spans="1:30" ht="15" customHeight="1">
      <c r="B55" s="33" t="s">
        <v>67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44"/>
      <c r="AA55" s="45"/>
      <c r="AB55" s="45"/>
      <c r="AC55" s="45"/>
    </row>
    <row r="56" spans="1:30" ht="15" customHeight="1">
      <c r="B56" s="46" t="s">
        <v>68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30" ht="15" customHeight="1">
      <c r="A57" s="28" t="s">
        <v>98</v>
      </c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ht="15" customHeight="1">
      <c r="A58" s="28" t="s">
        <v>24</v>
      </c>
      <c r="B58" s="28" t="s">
        <v>99</v>
      </c>
    </row>
    <row r="59" spans="1:30" ht="15" customHeight="1">
      <c r="B59" s="45" t="s">
        <v>125</v>
      </c>
      <c r="AD59" s="45"/>
    </row>
    <row r="60" spans="1:30" ht="10.5" customHeight="1">
      <c r="B60" s="45"/>
      <c r="AD60" s="45"/>
    </row>
    <row r="61" spans="1:30" ht="15" customHeight="1">
      <c r="A61" s="45" t="s">
        <v>69</v>
      </c>
      <c r="B61" s="45"/>
      <c r="AD61" s="45"/>
    </row>
    <row r="62" spans="1:30" ht="15" customHeight="1">
      <c r="B62" s="45" t="s">
        <v>70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1:30" ht="15" customHeight="1">
      <c r="B63" s="45" t="s">
        <v>78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30" ht="15" customHeight="1">
      <c r="AB64" s="45"/>
      <c r="AC64" s="45"/>
    </row>
    <row r="65" spans="3:28" ht="1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</sheetData>
  <sheetProtection formatCells="0" formatColumns="0" formatRows="0" insertColumns="0" insertRows="0" insertHyperlinks="0" deleteColumns="0" deleteRows="0" sort="0" autoFilter="0" pivotTables="0"/>
  <mergeCells count="42">
    <mergeCell ref="B52:J52"/>
    <mergeCell ref="K52:AB52"/>
    <mergeCell ref="B53:J53"/>
    <mergeCell ref="K53:AB53"/>
    <mergeCell ref="B54:J54"/>
    <mergeCell ref="K54:AB54"/>
    <mergeCell ref="B49:J49"/>
    <mergeCell ref="K49:AB49"/>
    <mergeCell ref="B50:J50"/>
    <mergeCell ref="K50:AB50"/>
    <mergeCell ref="B51:J51"/>
    <mergeCell ref="K51:AB51"/>
    <mergeCell ref="B43:G43"/>
    <mergeCell ref="J43:K43"/>
    <mergeCell ref="M43:O43"/>
    <mergeCell ref="T43:W43"/>
    <mergeCell ref="C46:F46"/>
    <mergeCell ref="I46:L46"/>
    <mergeCell ref="O46:R46"/>
    <mergeCell ref="E33:K33"/>
    <mergeCell ref="G34:I34"/>
    <mergeCell ref="E38:K38"/>
    <mergeCell ref="X39:Z39"/>
    <mergeCell ref="D42:G42"/>
    <mergeCell ref="M42:R42"/>
    <mergeCell ref="Y42:AA42"/>
    <mergeCell ref="K24:O24"/>
    <mergeCell ref="X24:Z24"/>
    <mergeCell ref="H26:J26"/>
    <mergeCell ref="B27:E27"/>
    <mergeCell ref="H27:J27"/>
    <mergeCell ref="M27:P27"/>
    <mergeCell ref="Z1:AC2"/>
    <mergeCell ref="E17:Y17"/>
    <mergeCell ref="B21:E21"/>
    <mergeCell ref="H21:I21"/>
    <mergeCell ref="K21:N21"/>
    <mergeCell ref="W23:W24"/>
    <mergeCell ref="X23:Z23"/>
    <mergeCell ref="AB23:AB24"/>
    <mergeCell ref="B24:E24"/>
    <mergeCell ref="H24:I24"/>
  </mergeCells>
  <phoneticPr fontId="3"/>
  <pageMargins left="0.70866141732283472" right="0.51" top="0.39370078740157483" bottom="0.23" header="0.31496062992125984" footer="0.31496062992125984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CBED4-0EB5-4D62-A9F4-14338B0A2357}">
  <dimension ref="A1:AS66"/>
  <sheetViews>
    <sheetView tabSelected="1" topLeftCell="A15" zoomScaleNormal="100" workbookViewId="0">
      <selection activeCell="AB26" sqref="AB26:AB30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6.77734375" style="28" customWidth="1"/>
    <col min="30" max="30" width="3.33203125" style="28" customWidth="1"/>
    <col min="31" max="31" width="3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45" ht="15" customHeight="1">
      <c r="A1" s="24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45" ht="12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45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45" ht="9.4499999999999993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45" ht="10.9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45" ht="10.9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45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</row>
    <row r="8" spans="1:45" ht="13.0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45" ht="7.9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</row>
    <row r="10" spans="1:45" ht="7.9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45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45" ht="19.0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45" ht="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45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35" s="32" customFormat="1" ht="21" customHeight="1">
      <c r="A17" s="31"/>
      <c r="B17" s="87"/>
      <c r="C17" s="31"/>
      <c r="D17" s="31"/>
      <c r="E17" s="208" t="s">
        <v>134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149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150</v>
      </c>
    </row>
    <row r="28" spans="1:35" s="32" customFormat="1" ht="15" customHeight="1">
      <c r="B28" s="238" t="s">
        <v>54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154</v>
      </c>
    </row>
    <row r="29" spans="1:35" s="32" customFormat="1" ht="12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AB29" s="50" t="s">
        <v>155</v>
      </c>
    </row>
    <row r="30" spans="1:35" s="32" customFormat="1" ht="15" customHeight="1">
      <c r="B30" s="242" t="s">
        <v>80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 t="s">
        <v>156</v>
      </c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239" t="s">
        <v>83</v>
      </c>
      <c r="E32" s="237"/>
      <c r="F32" s="237"/>
      <c r="G32" s="237"/>
      <c r="H32" s="237"/>
      <c r="I32" s="237"/>
      <c r="J32" s="237"/>
      <c r="K32" s="237"/>
      <c r="L32" s="237"/>
      <c r="M32" s="237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240" t="s">
        <v>81</v>
      </c>
      <c r="F35" s="102"/>
      <c r="G35" s="102"/>
      <c r="H35" s="102"/>
      <c r="I35" s="102"/>
      <c r="J35" s="102"/>
      <c r="K35" s="102"/>
      <c r="L35" s="102"/>
      <c r="M35" s="10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241" t="s">
        <v>83</v>
      </c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235" t="s">
        <v>102</v>
      </c>
      <c r="X38" s="104"/>
      <c r="Y38" s="104"/>
      <c r="Z38" s="104"/>
      <c r="AA38" s="104"/>
    </row>
    <row r="39" spans="1:34" s="32" customFormat="1" ht="17.25" customHeight="1">
      <c r="C39" s="80"/>
      <c r="D39" s="83" t="s">
        <v>153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236" t="s">
        <v>94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238" t="s">
        <v>97</v>
      </c>
      <c r="E41" s="104"/>
      <c r="F41" s="104"/>
      <c r="G41" s="104"/>
      <c r="H41" s="104"/>
      <c r="I41" s="104"/>
      <c r="J41" s="10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ROUNDDOWN(IF(0&lt;(E33/G34)-ROUND(((E33*12)/(7.75*5*52-18*7.75)),0)*7.75,(E33/G34)-ROUND(((E33*12)/(7.75*5*52-18*7.75)),0)*7.75,0)+(D42/22),0)*X39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5.5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0.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227" t="s">
        <v>58</v>
      </c>
      <c r="B49" s="104"/>
      <c r="C49" s="104"/>
      <c r="D49" s="104"/>
      <c r="E49" s="104"/>
    </row>
    <row r="50" spans="1:30" ht="15" customHeight="1">
      <c r="B50" s="233" t="s">
        <v>59</v>
      </c>
      <c r="C50" s="233"/>
      <c r="D50" s="233"/>
      <c r="E50" s="233"/>
      <c r="F50" s="233"/>
      <c r="G50" s="233"/>
      <c r="H50" s="233"/>
      <c r="I50" s="233"/>
      <c r="J50" s="233"/>
      <c r="K50" s="233" t="s">
        <v>60</v>
      </c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</row>
    <row r="51" spans="1:30" ht="15" customHeight="1">
      <c r="B51" s="231" t="s">
        <v>61</v>
      </c>
      <c r="C51" s="231"/>
      <c r="D51" s="231"/>
      <c r="E51" s="231"/>
      <c r="F51" s="231"/>
      <c r="G51" s="231"/>
      <c r="H51" s="231"/>
      <c r="I51" s="231"/>
      <c r="J51" s="231"/>
      <c r="K51" s="234" t="s">
        <v>127</v>
      </c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</row>
    <row r="52" spans="1:30" ht="15" customHeight="1">
      <c r="B52" s="231" t="s">
        <v>63</v>
      </c>
      <c r="C52" s="231"/>
      <c r="D52" s="231"/>
      <c r="E52" s="231"/>
      <c r="F52" s="231"/>
      <c r="G52" s="231"/>
      <c r="H52" s="231"/>
      <c r="I52" s="231"/>
      <c r="J52" s="231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</row>
    <row r="53" spans="1:30" ht="15" customHeight="1">
      <c r="B53" s="231" t="s">
        <v>64</v>
      </c>
      <c r="C53" s="231"/>
      <c r="D53" s="231"/>
      <c r="E53" s="231"/>
      <c r="F53" s="231"/>
      <c r="G53" s="231"/>
      <c r="H53" s="231"/>
      <c r="I53" s="231"/>
      <c r="J53" s="231"/>
      <c r="K53" s="232" t="s">
        <v>128</v>
      </c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</row>
    <row r="54" spans="1:30" ht="15" customHeight="1">
      <c r="B54" s="231" t="s">
        <v>66</v>
      </c>
      <c r="C54" s="231"/>
      <c r="D54" s="231"/>
      <c r="E54" s="231"/>
      <c r="F54" s="231"/>
      <c r="G54" s="231"/>
      <c r="H54" s="231"/>
      <c r="I54" s="231"/>
      <c r="J54" s="231"/>
      <c r="K54" s="232" t="s">
        <v>128</v>
      </c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</row>
    <row r="55" spans="1:30" ht="15" customHeight="1">
      <c r="B55" s="196" t="s">
        <v>146</v>
      </c>
      <c r="C55" s="196"/>
      <c r="D55" s="196"/>
      <c r="E55" s="196"/>
      <c r="F55" s="196"/>
      <c r="G55" s="196"/>
      <c r="H55" s="196"/>
      <c r="I55" s="196"/>
      <c r="J55" s="196"/>
      <c r="K55" s="228" t="s">
        <v>147</v>
      </c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45"/>
    </row>
    <row r="56" spans="1:30" ht="15" customHeight="1">
      <c r="B56" s="229" t="s">
        <v>67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1:30" ht="15" customHeight="1">
      <c r="B57" s="230" t="s">
        <v>68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</row>
    <row r="58" spans="1:30" ht="15" customHeight="1">
      <c r="A58" s="227" t="s">
        <v>98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45"/>
    </row>
    <row r="59" spans="1:30" ht="15" customHeight="1">
      <c r="A59" s="28" t="s">
        <v>24</v>
      </c>
      <c r="B59" s="227" t="s">
        <v>99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</row>
    <row r="60" spans="1:30" ht="15" customHeight="1">
      <c r="A60" s="227" t="s">
        <v>125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45"/>
    </row>
    <row r="61" spans="1:30" ht="10.5" customHeight="1">
      <c r="AD61" s="45"/>
    </row>
    <row r="62" spans="1:30" ht="15" customHeight="1">
      <c r="A62" s="227" t="s">
        <v>69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AD62" s="45"/>
    </row>
    <row r="63" spans="1:30" ht="15" customHeight="1">
      <c r="B63" s="227" t="s">
        <v>70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30" ht="15" customHeight="1">
      <c r="B64" s="227" t="s">
        <v>78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</row>
    <row r="65" spans="3:29" ht="15" customHeight="1">
      <c r="AB65" s="45"/>
      <c r="AC65" s="45"/>
    </row>
    <row r="66" spans="3:29" ht="15" customHeight="1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</row>
  </sheetData>
  <sheetProtection formatCells="0" formatColumns="0" formatRows="0" insertColumns="0" insertRows="0" insertHyperlinks="0" deleteColumns="0" deleteRows="0" sort="0" autoFilter="0" pivotTables="0"/>
  <mergeCells count="61">
    <mergeCell ref="A60:AC60"/>
    <mergeCell ref="A62:K62"/>
    <mergeCell ref="B63:Q63"/>
    <mergeCell ref="B64:AC64"/>
    <mergeCell ref="B55:J55"/>
    <mergeCell ref="K55:AB55"/>
    <mergeCell ref="B56:AC56"/>
    <mergeCell ref="B57:AC57"/>
    <mergeCell ref="A58:AC58"/>
    <mergeCell ref="B59:AC59"/>
    <mergeCell ref="B52:J52"/>
    <mergeCell ref="K52:AB52"/>
    <mergeCell ref="B53:J53"/>
    <mergeCell ref="K53:AB53"/>
    <mergeCell ref="B54:J54"/>
    <mergeCell ref="K54:AB54"/>
    <mergeCell ref="D48:AA48"/>
    <mergeCell ref="A49:E49"/>
    <mergeCell ref="B50:J50"/>
    <mergeCell ref="K50:AB50"/>
    <mergeCell ref="B51:J51"/>
    <mergeCell ref="K51:AB51"/>
    <mergeCell ref="B43:G43"/>
    <mergeCell ref="J43:K43"/>
    <mergeCell ref="M43:O43"/>
    <mergeCell ref="T43:W43"/>
    <mergeCell ref="C46:F46"/>
    <mergeCell ref="I46:L46"/>
    <mergeCell ref="O46:R46"/>
    <mergeCell ref="W38:AA38"/>
    <mergeCell ref="X39:Z39"/>
    <mergeCell ref="I40:U40"/>
    <mergeCell ref="D41:J41"/>
    <mergeCell ref="D42:G42"/>
    <mergeCell ref="M42:R42"/>
    <mergeCell ref="Y42:AA42"/>
    <mergeCell ref="D32:M32"/>
    <mergeCell ref="E33:K33"/>
    <mergeCell ref="G34:I34"/>
    <mergeCell ref="E35:M35"/>
    <mergeCell ref="D37:N37"/>
    <mergeCell ref="E38:K38"/>
    <mergeCell ref="H26:J26"/>
    <mergeCell ref="B27:E27"/>
    <mergeCell ref="H27:J27"/>
    <mergeCell ref="M27:P27"/>
    <mergeCell ref="B28:Q28"/>
    <mergeCell ref="B30:O30"/>
    <mergeCell ref="W23:W24"/>
    <mergeCell ref="X23:Z23"/>
    <mergeCell ref="AB23:AB24"/>
    <mergeCell ref="B24:E24"/>
    <mergeCell ref="H24:I24"/>
    <mergeCell ref="K24:O24"/>
    <mergeCell ref="X24:Z24"/>
    <mergeCell ref="A1:L1"/>
    <mergeCell ref="Z1:AC2"/>
    <mergeCell ref="E17:Y17"/>
    <mergeCell ref="B21:E21"/>
    <mergeCell ref="H21:I21"/>
    <mergeCell ref="K21:N21"/>
  </mergeCells>
  <phoneticPr fontId="3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F926-DE91-4DC2-AD2B-4C774128266A}">
  <dimension ref="A1:AI65"/>
  <sheetViews>
    <sheetView topLeftCell="A13" zoomScaleNormal="100" workbookViewId="0">
      <selection activeCell="U26" sqref="U26:AB28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7.21875" style="28" customWidth="1"/>
    <col min="30" max="30" width="3.33203125" style="28" customWidth="1"/>
    <col min="31" max="31" width="1.6640625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30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0.050000000000001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8.5500000000000007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3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6.4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19.05" customHeight="1">
      <c r="A17" s="31"/>
      <c r="B17" s="87"/>
      <c r="C17" s="31"/>
      <c r="D17" s="31"/>
      <c r="E17" s="208" t="s">
        <v>135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141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149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150</v>
      </c>
    </row>
    <row r="28" spans="1:35" s="32" customFormat="1" ht="15" customHeight="1">
      <c r="B28" s="71" t="s">
        <v>54</v>
      </c>
      <c r="C28" s="89"/>
      <c r="D28" s="89"/>
      <c r="E28" s="89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4"/>
      <c r="Q28" s="87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151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/>
    </row>
    <row r="30" spans="1:35" s="32" customFormat="1" ht="15" customHeight="1">
      <c r="B30" s="39" t="s">
        <v>80</v>
      </c>
      <c r="C30" s="89"/>
      <c r="D30" s="89"/>
      <c r="E30" s="89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69" t="s">
        <v>83</v>
      </c>
      <c r="E32" s="53"/>
      <c r="F32" s="53"/>
      <c r="G32" s="54"/>
      <c r="H32" s="54"/>
      <c r="I32" s="54"/>
      <c r="J32" s="54"/>
      <c r="K32" s="54"/>
      <c r="L32" s="54"/>
      <c r="M32" s="55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70" t="s">
        <v>81</v>
      </c>
      <c r="F35" s="93"/>
      <c r="G35" s="40"/>
      <c r="H35" s="40"/>
      <c r="I35" s="40"/>
      <c r="J35" s="40"/>
      <c r="K35" s="40"/>
      <c r="L35" s="40"/>
      <c r="M35" s="9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78" t="s">
        <v>83</v>
      </c>
      <c r="E37" s="53"/>
      <c r="F37" s="53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84" t="s">
        <v>102</v>
      </c>
      <c r="Z38" s="94"/>
      <c r="AA38" s="94"/>
    </row>
    <row r="39" spans="1:34" s="32" customFormat="1" ht="17.25" customHeight="1">
      <c r="C39" s="80"/>
      <c r="D39" s="83" t="s">
        <v>85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82" t="s">
        <v>94</v>
      </c>
      <c r="J40" s="94"/>
      <c r="K40" s="94"/>
      <c r="L40" s="91"/>
      <c r="M40" s="91"/>
      <c r="N40" s="91"/>
      <c r="O40" s="91"/>
      <c r="P40" s="94"/>
      <c r="Q40" s="87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71" t="s">
        <v>97</v>
      </c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ROUNDDOWN(IF(0&lt;(E33/G34)-ROUND(((E33*12)/(7.75*5*52)),0)*7.75,(E33/G34)-ROUND(((E33*12)/(7.75*5*52)),0)*7.75,0)+(D42/22),0)*X39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5" customHeight="1">
      <c r="A48" s="45" t="s">
        <v>58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30" ht="15" customHeight="1">
      <c r="B49" s="198" t="s">
        <v>59</v>
      </c>
      <c r="C49" s="198"/>
      <c r="D49" s="198"/>
      <c r="E49" s="198"/>
      <c r="F49" s="198"/>
      <c r="G49" s="198"/>
      <c r="H49" s="198"/>
      <c r="I49" s="198"/>
      <c r="J49" s="198"/>
      <c r="K49" s="198" t="s">
        <v>60</v>
      </c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</row>
    <row r="50" spans="1:30" ht="15" customHeight="1">
      <c r="B50" s="196" t="s">
        <v>61</v>
      </c>
      <c r="C50" s="196"/>
      <c r="D50" s="196"/>
      <c r="E50" s="196"/>
      <c r="F50" s="196"/>
      <c r="G50" s="196"/>
      <c r="H50" s="196"/>
      <c r="I50" s="196"/>
      <c r="J50" s="196"/>
      <c r="K50" s="196" t="s">
        <v>62</v>
      </c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</row>
    <row r="51" spans="1:30" ht="15" customHeight="1">
      <c r="B51" s="196" t="s">
        <v>63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</row>
    <row r="52" spans="1:30" ht="15" customHeight="1">
      <c r="B52" s="196" t="s">
        <v>64</v>
      </c>
      <c r="C52" s="196"/>
      <c r="D52" s="196"/>
      <c r="E52" s="196"/>
      <c r="F52" s="196"/>
      <c r="G52" s="196"/>
      <c r="H52" s="196"/>
      <c r="I52" s="196"/>
      <c r="J52" s="196"/>
      <c r="K52" s="196" t="s">
        <v>65</v>
      </c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45"/>
    </row>
    <row r="53" spans="1:30" ht="15" customHeight="1">
      <c r="B53" s="196" t="s">
        <v>66</v>
      </c>
      <c r="C53" s="196"/>
      <c r="D53" s="196"/>
      <c r="E53" s="196"/>
      <c r="F53" s="196"/>
      <c r="G53" s="196"/>
      <c r="H53" s="196"/>
      <c r="I53" s="196"/>
      <c r="J53" s="196"/>
      <c r="K53" s="196" t="s">
        <v>65</v>
      </c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45"/>
    </row>
    <row r="54" spans="1:30" ht="15" customHeight="1">
      <c r="B54" s="196" t="s">
        <v>146</v>
      </c>
      <c r="C54" s="196"/>
      <c r="D54" s="196"/>
      <c r="E54" s="196"/>
      <c r="F54" s="196"/>
      <c r="G54" s="196"/>
      <c r="H54" s="196"/>
      <c r="I54" s="196"/>
      <c r="J54" s="196"/>
      <c r="K54" s="197" t="s">
        <v>147</v>
      </c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45"/>
    </row>
    <row r="55" spans="1:30" ht="15" customHeight="1">
      <c r="B55" s="33" t="s">
        <v>67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44"/>
      <c r="AA55" s="45"/>
      <c r="AB55" s="45"/>
      <c r="AC55" s="45"/>
    </row>
    <row r="56" spans="1:30" ht="15" customHeight="1">
      <c r="B56" s="46" t="s">
        <v>68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30" ht="15" customHeight="1">
      <c r="A57" s="28" t="s">
        <v>98</v>
      </c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ht="15" customHeight="1">
      <c r="A58" s="28" t="s">
        <v>24</v>
      </c>
      <c r="B58" s="28" t="s">
        <v>99</v>
      </c>
    </row>
    <row r="59" spans="1:30" ht="15" customHeight="1">
      <c r="B59" s="45" t="s">
        <v>125</v>
      </c>
      <c r="AD59" s="45"/>
    </row>
    <row r="60" spans="1:30" ht="10.5" customHeight="1">
      <c r="B60" s="45"/>
      <c r="AD60" s="45"/>
    </row>
    <row r="61" spans="1:30" ht="15" customHeight="1">
      <c r="A61" s="45" t="s">
        <v>69</v>
      </c>
      <c r="B61" s="45"/>
      <c r="AD61" s="45"/>
    </row>
    <row r="62" spans="1:30" ht="15" customHeight="1">
      <c r="B62" s="45" t="s">
        <v>70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1:30" ht="15" customHeight="1">
      <c r="B63" s="45" t="s">
        <v>78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30" ht="15" customHeight="1">
      <c r="AB64" s="45"/>
      <c r="AC64" s="45"/>
    </row>
    <row r="65" spans="3:28" ht="1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</sheetData>
  <sheetProtection formatCells="0" formatColumns="0" formatRows="0" insertColumns="0" insertRows="0" insertHyperlinks="0" deleteColumns="0" deleteRows="0" sort="0" autoFilter="0" pivotTables="0"/>
  <mergeCells count="42">
    <mergeCell ref="B52:J52"/>
    <mergeCell ref="K52:AB52"/>
    <mergeCell ref="B53:J53"/>
    <mergeCell ref="K53:AB53"/>
    <mergeCell ref="B54:J54"/>
    <mergeCell ref="K54:AB54"/>
    <mergeCell ref="B49:J49"/>
    <mergeCell ref="K49:AB49"/>
    <mergeCell ref="B50:J50"/>
    <mergeCell ref="K50:AB50"/>
    <mergeCell ref="B51:J51"/>
    <mergeCell ref="K51:AB51"/>
    <mergeCell ref="B43:G43"/>
    <mergeCell ref="J43:K43"/>
    <mergeCell ref="M43:O43"/>
    <mergeCell ref="T43:W43"/>
    <mergeCell ref="C46:F46"/>
    <mergeCell ref="I46:L46"/>
    <mergeCell ref="O46:R46"/>
    <mergeCell ref="E33:K33"/>
    <mergeCell ref="G34:I34"/>
    <mergeCell ref="E38:K38"/>
    <mergeCell ref="X39:Z39"/>
    <mergeCell ref="D42:G42"/>
    <mergeCell ref="M42:R42"/>
    <mergeCell ref="Y42:AA42"/>
    <mergeCell ref="H26:J26"/>
    <mergeCell ref="B27:E27"/>
    <mergeCell ref="H27:J27"/>
    <mergeCell ref="M27:P27"/>
    <mergeCell ref="W23:W24"/>
    <mergeCell ref="AB23:AB24"/>
    <mergeCell ref="B24:E24"/>
    <mergeCell ref="H24:I24"/>
    <mergeCell ref="Z1:AC2"/>
    <mergeCell ref="E17:Y17"/>
    <mergeCell ref="B21:E21"/>
    <mergeCell ref="H21:I21"/>
    <mergeCell ref="K21:N21"/>
    <mergeCell ref="K24:O24"/>
    <mergeCell ref="X24:Z24"/>
    <mergeCell ref="X23:Z23"/>
  </mergeCells>
  <phoneticPr fontId="3"/>
  <pageMargins left="0.70866141732283472" right="0.51" top="0.39370078740157483" bottom="0.23" header="0.31496062992125984" footer="0.31496062992125984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051C-69EF-464A-A4D0-7ACE52FFB65D}">
  <dimension ref="A1:AS66"/>
  <sheetViews>
    <sheetView topLeftCell="A15" zoomScaleNormal="100" workbookViewId="0">
      <selection activeCell="AB30" sqref="AB30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6.77734375" style="28" customWidth="1"/>
    <col min="30" max="30" width="3.33203125" style="28" customWidth="1"/>
    <col min="31" max="31" width="3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45" ht="15" customHeight="1">
      <c r="A1" s="24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45" ht="12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45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45" ht="9.4499999999999993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45" ht="10.9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45" ht="10.9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45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</row>
    <row r="8" spans="1:45" ht="13.0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45" ht="7.9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</row>
    <row r="10" spans="1:45" ht="7.9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45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45" ht="19.0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45" ht="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45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35" s="32" customFormat="1" ht="21" customHeight="1">
      <c r="A17" s="31"/>
      <c r="B17" s="87"/>
      <c r="C17" s="31"/>
      <c r="D17" s="31"/>
      <c r="E17" s="208" t="s">
        <v>134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149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150</v>
      </c>
    </row>
    <row r="28" spans="1:35" s="32" customFormat="1" ht="15" customHeight="1">
      <c r="B28" s="238" t="s">
        <v>54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154</v>
      </c>
    </row>
    <row r="29" spans="1:35" s="32" customFormat="1" ht="12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AB29" s="50" t="s">
        <v>155</v>
      </c>
    </row>
    <row r="30" spans="1:35" s="32" customFormat="1" ht="15" customHeight="1">
      <c r="B30" s="242" t="s">
        <v>80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239" t="s">
        <v>83</v>
      </c>
      <c r="E32" s="237"/>
      <c r="F32" s="237"/>
      <c r="G32" s="237"/>
      <c r="H32" s="237"/>
      <c r="I32" s="237"/>
      <c r="J32" s="237"/>
      <c r="K32" s="237"/>
      <c r="L32" s="237"/>
      <c r="M32" s="237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240" t="s">
        <v>81</v>
      </c>
      <c r="F35" s="102"/>
      <c r="G35" s="102"/>
      <c r="H35" s="102"/>
      <c r="I35" s="102"/>
      <c r="J35" s="102"/>
      <c r="K35" s="102"/>
      <c r="L35" s="102"/>
      <c r="M35" s="10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241" t="s">
        <v>83</v>
      </c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235" t="s">
        <v>102</v>
      </c>
      <c r="X38" s="104"/>
      <c r="Y38" s="104"/>
      <c r="Z38" s="104"/>
      <c r="AA38" s="104"/>
    </row>
    <row r="39" spans="1:34" s="32" customFormat="1" ht="17.25" customHeight="1">
      <c r="C39" s="80"/>
      <c r="D39" s="83" t="s">
        <v>153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236" t="s">
        <v>94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238" t="s">
        <v>97</v>
      </c>
      <c r="E41" s="104"/>
      <c r="F41" s="104"/>
      <c r="G41" s="104"/>
      <c r="H41" s="104"/>
      <c r="I41" s="104"/>
      <c r="J41" s="10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ROUNDDOWN(IF(0&lt;(E33/G34)-ROUND(((E33*12)/(7.75*5*52-18*7.75)),0)*7.75,(E33/G34)-ROUND(((E33*12)/(7.75*5*52-18*7.75)),0)*7.75,0)+(D42/22),0)*X39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5.5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0.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227" t="s">
        <v>58</v>
      </c>
      <c r="B49" s="104"/>
      <c r="C49" s="104"/>
      <c r="D49" s="104"/>
      <c r="E49" s="104"/>
    </row>
    <row r="50" spans="1:30" ht="15" customHeight="1">
      <c r="B50" s="233" t="s">
        <v>59</v>
      </c>
      <c r="C50" s="233"/>
      <c r="D50" s="233"/>
      <c r="E50" s="233"/>
      <c r="F50" s="233"/>
      <c r="G50" s="233"/>
      <c r="H50" s="233"/>
      <c r="I50" s="233"/>
      <c r="J50" s="233"/>
      <c r="K50" s="233" t="s">
        <v>60</v>
      </c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</row>
    <row r="51" spans="1:30" ht="15" customHeight="1">
      <c r="B51" s="231" t="s">
        <v>61</v>
      </c>
      <c r="C51" s="231"/>
      <c r="D51" s="231"/>
      <c r="E51" s="231"/>
      <c r="F51" s="231"/>
      <c r="G51" s="231"/>
      <c r="H51" s="231"/>
      <c r="I51" s="231"/>
      <c r="J51" s="231"/>
      <c r="K51" s="234" t="s">
        <v>127</v>
      </c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</row>
    <row r="52" spans="1:30" ht="15" customHeight="1">
      <c r="B52" s="231" t="s">
        <v>63</v>
      </c>
      <c r="C52" s="231"/>
      <c r="D52" s="231"/>
      <c r="E52" s="231"/>
      <c r="F52" s="231"/>
      <c r="G52" s="231"/>
      <c r="H52" s="231"/>
      <c r="I52" s="231"/>
      <c r="J52" s="231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</row>
    <row r="53" spans="1:30" ht="15" customHeight="1">
      <c r="B53" s="231" t="s">
        <v>64</v>
      </c>
      <c r="C53" s="231"/>
      <c r="D53" s="231"/>
      <c r="E53" s="231"/>
      <c r="F53" s="231"/>
      <c r="G53" s="231"/>
      <c r="H53" s="231"/>
      <c r="I53" s="231"/>
      <c r="J53" s="231"/>
      <c r="K53" s="232" t="s">
        <v>128</v>
      </c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</row>
    <row r="54" spans="1:30" ht="15" customHeight="1">
      <c r="B54" s="231" t="s">
        <v>66</v>
      </c>
      <c r="C54" s="231"/>
      <c r="D54" s="231"/>
      <c r="E54" s="231"/>
      <c r="F54" s="231"/>
      <c r="G54" s="231"/>
      <c r="H54" s="231"/>
      <c r="I54" s="231"/>
      <c r="J54" s="231"/>
      <c r="K54" s="232" t="s">
        <v>128</v>
      </c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</row>
    <row r="55" spans="1:30" ht="15" customHeight="1">
      <c r="B55" s="196" t="s">
        <v>146</v>
      </c>
      <c r="C55" s="196"/>
      <c r="D55" s="196"/>
      <c r="E55" s="196"/>
      <c r="F55" s="196"/>
      <c r="G55" s="196"/>
      <c r="H55" s="196"/>
      <c r="I55" s="196"/>
      <c r="J55" s="196"/>
      <c r="K55" s="228" t="s">
        <v>147</v>
      </c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45"/>
    </row>
    <row r="56" spans="1:30" ht="15" customHeight="1">
      <c r="B56" s="229" t="s">
        <v>67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1:30" ht="15" customHeight="1">
      <c r="B57" s="230" t="s">
        <v>68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</row>
    <row r="58" spans="1:30" ht="15" customHeight="1">
      <c r="A58" s="227" t="s">
        <v>98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45"/>
    </row>
    <row r="59" spans="1:30" ht="15" customHeight="1">
      <c r="A59" s="28" t="s">
        <v>24</v>
      </c>
      <c r="B59" s="227" t="s">
        <v>99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</row>
    <row r="60" spans="1:30" ht="15" customHeight="1">
      <c r="A60" s="227" t="s">
        <v>125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45"/>
    </row>
    <row r="61" spans="1:30" ht="10.5" customHeight="1">
      <c r="AD61" s="45"/>
    </row>
    <row r="62" spans="1:30" ht="15" customHeight="1">
      <c r="A62" s="227" t="s">
        <v>69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AD62" s="45"/>
    </row>
    <row r="63" spans="1:30" ht="15" customHeight="1">
      <c r="B63" s="227" t="s">
        <v>70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30" ht="15" customHeight="1">
      <c r="B64" s="227" t="s">
        <v>78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</row>
    <row r="65" spans="3:29" ht="15" customHeight="1">
      <c r="AB65" s="45"/>
      <c r="AC65" s="45"/>
    </row>
    <row r="66" spans="3:29" ht="15" customHeight="1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</row>
  </sheetData>
  <sheetProtection formatCells="0" formatColumns="0" formatRows="0" insertColumns="0" insertRows="0" insertHyperlinks="0" deleteColumns="0" deleteRows="0" sort="0" autoFilter="0" pivotTables="0"/>
  <mergeCells count="61">
    <mergeCell ref="A1:L1"/>
    <mergeCell ref="Z1:AC2"/>
    <mergeCell ref="E17:Y17"/>
    <mergeCell ref="B21:E21"/>
    <mergeCell ref="H21:I21"/>
    <mergeCell ref="K21:N21"/>
    <mergeCell ref="B30:O30"/>
    <mergeCell ref="W23:W24"/>
    <mergeCell ref="X23:Z23"/>
    <mergeCell ref="AB23:AB24"/>
    <mergeCell ref="B24:E24"/>
    <mergeCell ref="H24:I24"/>
    <mergeCell ref="K24:O24"/>
    <mergeCell ref="X24:Z24"/>
    <mergeCell ref="H26:J26"/>
    <mergeCell ref="B27:E27"/>
    <mergeCell ref="H27:J27"/>
    <mergeCell ref="M27:P27"/>
    <mergeCell ref="B28:Q28"/>
    <mergeCell ref="D32:M32"/>
    <mergeCell ref="E33:K33"/>
    <mergeCell ref="G34:I34"/>
    <mergeCell ref="E35:M35"/>
    <mergeCell ref="D37:N37"/>
    <mergeCell ref="W38:AA38"/>
    <mergeCell ref="X39:Z39"/>
    <mergeCell ref="I40:U40"/>
    <mergeCell ref="D41:J41"/>
    <mergeCell ref="D42:G42"/>
    <mergeCell ref="M42:R42"/>
    <mergeCell ref="Y42:AA42"/>
    <mergeCell ref="E38:K38"/>
    <mergeCell ref="B43:G43"/>
    <mergeCell ref="J43:K43"/>
    <mergeCell ref="M43:O43"/>
    <mergeCell ref="T43:W43"/>
    <mergeCell ref="C46:F46"/>
    <mergeCell ref="I46:L46"/>
    <mergeCell ref="O46:R46"/>
    <mergeCell ref="D48:AA48"/>
    <mergeCell ref="A49:E49"/>
    <mergeCell ref="B50:J50"/>
    <mergeCell ref="K50:AB50"/>
    <mergeCell ref="B51:J51"/>
    <mergeCell ref="K51:AB51"/>
    <mergeCell ref="B52:J52"/>
    <mergeCell ref="K52:AB52"/>
    <mergeCell ref="B53:J53"/>
    <mergeCell ref="K53:AB53"/>
    <mergeCell ref="B54:J54"/>
    <mergeCell ref="K54:AB54"/>
    <mergeCell ref="A60:AC60"/>
    <mergeCell ref="A62:K62"/>
    <mergeCell ref="B63:Q63"/>
    <mergeCell ref="B64:AC64"/>
    <mergeCell ref="B55:J55"/>
    <mergeCell ref="K55:AB55"/>
    <mergeCell ref="B56:AC56"/>
    <mergeCell ref="B57:AC57"/>
    <mergeCell ref="A58:AC58"/>
    <mergeCell ref="B59:AC59"/>
  </mergeCells>
  <phoneticPr fontId="3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790B-F35A-4956-85AA-29D6F2FAB731}">
  <dimension ref="A1:AS66"/>
  <sheetViews>
    <sheetView topLeftCell="A21" zoomScaleNormal="100" workbookViewId="0">
      <selection activeCell="AQ5" sqref="AQ5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6.77734375" style="28" customWidth="1"/>
    <col min="30" max="30" width="3.33203125" style="28" customWidth="1"/>
    <col min="31" max="31" width="3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45" ht="15" customHeight="1">
      <c r="A1" s="24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45" ht="12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45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45" ht="9.4499999999999993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45" ht="10.9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45" ht="10.9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45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</row>
    <row r="8" spans="1:45" ht="13.0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45" ht="7.9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</row>
    <row r="10" spans="1:45" ht="7.9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45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45" ht="19.0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45" ht="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45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35" s="32" customFormat="1" ht="21" customHeight="1">
      <c r="A17" s="31"/>
      <c r="B17" s="87"/>
      <c r="C17" s="31"/>
      <c r="D17" s="31"/>
      <c r="E17" s="208" t="s">
        <v>134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149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150</v>
      </c>
    </row>
    <row r="28" spans="1:35" s="32" customFormat="1" ht="15" customHeight="1">
      <c r="B28" s="238" t="s">
        <v>54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151</v>
      </c>
    </row>
    <row r="29" spans="1:35" s="32" customFormat="1" ht="12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</row>
    <row r="30" spans="1:35" s="32" customFormat="1" ht="15" customHeight="1">
      <c r="B30" s="242" t="s">
        <v>80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239" t="s">
        <v>83</v>
      </c>
      <c r="E32" s="237"/>
      <c r="F32" s="237"/>
      <c r="G32" s="237"/>
      <c r="H32" s="237"/>
      <c r="I32" s="237"/>
      <c r="J32" s="237"/>
      <c r="K32" s="237"/>
      <c r="L32" s="237"/>
      <c r="M32" s="237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240" t="s">
        <v>81</v>
      </c>
      <c r="F35" s="102"/>
      <c r="G35" s="102"/>
      <c r="H35" s="102"/>
      <c r="I35" s="102"/>
      <c r="J35" s="102"/>
      <c r="K35" s="102"/>
      <c r="L35" s="102"/>
      <c r="M35" s="10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241" t="s">
        <v>83</v>
      </c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235" t="s">
        <v>102</v>
      </c>
      <c r="X38" s="104"/>
      <c r="Y38" s="104"/>
      <c r="Z38" s="104"/>
      <c r="AA38" s="104"/>
    </row>
    <row r="39" spans="1:34" s="32" customFormat="1" ht="17.25" customHeight="1">
      <c r="C39" s="80"/>
      <c r="D39" s="83" t="s">
        <v>108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236" t="s">
        <v>94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238" t="s">
        <v>97</v>
      </c>
      <c r="E41" s="104"/>
      <c r="F41" s="104"/>
      <c r="G41" s="104"/>
      <c r="H41" s="104"/>
      <c r="I41" s="104"/>
      <c r="J41" s="10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ROUNDDOWN(IF(0&lt;(E33/G34)-ROUND(((E33*12)/(7.75*5*52-17*7.75)),0)*7.75,(E33/G34)-ROUND(((E33*12)/(7.75*5*52-17*7.75)),0)*7.75,0)+(D42/22),0)*X39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5.5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0.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227" t="s">
        <v>58</v>
      </c>
      <c r="B49" s="104"/>
      <c r="C49" s="104"/>
      <c r="D49" s="104"/>
      <c r="E49" s="104"/>
    </row>
    <row r="50" spans="1:30" ht="15" customHeight="1">
      <c r="B50" s="233" t="s">
        <v>59</v>
      </c>
      <c r="C50" s="233"/>
      <c r="D50" s="233"/>
      <c r="E50" s="233"/>
      <c r="F50" s="233"/>
      <c r="G50" s="233"/>
      <c r="H50" s="233"/>
      <c r="I50" s="233"/>
      <c r="J50" s="233"/>
      <c r="K50" s="233" t="s">
        <v>60</v>
      </c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</row>
    <row r="51" spans="1:30" ht="15" customHeight="1">
      <c r="B51" s="231" t="s">
        <v>61</v>
      </c>
      <c r="C51" s="231"/>
      <c r="D51" s="231"/>
      <c r="E51" s="231"/>
      <c r="F51" s="231"/>
      <c r="G51" s="231"/>
      <c r="H51" s="231"/>
      <c r="I51" s="231"/>
      <c r="J51" s="231"/>
      <c r="K51" s="234" t="s">
        <v>127</v>
      </c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</row>
    <row r="52" spans="1:30" ht="15" customHeight="1">
      <c r="B52" s="231" t="s">
        <v>63</v>
      </c>
      <c r="C52" s="231"/>
      <c r="D52" s="231"/>
      <c r="E52" s="231"/>
      <c r="F52" s="231"/>
      <c r="G52" s="231"/>
      <c r="H52" s="231"/>
      <c r="I52" s="231"/>
      <c r="J52" s="231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</row>
    <row r="53" spans="1:30" ht="15" customHeight="1">
      <c r="B53" s="231" t="s">
        <v>64</v>
      </c>
      <c r="C53" s="231"/>
      <c r="D53" s="231"/>
      <c r="E53" s="231"/>
      <c r="F53" s="231"/>
      <c r="G53" s="231"/>
      <c r="H53" s="231"/>
      <c r="I53" s="231"/>
      <c r="J53" s="231"/>
      <c r="K53" s="232" t="s">
        <v>128</v>
      </c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</row>
    <row r="54" spans="1:30" ht="15" customHeight="1">
      <c r="B54" s="231" t="s">
        <v>66</v>
      </c>
      <c r="C54" s="231"/>
      <c r="D54" s="231"/>
      <c r="E54" s="231"/>
      <c r="F54" s="231"/>
      <c r="G54" s="231"/>
      <c r="H54" s="231"/>
      <c r="I54" s="231"/>
      <c r="J54" s="231"/>
      <c r="K54" s="232" t="s">
        <v>128</v>
      </c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</row>
    <row r="55" spans="1:30" ht="15" customHeight="1">
      <c r="B55" s="196" t="s">
        <v>146</v>
      </c>
      <c r="C55" s="196"/>
      <c r="D55" s="196"/>
      <c r="E55" s="196"/>
      <c r="F55" s="196"/>
      <c r="G55" s="196"/>
      <c r="H55" s="196"/>
      <c r="I55" s="196"/>
      <c r="J55" s="196"/>
      <c r="K55" s="228" t="s">
        <v>147</v>
      </c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45"/>
    </row>
    <row r="56" spans="1:30" ht="15" customHeight="1">
      <c r="B56" s="229" t="s">
        <v>67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1:30" ht="15" customHeight="1">
      <c r="B57" s="230" t="s">
        <v>68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</row>
    <row r="58" spans="1:30" ht="15" customHeight="1">
      <c r="A58" s="227" t="s">
        <v>98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45"/>
    </row>
    <row r="59" spans="1:30" ht="15" customHeight="1">
      <c r="A59" s="28" t="s">
        <v>24</v>
      </c>
      <c r="B59" s="227" t="s">
        <v>99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</row>
    <row r="60" spans="1:30" ht="15" customHeight="1">
      <c r="A60" s="227" t="s">
        <v>125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45"/>
    </row>
    <row r="61" spans="1:30" ht="10.5" customHeight="1">
      <c r="AD61" s="45"/>
    </row>
    <row r="62" spans="1:30" ht="15" customHeight="1">
      <c r="A62" s="227" t="s">
        <v>69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AD62" s="45"/>
    </row>
    <row r="63" spans="1:30" ht="15" customHeight="1">
      <c r="B63" s="227" t="s">
        <v>70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30" ht="15" customHeight="1">
      <c r="B64" s="227" t="s">
        <v>78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</row>
    <row r="65" spans="3:29" ht="15" customHeight="1">
      <c r="AB65" s="45"/>
      <c r="AC65" s="45"/>
    </row>
    <row r="66" spans="3:29" ht="15" customHeight="1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</row>
  </sheetData>
  <sheetProtection formatCells="0" formatColumns="0" formatRows="0" insertColumns="0" insertRows="0" insertHyperlinks="0" deleteColumns="0" deleteRows="0" sort="0" autoFilter="0" pivotTables="0"/>
  <mergeCells count="61">
    <mergeCell ref="A1:L1"/>
    <mergeCell ref="Z1:AC2"/>
    <mergeCell ref="E17:Y17"/>
    <mergeCell ref="B21:E21"/>
    <mergeCell ref="H21:I21"/>
    <mergeCell ref="K21:N21"/>
    <mergeCell ref="B30:O30"/>
    <mergeCell ref="W23:W24"/>
    <mergeCell ref="X23:Z23"/>
    <mergeCell ref="AB23:AB24"/>
    <mergeCell ref="B24:E24"/>
    <mergeCell ref="H24:I24"/>
    <mergeCell ref="K24:O24"/>
    <mergeCell ref="X24:Z24"/>
    <mergeCell ref="H26:J26"/>
    <mergeCell ref="B27:E27"/>
    <mergeCell ref="H27:J27"/>
    <mergeCell ref="M27:P27"/>
    <mergeCell ref="B28:Q28"/>
    <mergeCell ref="D32:M32"/>
    <mergeCell ref="E33:K33"/>
    <mergeCell ref="G34:I34"/>
    <mergeCell ref="E35:M35"/>
    <mergeCell ref="D37:N37"/>
    <mergeCell ref="W38:AA38"/>
    <mergeCell ref="X39:Z39"/>
    <mergeCell ref="I40:U40"/>
    <mergeCell ref="D41:J41"/>
    <mergeCell ref="D42:G42"/>
    <mergeCell ref="M42:R42"/>
    <mergeCell ref="Y42:AA42"/>
    <mergeCell ref="E38:K38"/>
    <mergeCell ref="B43:G43"/>
    <mergeCell ref="J43:K43"/>
    <mergeCell ref="M43:O43"/>
    <mergeCell ref="T43:W43"/>
    <mergeCell ref="C46:F46"/>
    <mergeCell ref="I46:L46"/>
    <mergeCell ref="O46:R46"/>
    <mergeCell ref="B53:J53"/>
    <mergeCell ref="B54:J54"/>
    <mergeCell ref="D48:AA48"/>
    <mergeCell ref="A49:E49"/>
    <mergeCell ref="B50:J50"/>
    <mergeCell ref="B51:J51"/>
    <mergeCell ref="B63:Q63"/>
    <mergeCell ref="B64:AC64"/>
    <mergeCell ref="B55:J55"/>
    <mergeCell ref="K55:AB55"/>
    <mergeCell ref="K50:AB50"/>
    <mergeCell ref="K51:AB51"/>
    <mergeCell ref="K52:AB52"/>
    <mergeCell ref="K53:AB53"/>
    <mergeCell ref="K54:AB54"/>
    <mergeCell ref="B56:AC56"/>
    <mergeCell ref="B57:AC57"/>
    <mergeCell ref="A58:AC58"/>
    <mergeCell ref="B59:AC59"/>
    <mergeCell ref="A60:AC60"/>
    <mergeCell ref="A62:K62"/>
    <mergeCell ref="B52:J52"/>
  </mergeCells>
  <phoneticPr fontId="3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AD2C-3BA7-41A5-AC58-8FD90576ED4E}">
  <dimension ref="A1:AI65"/>
  <sheetViews>
    <sheetView topLeftCell="A16" zoomScaleNormal="100" workbookViewId="0">
      <selection activeCell="T42" sqref="T42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7.21875" style="28" customWidth="1"/>
    <col min="30" max="30" width="3.33203125" style="28" customWidth="1"/>
    <col min="31" max="31" width="1.6640625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29" ht="15" customHeight="1">
      <c r="A1" s="30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29" ht="15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29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9" ht="15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9" ht="1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9" ht="1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9" ht="10.050000000000001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9" ht="1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9" ht="1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9" ht="8.5500000000000007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9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9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9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9" ht="13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9" ht="6.45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9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5" s="32" customFormat="1" ht="19.05" customHeight="1">
      <c r="A17" s="31"/>
      <c r="B17" s="87"/>
      <c r="C17" s="31"/>
      <c r="D17" s="31"/>
      <c r="E17" s="208" t="s">
        <v>135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141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148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149</v>
      </c>
    </row>
    <row r="28" spans="1:35" s="32" customFormat="1" ht="15" customHeight="1">
      <c r="B28" s="71" t="s">
        <v>54</v>
      </c>
      <c r="C28" s="89"/>
      <c r="D28" s="89"/>
      <c r="E28" s="89"/>
      <c r="F28" s="94"/>
      <c r="G28" s="94"/>
      <c r="H28" s="94"/>
      <c r="I28" s="94"/>
      <c r="J28" s="94"/>
      <c r="K28" s="94"/>
      <c r="L28" s="91"/>
      <c r="M28" s="91"/>
      <c r="N28" s="91"/>
      <c r="O28" s="91"/>
      <c r="P28" s="94"/>
      <c r="Q28" s="87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50" t="s">
        <v>150</v>
      </c>
    </row>
    <row r="29" spans="1:35" s="32" customFormat="1" ht="15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50"/>
    </row>
    <row r="30" spans="1:35" s="32" customFormat="1" ht="15" customHeight="1">
      <c r="B30" s="39" t="s">
        <v>80</v>
      </c>
      <c r="C30" s="89"/>
      <c r="D30" s="89"/>
      <c r="E30" s="89"/>
      <c r="F30" s="94"/>
      <c r="G30" s="94"/>
      <c r="H30" s="94"/>
      <c r="I30" s="94"/>
      <c r="J30" s="94"/>
      <c r="K30" s="94"/>
      <c r="L30" s="91"/>
      <c r="M30" s="91"/>
      <c r="N30" s="91"/>
      <c r="O30" s="91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69" t="s">
        <v>83</v>
      </c>
      <c r="E32" s="53"/>
      <c r="F32" s="53"/>
      <c r="G32" s="54"/>
      <c r="H32" s="54"/>
      <c r="I32" s="54"/>
      <c r="J32" s="54"/>
      <c r="K32" s="54"/>
      <c r="L32" s="54"/>
      <c r="M32" s="55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70" t="s">
        <v>81</v>
      </c>
      <c r="F35" s="93"/>
      <c r="G35" s="40"/>
      <c r="H35" s="40"/>
      <c r="I35" s="40"/>
      <c r="J35" s="40"/>
      <c r="K35" s="40"/>
      <c r="L35" s="40"/>
      <c r="M35" s="9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78" t="s">
        <v>83</v>
      </c>
      <c r="E37" s="53"/>
      <c r="F37" s="53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84" t="s">
        <v>102</v>
      </c>
      <c r="Z38" s="94"/>
      <c r="AA38" s="94"/>
    </row>
    <row r="39" spans="1:34" s="32" customFormat="1" ht="17.25" customHeight="1">
      <c r="C39" s="80"/>
      <c r="D39" s="83" t="s">
        <v>85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82" t="s">
        <v>94</v>
      </c>
      <c r="J40" s="94"/>
      <c r="K40" s="94"/>
      <c r="L40" s="91"/>
      <c r="M40" s="91"/>
      <c r="N40" s="91"/>
      <c r="O40" s="91"/>
      <c r="P40" s="94"/>
      <c r="Q40" s="87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71" t="s">
        <v>97</v>
      </c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ROUNDDOWN(IF(0&lt;(E33/G34)-ROUND(((E33*12)/(7.75*5*52)),0)*7.75,(E33/G34)-ROUND(((E33*12)/(7.75*5*52)),0)*7.75,0)+(D42/22),0)*X39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1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5" customHeight="1">
      <c r="A48" s="45" t="s">
        <v>58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30" ht="15" customHeight="1">
      <c r="B49" s="198" t="s">
        <v>59</v>
      </c>
      <c r="C49" s="198"/>
      <c r="D49" s="198"/>
      <c r="E49" s="198"/>
      <c r="F49" s="198"/>
      <c r="G49" s="198"/>
      <c r="H49" s="198"/>
      <c r="I49" s="198"/>
      <c r="J49" s="198"/>
      <c r="K49" s="198" t="s">
        <v>60</v>
      </c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</row>
    <row r="50" spans="1:30" ht="15" customHeight="1">
      <c r="B50" s="196" t="s">
        <v>61</v>
      </c>
      <c r="C50" s="196"/>
      <c r="D50" s="196"/>
      <c r="E50" s="196"/>
      <c r="F50" s="196"/>
      <c r="G50" s="196"/>
      <c r="H50" s="196"/>
      <c r="I50" s="196"/>
      <c r="J50" s="196"/>
      <c r="K50" s="196" t="s">
        <v>62</v>
      </c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</row>
    <row r="51" spans="1:30" ht="15" customHeight="1">
      <c r="B51" s="196" t="s">
        <v>63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</row>
    <row r="52" spans="1:30" ht="15" customHeight="1">
      <c r="B52" s="196" t="s">
        <v>64</v>
      </c>
      <c r="C52" s="196"/>
      <c r="D52" s="196"/>
      <c r="E52" s="196"/>
      <c r="F52" s="196"/>
      <c r="G52" s="196"/>
      <c r="H52" s="196"/>
      <c r="I52" s="196"/>
      <c r="J52" s="196"/>
      <c r="K52" s="196" t="s">
        <v>65</v>
      </c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45"/>
    </row>
    <row r="53" spans="1:30" ht="15" customHeight="1">
      <c r="B53" s="196" t="s">
        <v>66</v>
      </c>
      <c r="C53" s="196"/>
      <c r="D53" s="196"/>
      <c r="E53" s="196"/>
      <c r="F53" s="196"/>
      <c r="G53" s="196"/>
      <c r="H53" s="196"/>
      <c r="I53" s="196"/>
      <c r="J53" s="196"/>
      <c r="K53" s="196" t="s">
        <v>65</v>
      </c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45"/>
    </row>
    <row r="54" spans="1:30" ht="15" customHeight="1">
      <c r="B54" s="196" t="s">
        <v>146</v>
      </c>
      <c r="C54" s="196"/>
      <c r="D54" s="196"/>
      <c r="E54" s="196"/>
      <c r="F54" s="196"/>
      <c r="G54" s="196"/>
      <c r="H54" s="196"/>
      <c r="I54" s="196"/>
      <c r="J54" s="196"/>
      <c r="K54" s="197" t="s">
        <v>147</v>
      </c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45"/>
    </row>
    <row r="55" spans="1:30" ht="15" customHeight="1">
      <c r="B55" s="33" t="s">
        <v>67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44"/>
      <c r="AA55" s="45"/>
      <c r="AB55" s="45"/>
      <c r="AC55" s="45"/>
    </row>
    <row r="56" spans="1:30" ht="15" customHeight="1">
      <c r="B56" s="46" t="s">
        <v>68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30" ht="15" customHeight="1">
      <c r="A57" s="28" t="s">
        <v>98</v>
      </c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ht="15" customHeight="1">
      <c r="A58" s="28" t="s">
        <v>24</v>
      </c>
      <c r="B58" s="28" t="s">
        <v>99</v>
      </c>
    </row>
    <row r="59" spans="1:30" ht="15" customHeight="1">
      <c r="B59" s="45" t="s">
        <v>125</v>
      </c>
      <c r="AD59" s="45"/>
    </row>
    <row r="60" spans="1:30" ht="10.5" customHeight="1">
      <c r="B60" s="45"/>
      <c r="AD60" s="45"/>
    </row>
    <row r="61" spans="1:30" ht="15" customHeight="1">
      <c r="A61" s="45" t="s">
        <v>69</v>
      </c>
      <c r="B61" s="45"/>
      <c r="AD61" s="45"/>
    </row>
    <row r="62" spans="1:30" ht="15" customHeight="1">
      <c r="B62" s="45" t="s">
        <v>70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1:30" ht="15" customHeight="1">
      <c r="B63" s="45" t="s">
        <v>78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30" ht="15" customHeight="1">
      <c r="AB64" s="45"/>
      <c r="AC64" s="45"/>
    </row>
    <row r="65" spans="3:28" ht="1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</sheetData>
  <sheetProtection formatCells="0" formatColumns="0" formatRows="0" insertColumns="0" insertRows="0" insertHyperlinks="0" deleteColumns="0" deleteRows="0" sort="0" autoFilter="0" pivotTables="0"/>
  <mergeCells count="42">
    <mergeCell ref="B54:J54"/>
    <mergeCell ref="K49:AB49"/>
    <mergeCell ref="K50:AB50"/>
    <mergeCell ref="K51:AB51"/>
    <mergeCell ref="K52:AB52"/>
    <mergeCell ref="K53:AB53"/>
    <mergeCell ref="K54:AB54"/>
    <mergeCell ref="B52:J52"/>
    <mergeCell ref="B53:J53"/>
    <mergeCell ref="B49:J49"/>
    <mergeCell ref="B50:J50"/>
    <mergeCell ref="B51:J51"/>
    <mergeCell ref="B43:G43"/>
    <mergeCell ref="J43:K43"/>
    <mergeCell ref="M43:O43"/>
    <mergeCell ref="T43:W43"/>
    <mergeCell ref="C46:F46"/>
    <mergeCell ref="I46:L46"/>
    <mergeCell ref="O46:R46"/>
    <mergeCell ref="E33:K33"/>
    <mergeCell ref="G34:I34"/>
    <mergeCell ref="E38:K38"/>
    <mergeCell ref="X39:Z39"/>
    <mergeCell ref="D42:G42"/>
    <mergeCell ref="M42:R42"/>
    <mergeCell ref="Y42:AA42"/>
    <mergeCell ref="H26:J26"/>
    <mergeCell ref="B27:E27"/>
    <mergeCell ref="H27:J27"/>
    <mergeCell ref="M27:P27"/>
    <mergeCell ref="W23:W24"/>
    <mergeCell ref="AB23:AB24"/>
    <mergeCell ref="B24:E24"/>
    <mergeCell ref="H24:I24"/>
    <mergeCell ref="Z1:AC2"/>
    <mergeCell ref="E17:Y17"/>
    <mergeCell ref="B21:E21"/>
    <mergeCell ref="H21:I21"/>
    <mergeCell ref="K21:N21"/>
    <mergeCell ref="K24:O24"/>
    <mergeCell ref="X24:Z24"/>
    <mergeCell ref="X23:Z23"/>
  </mergeCells>
  <phoneticPr fontId="3"/>
  <pageMargins left="0.70866141732283472" right="0.51" top="0.39370078740157483" bottom="0.23" header="0.31496062992125984" footer="0.31496062992125984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BA91-7879-4DC9-BC58-07C1E2827C2E}">
  <dimension ref="A1:AS66"/>
  <sheetViews>
    <sheetView topLeftCell="A34" zoomScaleNormal="100" workbookViewId="0">
      <selection sqref="A1:L1"/>
    </sheetView>
  </sheetViews>
  <sheetFormatPr defaultColWidth="3" defaultRowHeight="15" customHeight="1"/>
  <cols>
    <col min="1" max="27" width="3" style="28"/>
    <col min="28" max="28" width="3.109375" style="28" bestFit="1" customWidth="1"/>
    <col min="29" max="29" width="6.77734375" style="28" customWidth="1"/>
    <col min="30" max="30" width="3.33203125" style="28" customWidth="1"/>
    <col min="31" max="31" width="3" style="28" hidden="1" customWidth="1"/>
    <col min="32" max="32" width="3" style="28"/>
    <col min="33" max="33" width="3.6640625" style="28" customWidth="1"/>
    <col min="34" max="34" width="3.44140625" style="28" customWidth="1"/>
    <col min="35" max="16384" width="3" style="28"/>
  </cols>
  <sheetData>
    <row r="1" spans="1:45" ht="15" customHeight="1">
      <c r="A1" s="24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02" t="s">
        <v>42</v>
      </c>
      <c r="AA1" s="203"/>
      <c r="AB1" s="203"/>
      <c r="AC1" s="204"/>
    </row>
    <row r="2" spans="1:45" ht="12" customHeight="1" thickBo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05"/>
      <c r="AA2" s="206"/>
      <c r="AB2" s="206"/>
      <c r="AC2" s="207"/>
    </row>
    <row r="3" spans="1:45" ht="1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45" ht="9.4499999999999993" customHeight="1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45" ht="10.95" customHeight="1">
      <c r="A5" s="29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45" ht="10.95" customHeight="1">
      <c r="A6" s="29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45" ht="15" customHeight="1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</row>
    <row r="8" spans="1:45" ht="13.05" customHeigh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45" ht="7.95" customHeight="1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</row>
    <row r="10" spans="1:45" ht="7.95" customHeigh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ht="15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ht="15" customHeigh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45" ht="1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45" ht="19.0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45" ht="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45" ht="7.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35" s="32" customFormat="1" ht="21" customHeight="1">
      <c r="A17" s="31"/>
      <c r="B17" s="87"/>
      <c r="C17" s="31"/>
      <c r="D17" s="31"/>
      <c r="E17" s="208" t="s">
        <v>134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31"/>
      <c r="AA17" s="31"/>
      <c r="AB17" s="31"/>
    </row>
    <row r="18" spans="1:35" s="32" customFormat="1" ht="15" customHeight="1">
      <c r="A18" s="31"/>
      <c r="B18" s="87"/>
      <c r="D18" s="32" t="s">
        <v>92</v>
      </c>
      <c r="K18" s="67"/>
      <c r="L18" s="67"/>
      <c r="Y18" s="31"/>
      <c r="Z18" s="31"/>
      <c r="AA18" s="31"/>
    </row>
    <row r="19" spans="1:35" s="32" customFormat="1" ht="9.75" customHeight="1">
      <c r="A19" s="31"/>
      <c r="B19" s="87"/>
      <c r="C19" s="33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31"/>
      <c r="Z19" s="31"/>
      <c r="AA19" s="31"/>
    </row>
    <row r="20" spans="1:35" s="32" customFormat="1" ht="15" customHeight="1">
      <c r="A20" s="31"/>
      <c r="B20" s="68" t="s">
        <v>75</v>
      </c>
      <c r="G20" s="94"/>
      <c r="H20" s="94"/>
      <c r="I20" s="94"/>
      <c r="J20" s="94"/>
      <c r="K20" s="68" t="s">
        <v>76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31"/>
      <c r="AA20" s="31"/>
    </row>
    <row r="21" spans="1:35" s="32" customFormat="1" ht="15" customHeight="1">
      <c r="B21" s="210"/>
      <c r="C21" s="210"/>
      <c r="D21" s="210"/>
      <c r="E21" s="210"/>
      <c r="F21" s="40" t="s">
        <v>20</v>
      </c>
      <c r="G21" s="94" t="s">
        <v>44</v>
      </c>
      <c r="H21" s="201" t="s">
        <v>45</v>
      </c>
      <c r="I21" s="201"/>
      <c r="J21" s="34" t="s">
        <v>46</v>
      </c>
      <c r="K21" s="200" t="str">
        <f>IF(ROUND(B21*1/22,-1)=0,"",ROUND(B21*1/22,-1))</f>
        <v/>
      </c>
      <c r="L21" s="200"/>
      <c r="M21" s="200"/>
      <c r="N21" s="200"/>
      <c r="O21" s="40" t="s">
        <v>20</v>
      </c>
      <c r="P21" s="35" t="s">
        <v>47</v>
      </c>
      <c r="Q21" s="94"/>
      <c r="R21" s="94"/>
      <c r="S21" s="94"/>
      <c r="T21" s="94"/>
      <c r="U21" s="94"/>
      <c r="V21" s="94"/>
      <c r="W21" s="94"/>
      <c r="X21" s="94"/>
      <c r="Y21" s="94"/>
      <c r="Z21" s="31"/>
      <c r="AA21" s="31"/>
    </row>
    <row r="22" spans="1:35" s="32" customFormat="1" ht="10.5" customHeight="1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35" s="32" customFormat="1" ht="15" customHeight="1">
      <c r="B23" s="68" t="s">
        <v>77</v>
      </c>
      <c r="G23" s="94"/>
      <c r="H23" s="94"/>
      <c r="I23" s="94"/>
      <c r="J23" s="94"/>
      <c r="K23" s="68" t="s">
        <v>48</v>
      </c>
      <c r="L23" s="94"/>
      <c r="M23" s="94"/>
      <c r="S23" s="94"/>
      <c r="T23" s="94"/>
      <c r="U23" s="94"/>
      <c r="V23" s="94"/>
      <c r="W23" s="199" t="s">
        <v>49</v>
      </c>
      <c r="X23" s="213" t="s">
        <v>50</v>
      </c>
      <c r="Y23" s="214"/>
      <c r="Z23" s="214"/>
      <c r="AA23" s="95"/>
      <c r="AB23" s="199" t="s">
        <v>51</v>
      </c>
    </row>
    <row r="24" spans="1:35" s="32" customFormat="1" ht="15" customHeight="1">
      <c r="B24" s="200" t="str">
        <f>K21</f>
        <v/>
      </c>
      <c r="C24" s="200"/>
      <c r="D24" s="200"/>
      <c r="E24" s="200"/>
      <c r="F24" s="40" t="s">
        <v>20</v>
      </c>
      <c r="G24" s="94" t="s">
        <v>44</v>
      </c>
      <c r="H24" s="201" t="s">
        <v>103</v>
      </c>
      <c r="I24" s="201"/>
      <c r="J24" s="94" t="s">
        <v>46</v>
      </c>
      <c r="K24" s="200" t="str">
        <f>IF(ISERROR(ROUNDDOWN(B24*67/100,0)),"",ROUNDDOWN(B24*67/100,0))</f>
        <v/>
      </c>
      <c r="L24" s="200"/>
      <c r="M24" s="200"/>
      <c r="N24" s="200"/>
      <c r="O24" s="200"/>
      <c r="P24" s="94" t="s">
        <v>20</v>
      </c>
      <c r="Q24" s="35" t="s">
        <v>119</v>
      </c>
      <c r="R24" s="94"/>
      <c r="S24" s="94"/>
      <c r="T24" s="94"/>
      <c r="U24" s="94"/>
      <c r="W24" s="199"/>
      <c r="X24" s="211"/>
      <c r="Y24" s="212"/>
      <c r="Z24" s="212"/>
      <c r="AA24" s="36" t="s">
        <v>25</v>
      </c>
      <c r="AB24" s="199"/>
      <c r="AI24" s="37"/>
    </row>
    <row r="25" spans="1:35" s="32" customFormat="1" ht="15" customHeight="1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87" t="s">
        <v>74</v>
      </c>
      <c r="W25" s="94"/>
      <c r="X25" s="94"/>
      <c r="Y25" s="94"/>
      <c r="Z25" s="94"/>
      <c r="AA25" s="94"/>
    </row>
    <row r="26" spans="1:35" s="32" customFormat="1" ht="15" customHeight="1">
      <c r="B26" s="68" t="s">
        <v>48</v>
      </c>
      <c r="G26" s="94"/>
      <c r="H26" s="215" t="s">
        <v>93</v>
      </c>
      <c r="I26" s="215"/>
      <c r="J26" s="215"/>
      <c r="K26" s="38"/>
      <c r="L26" s="94"/>
      <c r="M26" s="68" t="s">
        <v>52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50" t="s">
        <v>132</v>
      </c>
    </row>
    <row r="27" spans="1:35" s="32" customFormat="1" ht="15" customHeight="1">
      <c r="B27" s="216" t="str">
        <f>IF(B21&lt;&gt;0,IF(K24&gt;=$X$24,$X$24,K24),"")</f>
        <v/>
      </c>
      <c r="C27" s="216"/>
      <c r="D27" s="216"/>
      <c r="E27" s="216"/>
      <c r="F27" s="40" t="s">
        <v>20</v>
      </c>
      <c r="G27" s="94" t="s">
        <v>44</v>
      </c>
      <c r="H27" s="210"/>
      <c r="I27" s="210"/>
      <c r="J27" s="210"/>
      <c r="K27" s="40" t="s">
        <v>53</v>
      </c>
      <c r="L27" s="94" t="s">
        <v>46</v>
      </c>
      <c r="M27" s="217" t="str">
        <f>IF(ISERROR(B27*H27),"",B27*H27)</f>
        <v/>
      </c>
      <c r="N27" s="217"/>
      <c r="O27" s="217"/>
      <c r="P27" s="217"/>
      <c r="Q27" s="40" t="s">
        <v>20</v>
      </c>
      <c r="R27" s="87"/>
      <c r="S27" s="94"/>
      <c r="T27" s="94"/>
      <c r="U27" s="94"/>
      <c r="V27" s="94"/>
      <c r="W27" s="94"/>
      <c r="X27" s="94"/>
      <c r="Y27" s="94"/>
      <c r="Z27" s="94"/>
      <c r="AA27" s="94"/>
      <c r="AB27" s="50" t="s">
        <v>145</v>
      </c>
    </row>
    <row r="28" spans="1:35" s="32" customFormat="1" ht="15" customHeight="1">
      <c r="B28" s="238" t="s">
        <v>54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94"/>
      <c r="S28" s="94"/>
      <c r="T28" s="94"/>
      <c r="U28" s="94"/>
      <c r="AB28" s="50" t="s">
        <v>144</v>
      </c>
    </row>
    <row r="29" spans="1:35" s="32" customFormat="1" ht="12" customHeight="1">
      <c r="B29" s="39"/>
      <c r="C29" s="89"/>
      <c r="D29" s="89"/>
      <c r="E29" s="89"/>
      <c r="F29" s="94"/>
      <c r="G29" s="94"/>
      <c r="H29" s="94"/>
      <c r="I29" s="94"/>
      <c r="J29" s="94"/>
      <c r="K29" s="94"/>
      <c r="L29" s="91"/>
      <c r="M29" s="91"/>
      <c r="N29" s="91"/>
      <c r="O29" s="91"/>
      <c r="P29" s="94"/>
      <c r="Q29" s="87"/>
      <c r="R29" s="94"/>
      <c r="S29" s="94"/>
      <c r="T29" s="94"/>
      <c r="U29" s="94"/>
    </row>
    <row r="30" spans="1:35" s="32" customFormat="1" ht="15" customHeight="1">
      <c r="B30" s="242" t="s">
        <v>80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94"/>
      <c r="Q30" s="87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50"/>
    </row>
    <row r="31" spans="1:35" s="32" customFormat="1" ht="4.5" customHeight="1">
      <c r="B31" s="39"/>
      <c r="C31" s="89"/>
      <c r="D31" s="89"/>
      <c r="E31" s="89"/>
      <c r="F31" s="94"/>
      <c r="G31" s="94"/>
      <c r="H31" s="94"/>
      <c r="I31" s="94"/>
      <c r="J31" s="94"/>
      <c r="K31" s="94"/>
      <c r="L31" s="91"/>
      <c r="M31" s="91"/>
      <c r="N31" s="91"/>
      <c r="O31" s="91"/>
      <c r="P31" s="94"/>
      <c r="Q31" s="87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35" s="32" customFormat="1" ht="15" customHeight="1">
      <c r="C32" s="56"/>
      <c r="D32" s="239" t="s">
        <v>83</v>
      </c>
      <c r="E32" s="237"/>
      <c r="F32" s="237"/>
      <c r="G32" s="237"/>
      <c r="H32" s="237"/>
      <c r="I32" s="237"/>
      <c r="J32" s="237"/>
      <c r="K32" s="237"/>
      <c r="L32" s="237"/>
      <c r="M32" s="237"/>
      <c r="N32" s="55"/>
      <c r="O32" s="57"/>
      <c r="Q32" s="87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34" s="32" customFormat="1" ht="15" customHeight="1">
      <c r="C33" s="58"/>
      <c r="D33" s="89"/>
      <c r="E33" s="210"/>
      <c r="F33" s="210"/>
      <c r="G33" s="210"/>
      <c r="H33" s="210"/>
      <c r="I33" s="210"/>
      <c r="J33" s="210"/>
      <c r="K33" s="210"/>
      <c r="L33" s="94"/>
      <c r="M33" s="91" t="s">
        <v>88</v>
      </c>
      <c r="N33" s="91"/>
      <c r="O33" s="59"/>
      <c r="P33" s="94"/>
      <c r="Q33" s="87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34" s="32" customFormat="1" ht="15" customHeight="1">
      <c r="C34" s="58"/>
      <c r="D34" s="52"/>
      <c r="E34" s="53"/>
      <c r="F34" s="53"/>
      <c r="G34" s="218"/>
      <c r="H34" s="218"/>
      <c r="I34" s="218"/>
      <c r="J34" s="54" t="s">
        <v>89</v>
      </c>
      <c r="K34" s="54"/>
      <c r="L34" s="54"/>
      <c r="M34" s="55"/>
      <c r="N34" s="55"/>
      <c r="O34" s="59"/>
      <c r="P34" s="94"/>
      <c r="Q34" s="87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4" s="32" customFormat="1" ht="15" customHeight="1">
      <c r="B35" s="39"/>
      <c r="C35" s="60"/>
      <c r="D35" s="70"/>
      <c r="E35" s="240" t="s">
        <v>81</v>
      </c>
      <c r="F35" s="102"/>
      <c r="G35" s="102"/>
      <c r="H35" s="102"/>
      <c r="I35" s="102"/>
      <c r="J35" s="102"/>
      <c r="K35" s="102"/>
      <c r="L35" s="102"/>
      <c r="M35" s="102"/>
      <c r="N35" s="92"/>
      <c r="O35" s="61"/>
      <c r="P35" s="94"/>
      <c r="Q35" s="87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4" s="32" customFormat="1" ht="5.25" customHeight="1">
      <c r="B36" s="39"/>
      <c r="C36" s="89"/>
      <c r="D36" s="39"/>
      <c r="E36" s="89"/>
      <c r="F36" s="94"/>
      <c r="G36" s="94"/>
      <c r="H36" s="94"/>
      <c r="I36" s="94"/>
      <c r="J36" s="94"/>
      <c r="K36" s="94"/>
      <c r="L36" s="91"/>
      <c r="M36" s="91"/>
      <c r="N36" s="91"/>
      <c r="O36" s="91"/>
      <c r="P36" s="94"/>
      <c r="Q36" s="87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4" s="32" customFormat="1" ht="15" customHeight="1">
      <c r="C37" s="79"/>
      <c r="D37" s="241" t="s">
        <v>83</v>
      </c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55"/>
      <c r="P37" s="55"/>
      <c r="Q37" s="54"/>
      <c r="R37" s="62"/>
      <c r="S37" s="54"/>
      <c r="T37" s="54"/>
      <c r="U37" s="63"/>
      <c r="V37" s="94"/>
      <c r="W37" s="94"/>
      <c r="Z37" s="94"/>
      <c r="AA37" s="94"/>
    </row>
    <row r="38" spans="1:34" s="32" customFormat="1" ht="15" customHeight="1">
      <c r="C38" s="81" t="s">
        <v>82</v>
      </c>
      <c r="D38" s="93"/>
      <c r="E38" s="216" t="str">
        <f>IF(E33="","",E33)</f>
        <v/>
      </c>
      <c r="F38" s="216"/>
      <c r="G38" s="216"/>
      <c r="H38" s="216"/>
      <c r="I38" s="216"/>
      <c r="J38" s="216"/>
      <c r="K38" s="216"/>
      <c r="L38" s="40"/>
      <c r="M38" s="92" t="s">
        <v>84</v>
      </c>
      <c r="N38" s="92"/>
      <c r="O38" s="91"/>
      <c r="P38" s="87" t="s">
        <v>86</v>
      </c>
      <c r="Q38" s="87" t="s">
        <v>87</v>
      </c>
      <c r="T38" s="94"/>
      <c r="U38" s="64"/>
      <c r="V38" s="87"/>
      <c r="W38" s="235" t="s">
        <v>102</v>
      </c>
      <c r="X38" s="104"/>
      <c r="Y38" s="104"/>
      <c r="Z38" s="104"/>
      <c r="AA38" s="104"/>
    </row>
    <row r="39" spans="1:34" s="32" customFormat="1" ht="17.25" customHeight="1">
      <c r="C39" s="80"/>
      <c r="D39" s="83" t="s">
        <v>108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92"/>
      <c r="P39" s="92"/>
      <c r="Q39" s="40"/>
      <c r="R39" s="65"/>
      <c r="S39" s="40"/>
      <c r="T39" s="40"/>
      <c r="U39" s="66"/>
      <c r="W39" s="32" t="s">
        <v>86</v>
      </c>
      <c r="X39" s="213" t="str">
        <f>IF(H27="","",H27)</f>
        <v/>
      </c>
      <c r="Y39" s="213"/>
      <c r="Z39" s="213"/>
      <c r="AA39" s="32" t="s">
        <v>89</v>
      </c>
    </row>
    <row r="40" spans="1:34" s="32" customFormat="1" ht="15" customHeight="1">
      <c r="B40" s="39"/>
      <c r="D40" s="89"/>
      <c r="E40" s="89"/>
      <c r="F40" s="94"/>
      <c r="G40" s="94"/>
      <c r="H40" s="87"/>
      <c r="I40" s="236" t="s">
        <v>94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94"/>
      <c r="W40" s="94"/>
      <c r="X40" s="94"/>
      <c r="Y40" s="94"/>
      <c r="Z40" s="94"/>
      <c r="AA40" s="94"/>
    </row>
    <row r="41" spans="1:34" s="32" customFormat="1" ht="15" customHeight="1">
      <c r="B41" s="39"/>
      <c r="D41" s="238" t="s">
        <v>97</v>
      </c>
      <c r="E41" s="104"/>
      <c r="F41" s="104"/>
      <c r="G41" s="104"/>
      <c r="H41" s="104"/>
      <c r="I41" s="104"/>
      <c r="J41" s="104"/>
      <c r="K41" s="94"/>
      <c r="L41" s="91"/>
      <c r="M41" s="91"/>
      <c r="N41" s="91"/>
      <c r="O41" s="91"/>
      <c r="P41" s="94"/>
      <c r="Q41" s="87"/>
      <c r="R41" s="94"/>
      <c r="S41" s="94"/>
      <c r="T41" s="94"/>
      <c r="U41" s="94"/>
      <c r="V41" s="94"/>
      <c r="W41" s="94"/>
      <c r="X41" s="94"/>
      <c r="Z41" s="85" t="s">
        <v>91</v>
      </c>
      <c r="AA41" s="94"/>
    </row>
    <row r="42" spans="1:34" s="32" customFormat="1" ht="15" customHeight="1">
      <c r="B42" s="51"/>
      <c r="C42" s="32" t="s">
        <v>96</v>
      </c>
      <c r="D42" s="219"/>
      <c r="E42" s="219"/>
      <c r="F42" s="219"/>
      <c r="G42" s="219"/>
      <c r="I42" s="32" t="s">
        <v>86</v>
      </c>
      <c r="J42" s="90" t="s">
        <v>45</v>
      </c>
      <c r="K42" s="90"/>
      <c r="M42" s="220"/>
      <c r="N42" s="220"/>
      <c r="O42" s="220"/>
      <c r="P42" s="220"/>
      <c r="Q42" s="220"/>
      <c r="R42" s="220"/>
      <c r="S42" s="51"/>
      <c r="T42" s="51"/>
      <c r="U42" s="38"/>
      <c r="V42" s="38"/>
      <c r="X42" s="38" t="s">
        <v>90</v>
      </c>
      <c r="Y42" s="221" t="str">
        <f>IFERROR(AE42,"")</f>
        <v/>
      </c>
      <c r="Z42" s="221"/>
      <c r="AA42" s="221"/>
      <c r="AB42" s="72" t="s">
        <v>25</v>
      </c>
      <c r="AE42" s="74" t="e">
        <f>ROUNDDOWN(IF(0&lt;(E33/G34)-ROUND(((E33*12)/(7.75*5*52-17*7.75)),0)*7.75,(E33/G34)-ROUND(((E33*12)/(7.75*5*52-17*7.75)),0)*7.75,0)+(D42/22),0)*X39</f>
        <v>#DIV/0!</v>
      </c>
      <c r="AF42" s="74"/>
      <c r="AG42" s="74"/>
      <c r="AH42" s="74"/>
    </row>
    <row r="43" spans="1:34" s="32" customFormat="1" ht="15" customHeight="1">
      <c r="B43" s="223"/>
      <c r="C43" s="223"/>
      <c r="D43" s="223"/>
      <c r="E43" s="223"/>
      <c r="F43" s="223"/>
      <c r="G43" s="223"/>
      <c r="H43" s="91"/>
      <c r="I43" s="91"/>
      <c r="J43" s="201"/>
      <c r="K43" s="201"/>
      <c r="M43" s="223"/>
      <c r="N43" s="223"/>
      <c r="O43" s="223"/>
      <c r="P43" s="94"/>
      <c r="S43" s="91"/>
      <c r="T43" s="224"/>
      <c r="U43" s="224"/>
      <c r="V43" s="224"/>
      <c r="W43" s="224"/>
      <c r="X43" s="94"/>
      <c r="Y43" s="35"/>
      <c r="Z43" s="94"/>
      <c r="AA43" s="94"/>
    </row>
    <row r="44" spans="1:34" s="32" customFormat="1" ht="6" customHeight="1" thickBot="1">
      <c r="B44" s="91"/>
      <c r="C44" s="91"/>
      <c r="D44" s="91"/>
      <c r="E44" s="94"/>
      <c r="F44" s="94"/>
      <c r="G44" s="91"/>
      <c r="H44" s="91"/>
      <c r="I44" s="91"/>
      <c r="J44" s="91"/>
      <c r="K44" s="94"/>
      <c r="L44" s="91"/>
      <c r="M44" s="91"/>
      <c r="N44" s="89"/>
      <c r="O44" s="89"/>
      <c r="P44" s="89"/>
      <c r="Q44" s="94"/>
      <c r="R44" s="94"/>
      <c r="S44" s="91"/>
      <c r="T44" s="91"/>
      <c r="U44" s="91"/>
      <c r="V44" s="91"/>
      <c r="W44" s="94"/>
      <c r="X44" s="94"/>
      <c r="Y44" s="94"/>
      <c r="Z44" s="94"/>
      <c r="AA44" s="94"/>
    </row>
    <row r="45" spans="1:34" ht="15" customHeight="1">
      <c r="A45" s="41"/>
      <c r="C45" s="32" t="s">
        <v>52</v>
      </c>
      <c r="D45" s="32"/>
      <c r="E45" s="32"/>
      <c r="F45" s="32"/>
      <c r="G45" s="32"/>
      <c r="H45" s="41"/>
      <c r="J45" s="77" t="s">
        <v>55</v>
      </c>
      <c r="K45" s="91"/>
      <c r="L45" s="91"/>
      <c r="M45" s="94"/>
      <c r="N45" s="75"/>
      <c r="O45" s="76" t="s">
        <v>56</v>
      </c>
      <c r="P45" s="86"/>
      <c r="Q45" s="86"/>
      <c r="R45" s="86"/>
      <c r="S45" s="42"/>
      <c r="T45" s="41"/>
      <c r="U45" s="41"/>
      <c r="V45" s="41"/>
      <c r="W45" s="41"/>
      <c r="X45" s="41"/>
      <c r="Y45" s="41"/>
      <c r="Z45" s="41"/>
    </row>
    <row r="46" spans="1:34" ht="15" customHeight="1" thickBot="1">
      <c r="A46" s="41"/>
      <c r="C46" s="217" t="str">
        <f>M27</f>
        <v/>
      </c>
      <c r="D46" s="217"/>
      <c r="E46" s="217"/>
      <c r="F46" s="217"/>
      <c r="G46" s="40" t="s">
        <v>20</v>
      </c>
      <c r="H46" s="41" t="s">
        <v>57</v>
      </c>
      <c r="I46" s="200" t="str">
        <f>Y42</f>
        <v/>
      </c>
      <c r="J46" s="200"/>
      <c r="K46" s="200"/>
      <c r="L46" s="200"/>
      <c r="M46" s="40" t="s">
        <v>20</v>
      </c>
      <c r="N46" s="41" t="s">
        <v>46</v>
      </c>
      <c r="O46" s="225" t="str">
        <f>IFERROR(C46-I46,C46)</f>
        <v/>
      </c>
      <c r="P46" s="226"/>
      <c r="Q46" s="226"/>
      <c r="R46" s="226"/>
      <c r="S46" s="43" t="s">
        <v>20</v>
      </c>
      <c r="Z46" s="41"/>
    </row>
    <row r="47" spans="1:34" ht="5.55" customHeight="1">
      <c r="A47" s="41"/>
      <c r="B47" s="4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41"/>
    </row>
    <row r="48" spans="1:34" ht="10.5" customHeight="1">
      <c r="A48" s="41"/>
      <c r="B48" s="41"/>
      <c r="C48" s="4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41"/>
    </row>
    <row r="49" spans="1:30" ht="15" customHeight="1">
      <c r="A49" s="227" t="s">
        <v>58</v>
      </c>
      <c r="B49" s="104"/>
      <c r="C49" s="104"/>
      <c r="D49" s="104"/>
      <c r="E49" s="104"/>
    </row>
    <row r="50" spans="1:30" ht="15" customHeight="1">
      <c r="B50" s="233" t="s">
        <v>59</v>
      </c>
      <c r="C50" s="233"/>
      <c r="D50" s="233"/>
      <c r="E50" s="233"/>
      <c r="F50" s="233"/>
      <c r="G50" s="233"/>
      <c r="H50" s="233"/>
      <c r="I50" s="233"/>
      <c r="J50" s="233"/>
      <c r="K50" s="233" t="s">
        <v>60</v>
      </c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</row>
    <row r="51" spans="1:30" ht="15" customHeight="1">
      <c r="B51" s="231" t="s">
        <v>61</v>
      </c>
      <c r="C51" s="231"/>
      <c r="D51" s="231"/>
      <c r="E51" s="231"/>
      <c r="F51" s="231"/>
      <c r="G51" s="231"/>
      <c r="H51" s="231"/>
      <c r="I51" s="231"/>
      <c r="J51" s="231"/>
      <c r="K51" s="234" t="s">
        <v>127</v>
      </c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</row>
    <row r="52" spans="1:30" ht="15" customHeight="1">
      <c r="B52" s="231" t="s">
        <v>63</v>
      </c>
      <c r="C52" s="231"/>
      <c r="D52" s="231"/>
      <c r="E52" s="231"/>
      <c r="F52" s="231"/>
      <c r="G52" s="231"/>
      <c r="H52" s="231"/>
      <c r="I52" s="231"/>
      <c r="J52" s="231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</row>
    <row r="53" spans="1:30" ht="15" customHeight="1">
      <c r="B53" s="231" t="s">
        <v>64</v>
      </c>
      <c r="C53" s="231"/>
      <c r="D53" s="231"/>
      <c r="E53" s="231"/>
      <c r="F53" s="231"/>
      <c r="G53" s="231"/>
      <c r="H53" s="231"/>
      <c r="I53" s="231"/>
      <c r="J53" s="231"/>
      <c r="K53" s="232" t="s">
        <v>128</v>
      </c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</row>
    <row r="54" spans="1:30" ht="15" customHeight="1">
      <c r="B54" s="231" t="s">
        <v>66</v>
      </c>
      <c r="C54" s="231"/>
      <c r="D54" s="231"/>
      <c r="E54" s="231"/>
      <c r="F54" s="231"/>
      <c r="G54" s="231"/>
      <c r="H54" s="231"/>
      <c r="I54" s="231"/>
      <c r="J54" s="231"/>
      <c r="K54" s="232" t="s">
        <v>128</v>
      </c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</row>
    <row r="55" spans="1:30" ht="15" customHeight="1">
      <c r="B55" s="196" t="s">
        <v>146</v>
      </c>
      <c r="C55" s="196"/>
      <c r="D55" s="196"/>
      <c r="E55" s="196"/>
      <c r="F55" s="196"/>
      <c r="G55" s="196"/>
      <c r="H55" s="196"/>
      <c r="I55" s="196"/>
      <c r="J55" s="196"/>
      <c r="K55" s="228" t="s">
        <v>147</v>
      </c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45"/>
    </row>
    <row r="56" spans="1:30" ht="15" customHeight="1">
      <c r="B56" s="229" t="s">
        <v>67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</row>
    <row r="57" spans="1:30" ht="15" customHeight="1">
      <c r="B57" s="230" t="s">
        <v>68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</row>
    <row r="58" spans="1:30" ht="15" customHeight="1">
      <c r="A58" s="227" t="s">
        <v>98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45"/>
    </row>
    <row r="59" spans="1:30" ht="15" customHeight="1">
      <c r="A59" s="28" t="s">
        <v>24</v>
      </c>
      <c r="B59" s="227" t="s">
        <v>99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</row>
    <row r="60" spans="1:30" ht="15" customHeight="1">
      <c r="A60" s="227" t="s">
        <v>125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45"/>
    </row>
    <row r="61" spans="1:30" ht="10.5" customHeight="1">
      <c r="AD61" s="45"/>
    </row>
    <row r="62" spans="1:30" ht="15" customHeight="1">
      <c r="A62" s="227" t="s">
        <v>69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AD62" s="45"/>
    </row>
    <row r="63" spans="1:30" ht="15" customHeight="1">
      <c r="B63" s="227" t="s">
        <v>70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30" ht="15" customHeight="1">
      <c r="B64" s="227" t="s">
        <v>78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</row>
    <row r="65" spans="3:29" ht="15" customHeight="1">
      <c r="AB65" s="45"/>
      <c r="AC65" s="45"/>
    </row>
    <row r="66" spans="3:29" ht="15" customHeight="1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</row>
  </sheetData>
  <sheetProtection formatCells="0" formatColumns="0" formatRows="0" insertColumns="0" insertRows="0" insertHyperlinks="0" deleteColumns="0" deleteRows="0" sort="0" autoFilter="0" pivotTables="0"/>
  <mergeCells count="61">
    <mergeCell ref="A60:AC60"/>
    <mergeCell ref="A62:K62"/>
    <mergeCell ref="B63:Q63"/>
    <mergeCell ref="B64:AC64"/>
    <mergeCell ref="B55:J55"/>
    <mergeCell ref="K55:AB55"/>
    <mergeCell ref="B56:AC56"/>
    <mergeCell ref="B57:AC57"/>
    <mergeCell ref="A58:AC58"/>
    <mergeCell ref="B59:AC59"/>
    <mergeCell ref="B52:J52"/>
    <mergeCell ref="K52:AB52"/>
    <mergeCell ref="B53:J53"/>
    <mergeCell ref="K53:AB53"/>
    <mergeCell ref="B54:J54"/>
    <mergeCell ref="K54:AB54"/>
    <mergeCell ref="D48:AA48"/>
    <mergeCell ref="A49:E49"/>
    <mergeCell ref="B50:J50"/>
    <mergeCell ref="K50:AB50"/>
    <mergeCell ref="B51:J51"/>
    <mergeCell ref="K51:AB51"/>
    <mergeCell ref="B43:G43"/>
    <mergeCell ref="J43:K43"/>
    <mergeCell ref="M43:O43"/>
    <mergeCell ref="T43:W43"/>
    <mergeCell ref="C46:F46"/>
    <mergeCell ref="I46:L46"/>
    <mergeCell ref="O46:R46"/>
    <mergeCell ref="W38:AA38"/>
    <mergeCell ref="X39:Z39"/>
    <mergeCell ref="I40:U40"/>
    <mergeCell ref="D41:J41"/>
    <mergeCell ref="D42:G42"/>
    <mergeCell ref="M42:R42"/>
    <mergeCell ref="Y42:AA42"/>
    <mergeCell ref="E38:K38"/>
    <mergeCell ref="D32:M32"/>
    <mergeCell ref="E33:K33"/>
    <mergeCell ref="G34:I34"/>
    <mergeCell ref="E35:M35"/>
    <mergeCell ref="D37:N37"/>
    <mergeCell ref="B30:O30"/>
    <mergeCell ref="W23:W24"/>
    <mergeCell ref="X23:Z23"/>
    <mergeCell ref="AB23:AB24"/>
    <mergeCell ref="B24:E24"/>
    <mergeCell ref="H24:I24"/>
    <mergeCell ref="K24:O24"/>
    <mergeCell ref="X24:Z24"/>
    <mergeCell ref="H26:J26"/>
    <mergeCell ref="B27:E27"/>
    <mergeCell ref="H27:J27"/>
    <mergeCell ref="M27:P27"/>
    <mergeCell ref="B28:Q28"/>
    <mergeCell ref="A1:L1"/>
    <mergeCell ref="Z1:AC2"/>
    <mergeCell ref="E17:Y17"/>
    <mergeCell ref="B21:E21"/>
    <mergeCell ref="H21:I21"/>
    <mergeCell ref="K21:N21"/>
  </mergeCells>
  <phoneticPr fontId="3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請求書</vt:lpstr>
      <vt:lpstr>参考（入力例)</vt:lpstr>
      <vt:lpstr>参考（R7.8開始～ )</vt:lpstr>
      <vt:lpstr>参考（R7.8開始～） (さいたま市) </vt:lpstr>
      <vt:lpstr>参考（R5.8開始～</vt:lpstr>
      <vt:lpstr>参考（R7.4開始～） (さいたま市) </vt:lpstr>
      <vt:lpstr>参考（R５.8開始～） (さいたま市) </vt:lpstr>
      <vt:lpstr>参考（R5.1開始～) </vt:lpstr>
      <vt:lpstr>参考（R５.1開始～） (さいたま市)</vt:lpstr>
      <vt:lpstr>参考（R4.8開始～)</vt:lpstr>
      <vt:lpstr>参考（R4.8開始～） (さいたま市)</vt:lpstr>
      <vt:lpstr>参考（R3.8開始～)</vt:lpstr>
      <vt:lpstr>参考（R３.8開始～） (さいたま市)</vt:lpstr>
      <vt:lpstr>参考（R2.8開始～)</vt:lpstr>
      <vt:lpstr>参考（R2.8開始～） (さいたま市)  </vt:lpstr>
      <vt:lpstr>参考（H31.3開始～）</vt:lpstr>
      <vt:lpstr>参考（H31.3開始～） (さいたま市)</vt:lpstr>
      <vt:lpstr>'参考（H31.3開始～）'!Print_Area</vt:lpstr>
      <vt:lpstr>'参考（H31.3開始～） (さいたま市)'!Print_Area</vt:lpstr>
      <vt:lpstr>'参考（R2.8開始～)'!Print_Area</vt:lpstr>
      <vt:lpstr>'参考（R2.8開始～） (さいたま市)  '!Print_Area</vt:lpstr>
      <vt:lpstr>'参考（R3.8開始～)'!Print_Area</vt:lpstr>
      <vt:lpstr>'参考（R３.8開始～） (さいたま市)'!Print_Area</vt:lpstr>
      <vt:lpstr>'参考（R4.8開始～)'!Print_Area</vt:lpstr>
      <vt:lpstr>'参考（R4.8開始～） (さいたま市)'!Print_Area</vt:lpstr>
      <vt:lpstr>'参考（R5.1開始～) '!Print_Area</vt:lpstr>
      <vt:lpstr>'参考（R５.1開始～） (さいたま市)'!Print_Area</vt:lpstr>
      <vt:lpstr>'参考（R5.8開始～'!Print_Area</vt:lpstr>
      <vt:lpstr>'参考（R５.8開始～） (さいたま市) '!Print_Area</vt:lpstr>
      <vt:lpstr>'参考（R7.4開始～） (さいたま市) '!Print_Area</vt:lpstr>
      <vt:lpstr>'参考（R7.8開始～ )'!Print_Area</vt:lpstr>
      <vt:lpstr>'参考（R7.8開始～） (さいたま市) '!Print_Area</vt:lpstr>
      <vt:lpstr>'参考（入力例)'!Print_Area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2016-07-27T07:00:31Z</dcterms:created>
  <dcterms:modified xsi:type="dcterms:W3CDTF">2025-08-14T09:17:32Z</dcterms:modified>
</cp:coreProperties>
</file>