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6286BAC5-BAC8-4D50-AA4F-7020076946A0}" xr6:coauthVersionLast="36" xr6:coauthVersionMax="36" xr10:uidLastSave="{00000000-0000-0000-0000-000000000000}"/>
  <bookViews>
    <workbookView xWindow="600" yWindow="105" windowWidth="19440" windowHeight="7755" firstSheet="3" activeTab="3" xr2:uid="{00000000-000D-0000-FFFF-FFFF00000000}"/>
  </bookViews>
  <sheets>
    <sheet name="標準報酬月額等級表" sheetId="2" state="hidden" r:id="rId1"/>
    <sheet name="試算シートの利用について" sheetId="6" state="hidden" r:id="rId2"/>
    <sheet name="入力例" sheetId="7" state="hidden" r:id="rId3"/>
    <sheet name="入力シート" sheetId="11" r:id="rId4"/>
    <sheet name="試算シート" sheetId="10" r:id="rId5"/>
    <sheet name="入力シート(入力例)" sheetId="8" r:id="rId6"/>
    <sheet name="試算シート(試算例)" sheetId="9" r:id="rId7"/>
  </sheets>
  <definedNames>
    <definedName name="_xlnm.Print_Area" localSheetId="4">試算シート!$A$1:$BW$49</definedName>
    <definedName name="_xlnm.Print_Area" localSheetId="6">'試算シート(試算例)'!$A$1:$BW$49</definedName>
    <definedName name="_xlnm.Print_Area" localSheetId="1">試算シートの利用について!$A$1:$BD$27</definedName>
    <definedName name="_xlnm.Print_Area" localSheetId="3">入力シート!$A$1:$BG$38</definedName>
    <definedName name="_xlnm.Print_Area" localSheetId="5">'入力シート(入力例)'!$A$1:$BG$38</definedName>
    <definedName name="_xlnm.Print_Area" localSheetId="2">入力例!$A$1:$BG$45</definedName>
  </definedNames>
  <calcPr calcId="191029"/>
</workbook>
</file>

<file path=xl/calcChain.xml><?xml version="1.0" encoding="utf-8"?>
<calcChain xmlns="http://schemas.openxmlformats.org/spreadsheetml/2006/main">
  <c r="E28" i="11" l="1"/>
  <c r="B11" i="10" s="1"/>
  <c r="H11" i="10"/>
  <c r="H10" i="10"/>
  <c r="E29" i="11"/>
  <c r="H9" i="10"/>
  <c r="AS9" i="10" s="1"/>
  <c r="M3" i="10"/>
  <c r="D30" i="10" s="1"/>
  <c r="AD11" i="10"/>
  <c r="H8" i="10"/>
  <c r="AT3" i="10"/>
  <c r="J15" i="10"/>
  <c r="BH15" i="10" s="1"/>
  <c r="J16" i="10"/>
  <c r="BH16" i="10" s="1"/>
  <c r="J17" i="10"/>
  <c r="O17" i="10" s="1"/>
  <c r="J18" i="10"/>
  <c r="BC18" i="10" s="1"/>
  <c r="J19" i="10"/>
  <c r="U19" i="10" s="1"/>
  <c r="E30" i="11"/>
  <c r="E19" i="10" s="1"/>
  <c r="E18" i="10"/>
  <c r="DE51" i="11"/>
  <c r="DE52" i="11"/>
  <c r="DQ52" i="11"/>
  <c r="DE53" i="11"/>
  <c r="O11" i="10"/>
  <c r="U18" i="10"/>
  <c r="AD19" i="10"/>
  <c r="AJ19" i="10"/>
  <c r="AS11" i="10"/>
  <c r="AS19" i="10"/>
  <c r="BH11" i="10"/>
  <c r="CS52" i="10"/>
  <c r="H10" i="9"/>
  <c r="AD10" i="9" s="1"/>
  <c r="AT3" i="9"/>
  <c r="AJ16" i="9" s="1"/>
  <c r="H9" i="9"/>
  <c r="BH9" i="9"/>
  <c r="H8" i="9"/>
  <c r="AS8" i="9" s="1"/>
  <c r="H11" i="9"/>
  <c r="AS11" i="9" s="1"/>
  <c r="BH11" i="9"/>
  <c r="AS10" i="9"/>
  <c r="AD8" i="9"/>
  <c r="AD11" i="9"/>
  <c r="J17" i="9"/>
  <c r="BN17" i="9" s="1"/>
  <c r="U17" i="9"/>
  <c r="J16" i="9"/>
  <c r="J15" i="9"/>
  <c r="U15" i="9"/>
  <c r="J18" i="9"/>
  <c r="AY18" i="9" s="1"/>
  <c r="J19" i="9"/>
  <c r="Y19" i="9" s="1"/>
  <c r="O8" i="9"/>
  <c r="B11" i="9"/>
  <c r="E28" i="8"/>
  <c r="E29" i="8"/>
  <c r="E18" i="9" s="1"/>
  <c r="E30" i="8"/>
  <c r="E19" i="9" s="1"/>
  <c r="AJ17" i="9"/>
  <c r="AY17" i="9"/>
  <c r="CS52" i="9"/>
  <c r="DE51" i="8"/>
  <c r="DE52" i="8"/>
  <c r="DQ52" i="8"/>
  <c r="DE53" i="8"/>
  <c r="E27" i="7"/>
  <c r="E28" i="7"/>
  <c r="DE58" i="7"/>
  <c r="DE59" i="7"/>
  <c r="DQ59" i="7"/>
  <c r="DE60" i="7"/>
  <c r="AJ15" i="9"/>
  <c r="AN15" i="9" s="1"/>
  <c r="BN15" i="9"/>
  <c r="AD17" i="9"/>
  <c r="AS16" i="9"/>
  <c r="AD15" i="9"/>
  <c r="AS15" i="9"/>
  <c r="BH18" i="9"/>
  <c r="AS17" i="9"/>
  <c r="BC17" i="9" s="1"/>
  <c r="BN19" i="9"/>
  <c r="AJ19" i="9"/>
  <c r="U19" i="9"/>
  <c r="AD19" i="9"/>
  <c r="BH19" i="9"/>
  <c r="AS19" i="9"/>
  <c r="O19" i="9"/>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BR19" i="9"/>
  <c r="M3" i="9"/>
  <c r="D30" i="9" s="1"/>
  <c r="BR18" i="9" l="1"/>
  <c r="BN18" i="9"/>
  <c r="O10" i="9"/>
  <c r="AD9" i="9"/>
  <c r="Y19" i="10"/>
  <c r="AD8" i="10"/>
  <c r="U16" i="9"/>
  <c r="O11" i="9"/>
  <c r="BH8" i="9"/>
  <c r="BJ12" i="9" s="1"/>
  <c r="BI24" i="9" s="1"/>
  <c r="BH10" i="9"/>
  <c r="BH19" i="10"/>
  <c r="AD10" i="10"/>
  <c r="BH9" i="10"/>
  <c r="BN17" i="10"/>
  <c r="AY17" i="10"/>
  <c r="BN16" i="10"/>
  <c r="AY16" i="10"/>
  <c r="BH10" i="10"/>
  <c r="AS15" i="10"/>
  <c r="AS8" i="10"/>
  <c r="BH8" i="10"/>
  <c r="BJ12" i="10" s="1"/>
  <c r="BI24" i="10" s="1"/>
  <c r="O9" i="10"/>
  <c r="O8" i="10"/>
  <c r="AD9" i="10"/>
  <c r="AS10" i="10"/>
  <c r="U30" i="9"/>
  <c r="D32" i="9" s="1"/>
  <c r="U32" i="9" s="1"/>
  <c r="Y18" i="9"/>
  <c r="O18" i="9"/>
  <c r="AS18" i="9"/>
  <c r="AN18" i="9"/>
  <c r="BC18" i="9"/>
  <c r="AD18" i="9"/>
  <c r="AD16" i="9"/>
  <c r="AN16" i="9" s="1"/>
  <c r="U18" i="9"/>
  <c r="O17" i="9"/>
  <c r="BH17" i="9"/>
  <c r="BR17" i="9" s="1"/>
  <c r="AN17" i="9"/>
  <c r="AF12" i="9"/>
  <c r="AG24" i="9" s="1"/>
  <c r="AS16" i="10"/>
  <c r="AN19" i="10"/>
  <c r="AY19" i="10"/>
  <c r="BN19" i="10"/>
  <c r="O19" i="10"/>
  <c r="BC19" i="10"/>
  <c r="BR19" i="10"/>
  <c r="AD15" i="10"/>
  <c r="AN15" i="10" s="1"/>
  <c r="AY15" i="10"/>
  <c r="BN15" i="10"/>
  <c r="BR15" i="10" s="1"/>
  <c r="O15" i="10"/>
  <c r="BC15" i="10"/>
  <c r="AJ15" i="10"/>
  <c r="U15" i="10"/>
  <c r="AD18" i="10"/>
  <c r="Y18" i="10"/>
  <c r="AS18" i="10"/>
  <c r="BH18" i="10"/>
  <c r="AY18" i="10"/>
  <c r="BN18" i="10"/>
  <c r="AJ18" i="10"/>
  <c r="AN18" i="10"/>
  <c r="O18" i="10"/>
  <c r="O16" i="9"/>
  <c r="Y16" i="9" s="1"/>
  <c r="AY16" i="9"/>
  <c r="BC16" i="9" s="1"/>
  <c r="BH16" i="9"/>
  <c r="BR16" i="9" s="1"/>
  <c r="AJ18" i="9"/>
  <c r="BN16" i="9"/>
  <c r="AY19" i="9"/>
  <c r="AN19" i="9"/>
  <c r="AF20" i="9" s="1"/>
  <c r="AG25" i="9" s="1"/>
  <c r="BC19" i="9"/>
  <c r="O15" i="9"/>
  <c r="Y15" i="9" s="1"/>
  <c r="AY15" i="9"/>
  <c r="BC15" i="9" s="1"/>
  <c r="BH15" i="9"/>
  <c r="BR15" i="9" s="1"/>
  <c r="Y17" i="9"/>
  <c r="AS9" i="9"/>
  <c r="AU12" i="9" s="1"/>
  <c r="AU24" i="9" s="1"/>
  <c r="O9" i="9"/>
  <c r="Q12" i="9" s="1"/>
  <c r="S24" i="9" s="1"/>
  <c r="BR18" i="10"/>
  <c r="AD17" i="10"/>
  <c r="U17" i="10"/>
  <c r="Y17" i="10" s="1"/>
  <c r="AS17" i="10"/>
  <c r="BC17" i="10" s="1"/>
  <c r="BH17" i="10"/>
  <c r="BR17" i="10" s="1"/>
  <c r="AJ17" i="10"/>
  <c r="AF12" i="10"/>
  <c r="AG24" i="10" s="1"/>
  <c r="U30" i="10"/>
  <c r="D32" i="10" s="1"/>
  <c r="U32" i="10" s="1"/>
  <c r="AD16" i="10"/>
  <c r="O16" i="10"/>
  <c r="BR16" i="10"/>
  <c r="U16" i="10"/>
  <c r="AJ16" i="10"/>
  <c r="O10" i="10"/>
  <c r="Q12" i="10" s="1"/>
  <c r="S24" i="10" s="1"/>
  <c r="AN16" i="10" l="1"/>
  <c r="BJ20" i="9"/>
  <c r="BI25" i="9" s="1"/>
  <c r="BI26" i="9" s="1"/>
  <c r="E38" i="9" s="1"/>
  <c r="Y16" i="10"/>
  <c r="AU20" i="9"/>
  <c r="AU25" i="9" s="1"/>
  <c r="AU26" i="9" s="1"/>
  <c r="E37" i="9" s="1"/>
  <c r="BC16" i="10"/>
  <c r="AN17" i="10"/>
  <c r="AF20" i="10"/>
  <c r="AG25" i="10" s="1"/>
  <c r="BJ20" i="10"/>
  <c r="BI25" i="10" s="1"/>
  <c r="BI26" i="10" s="1"/>
  <c r="E38" i="10" s="1"/>
  <c r="Y38" i="10" s="1"/>
  <c r="AB49" i="10" s="1"/>
  <c r="AU12" i="10"/>
  <c r="AU24" i="10" s="1"/>
  <c r="Y38" i="9"/>
  <c r="AB49" i="9" s="1"/>
  <c r="Q20" i="9"/>
  <c r="S25" i="9" s="1"/>
  <c r="S26" i="9" s="1"/>
  <c r="E35" i="9" s="1"/>
  <c r="S49" i="9"/>
  <c r="S45" i="9"/>
  <c r="S47" i="9"/>
  <c r="S43" i="9"/>
  <c r="AG26" i="10"/>
  <c r="E36" i="10" s="1"/>
  <c r="AU20" i="10"/>
  <c r="AU25" i="10" s="1"/>
  <c r="AU26" i="10" s="1"/>
  <c r="E37" i="10" s="1"/>
  <c r="AG26" i="9"/>
  <c r="E36" i="9" s="1"/>
  <c r="Y15" i="10"/>
  <c r="Q20" i="10" s="1"/>
  <c r="S25" i="10" s="1"/>
  <c r="S26" i="10" s="1"/>
  <c r="E35" i="10" s="1"/>
  <c r="S43" i="10"/>
  <c r="S47" i="10"/>
  <c r="S49" i="10"/>
  <c r="S45" i="10"/>
  <c r="Y37" i="9" l="1"/>
  <c r="AB47" i="9" s="1"/>
  <c r="AR37" i="9"/>
  <c r="AJ47" i="9" s="1"/>
  <c r="AT47" i="9"/>
  <c r="AS5" i="9" s="1"/>
  <c r="AR38" i="10"/>
  <c r="AJ49" i="10" s="1"/>
  <c r="AT49" i="10" s="1"/>
  <c r="BH5" i="10" s="1"/>
  <c r="Y35" i="9"/>
  <c r="AB43" i="9" s="1"/>
  <c r="Y35" i="10"/>
  <c r="AB43" i="10" s="1"/>
  <c r="Y37" i="10"/>
  <c r="AB47" i="10" s="1"/>
  <c r="Y36" i="9"/>
  <c r="AB45" i="9" s="1"/>
  <c r="Y36" i="10"/>
  <c r="AB45" i="10" s="1"/>
  <c r="AR38" i="9"/>
  <c r="AJ49" i="9" s="1"/>
  <c r="AT49" i="9" s="1"/>
  <c r="BH5" i="9" s="1"/>
  <c r="AR35" i="10" l="1"/>
  <c r="AJ43" i="10" s="1"/>
  <c r="AT43" i="10" s="1"/>
  <c r="O5" i="10" s="1"/>
  <c r="AR36" i="10"/>
  <c r="AJ45" i="10" s="1"/>
  <c r="AT45" i="10" s="1"/>
  <c r="AD5" i="10" s="1"/>
  <c r="AR36" i="9"/>
  <c r="AJ45" i="9" s="1"/>
  <c r="AT45" i="9" s="1"/>
  <c r="AD5" i="9" s="1"/>
  <c r="AR37" i="10"/>
  <c r="AJ47" i="10" s="1"/>
  <c r="AT47" i="10" s="1"/>
  <c r="AS5" i="10" s="1"/>
  <c r="AR35" i="9"/>
  <c r="AJ43" i="9" s="1"/>
  <c r="AT43" i="9" s="1"/>
  <c r="O5" i="9" s="1"/>
</calcChain>
</file>

<file path=xl/sharedStrings.xml><?xml version="1.0" encoding="utf-8"?>
<sst xmlns="http://schemas.openxmlformats.org/spreadsheetml/2006/main" count="837" uniqueCount="356">
  <si>
    <t>給料月額</t>
    <rPh sb="0" eb="2">
      <t>キュウリョウ</t>
    </rPh>
    <rPh sb="2" eb="4">
      <t>ゲツガク</t>
    </rPh>
    <phoneticPr fontId="3"/>
  </si>
  <si>
    <t>教職調整額</t>
    <rPh sb="0" eb="2">
      <t>キョウショク</t>
    </rPh>
    <rPh sb="2" eb="4">
      <t>チョウセイ</t>
    </rPh>
    <rPh sb="4" eb="5">
      <t>ガク</t>
    </rPh>
    <phoneticPr fontId="3"/>
  </si>
  <si>
    <t>扶養手当</t>
    <rPh sb="0" eb="2">
      <t>フヨウ</t>
    </rPh>
    <rPh sb="2" eb="4">
      <t>テアテ</t>
    </rPh>
    <phoneticPr fontId="3"/>
  </si>
  <si>
    <t>地域手当</t>
    <rPh sb="0" eb="2">
      <t>チイキ</t>
    </rPh>
    <rPh sb="2" eb="4">
      <t>テアテ</t>
    </rPh>
    <phoneticPr fontId="3"/>
  </si>
  <si>
    <t>住居手当</t>
    <rPh sb="0" eb="2">
      <t>ジュウキョ</t>
    </rPh>
    <rPh sb="2" eb="4">
      <t>テアテ</t>
    </rPh>
    <phoneticPr fontId="3"/>
  </si>
  <si>
    <t>円</t>
    <rPh sb="0" eb="1">
      <t>エン</t>
    </rPh>
    <phoneticPr fontId="3"/>
  </si>
  <si>
    <t>＝</t>
    <phoneticPr fontId="3"/>
  </si>
  <si>
    <t>等級</t>
    <rPh sb="0" eb="2">
      <t>トウキュウ</t>
    </rPh>
    <phoneticPr fontId="3"/>
  </si>
  <si>
    <t>報酬月額</t>
    <rPh sb="0" eb="2">
      <t>ホウシュウ</t>
    </rPh>
    <rPh sb="2" eb="4">
      <t>ゲツガク</t>
    </rPh>
    <phoneticPr fontId="3"/>
  </si>
  <si>
    <t>標準報酬の月額</t>
    <rPh sb="0" eb="2">
      <t>ヒョウジュン</t>
    </rPh>
    <rPh sb="2" eb="4">
      <t>ホウシュウ</t>
    </rPh>
    <rPh sb="5" eb="7">
      <t>ゲツガク</t>
    </rPh>
    <phoneticPr fontId="3"/>
  </si>
  <si>
    <t>短期用</t>
    <rPh sb="0" eb="2">
      <t>タンキ</t>
    </rPh>
    <rPh sb="2" eb="3">
      <t>ヨウ</t>
    </rPh>
    <phoneticPr fontId="3"/>
  </si>
  <si>
    <t>長期用</t>
    <rPh sb="0" eb="3">
      <t>チョウキヨウ</t>
    </rPh>
    <phoneticPr fontId="3"/>
  </si>
  <si>
    <t>合計</t>
    <rPh sb="0" eb="2">
      <t>ゴウケイ</t>
    </rPh>
    <phoneticPr fontId="3"/>
  </si>
  <si>
    <t>第1級</t>
    <rPh sb="0" eb="1">
      <t>ダイ</t>
    </rPh>
    <rPh sb="2" eb="3">
      <t>キュウ</t>
    </rPh>
    <phoneticPr fontId="3"/>
  </si>
  <si>
    <t>第2級</t>
    <rPh sb="0" eb="1">
      <t>ダイ</t>
    </rPh>
    <rPh sb="2" eb="3">
      <t>キュウ</t>
    </rPh>
    <phoneticPr fontId="3"/>
  </si>
  <si>
    <t>第3級</t>
    <rPh sb="0" eb="1">
      <t>ダイ</t>
    </rPh>
    <rPh sb="2" eb="3">
      <t>キュウ</t>
    </rPh>
    <phoneticPr fontId="3"/>
  </si>
  <si>
    <t>第4級</t>
    <rPh sb="0" eb="1">
      <t>ダイ</t>
    </rPh>
    <rPh sb="2" eb="3">
      <t>キュウ</t>
    </rPh>
    <phoneticPr fontId="3"/>
  </si>
  <si>
    <t>第5級</t>
    <rPh sb="0" eb="1">
      <t>ダイ</t>
    </rPh>
    <rPh sb="2" eb="3">
      <t>キュウ</t>
    </rPh>
    <phoneticPr fontId="3"/>
  </si>
  <si>
    <t>第6級</t>
    <rPh sb="0" eb="1">
      <t>ダイ</t>
    </rPh>
    <rPh sb="2" eb="3">
      <t>キュウ</t>
    </rPh>
    <phoneticPr fontId="3"/>
  </si>
  <si>
    <t>第7級</t>
    <rPh sb="0" eb="1">
      <t>ダイ</t>
    </rPh>
    <rPh sb="2" eb="3">
      <t>キュウ</t>
    </rPh>
    <phoneticPr fontId="3"/>
  </si>
  <si>
    <t>第8級</t>
    <rPh sb="0" eb="1">
      <t>ダイ</t>
    </rPh>
    <rPh sb="2" eb="3">
      <t>キュウ</t>
    </rPh>
    <phoneticPr fontId="3"/>
  </si>
  <si>
    <t>第9級</t>
    <rPh sb="0" eb="1">
      <t>ダイ</t>
    </rPh>
    <rPh sb="2" eb="3">
      <t>キュウ</t>
    </rPh>
    <phoneticPr fontId="3"/>
  </si>
  <si>
    <t>第10級</t>
    <rPh sb="0" eb="1">
      <t>ダイ</t>
    </rPh>
    <rPh sb="3" eb="4">
      <t>キュウ</t>
    </rPh>
    <phoneticPr fontId="3"/>
  </si>
  <si>
    <t>第11級</t>
    <rPh sb="0" eb="1">
      <t>ダイ</t>
    </rPh>
    <rPh sb="3" eb="4">
      <t>キュウ</t>
    </rPh>
    <phoneticPr fontId="3"/>
  </si>
  <si>
    <t>第12級</t>
    <rPh sb="0" eb="1">
      <t>ダイ</t>
    </rPh>
    <rPh sb="3" eb="4">
      <t>キュウ</t>
    </rPh>
    <phoneticPr fontId="3"/>
  </si>
  <si>
    <t>第13級</t>
    <rPh sb="0" eb="1">
      <t>ダイ</t>
    </rPh>
    <rPh sb="3" eb="4">
      <t>キュウ</t>
    </rPh>
    <phoneticPr fontId="3"/>
  </si>
  <si>
    <t>第14級</t>
    <rPh sb="0" eb="1">
      <t>ダイ</t>
    </rPh>
    <rPh sb="3" eb="4">
      <t>キュウ</t>
    </rPh>
    <phoneticPr fontId="3"/>
  </si>
  <si>
    <t>第15級</t>
    <rPh sb="0" eb="1">
      <t>ダイ</t>
    </rPh>
    <rPh sb="3" eb="4">
      <t>キュウ</t>
    </rPh>
    <phoneticPr fontId="3"/>
  </si>
  <si>
    <t>第16級</t>
    <rPh sb="0" eb="1">
      <t>ダイ</t>
    </rPh>
    <rPh sb="3" eb="4">
      <t>キュウ</t>
    </rPh>
    <phoneticPr fontId="3"/>
  </si>
  <si>
    <t>第17級</t>
    <rPh sb="0" eb="1">
      <t>ダイ</t>
    </rPh>
    <rPh sb="3" eb="4">
      <t>キュウ</t>
    </rPh>
    <phoneticPr fontId="3"/>
  </si>
  <si>
    <t>第18級</t>
    <rPh sb="0" eb="1">
      <t>ダイ</t>
    </rPh>
    <rPh sb="3" eb="4">
      <t>キュウ</t>
    </rPh>
    <phoneticPr fontId="3"/>
  </si>
  <si>
    <t>第19級</t>
    <rPh sb="0" eb="1">
      <t>ダイ</t>
    </rPh>
    <rPh sb="3" eb="4">
      <t>キュウ</t>
    </rPh>
    <phoneticPr fontId="3"/>
  </si>
  <si>
    <t>第20級</t>
    <rPh sb="0" eb="1">
      <t>ダイ</t>
    </rPh>
    <rPh sb="3" eb="4">
      <t>キュウ</t>
    </rPh>
    <phoneticPr fontId="3"/>
  </si>
  <si>
    <t>第21級</t>
    <rPh sb="0" eb="1">
      <t>ダイ</t>
    </rPh>
    <rPh sb="3" eb="4">
      <t>キュウ</t>
    </rPh>
    <phoneticPr fontId="3"/>
  </si>
  <si>
    <t>第22級</t>
    <rPh sb="0" eb="1">
      <t>ダイ</t>
    </rPh>
    <rPh sb="3" eb="4">
      <t>キュウ</t>
    </rPh>
    <phoneticPr fontId="3"/>
  </si>
  <si>
    <t>第23級</t>
    <rPh sb="0" eb="1">
      <t>ダイ</t>
    </rPh>
    <rPh sb="3" eb="4">
      <t>キュウ</t>
    </rPh>
    <phoneticPr fontId="3"/>
  </si>
  <si>
    <t>第24級</t>
    <rPh sb="0" eb="1">
      <t>ダイ</t>
    </rPh>
    <rPh sb="3" eb="4">
      <t>キュウ</t>
    </rPh>
    <phoneticPr fontId="3"/>
  </si>
  <si>
    <t>第25級</t>
    <rPh sb="0" eb="1">
      <t>ダイ</t>
    </rPh>
    <rPh sb="3" eb="4">
      <t>キュウ</t>
    </rPh>
    <phoneticPr fontId="3"/>
  </si>
  <si>
    <t>第26級</t>
    <rPh sb="0" eb="1">
      <t>ダイ</t>
    </rPh>
    <rPh sb="3" eb="4">
      <t>キュウ</t>
    </rPh>
    <phoneticPr fontId="3"/>
  </si>
  <si>
    <t>第27級</t>
    <rPh sb="0" eb="1">
      <t>ダイ</t>
    </rPh>
    <rPh sb="3" eb="4">
      <t>キュウ</t>
    </rPh>
    <phoneticPr fontId="3"/>
  </si>
  <si>
    <t>第28級</t>
    <rPh sb="0" eb="1">
      <t>ダイ</t>
    </rPh>
    <rPh sb="3" eb="4">
      <t>キュウ</t>
    </rPh>
    <phoneticPr fontId="3"/>
  </si>
  <si>
    <t>第29級</t>
    <rPh sb="0" eb="1">
      <t>ダイ</t>
    </rPh>
    <rPh sb="3" eb="4">
      <t>キュウ</t>
    </rPh>
    <phoneticPr fontId="3"/>
  </si>
  <si>
    <t>第30級</t>
    <rPh sb="0" eb="1">
      <t>ダイ</t>
    </rPh>
    <rPh sb="3" eb="4">
      <t>キュウ</t>
    </rPh>
    <phoneticPr fontId="3"/>
  </si>
  <si>
    <t>第31級</t>
    <rPh sb="0" eb="1">
      <t>ダイ</t>
    </rPh>
    <rPh sb="3" eb="4">
      <t>キュウ</t>
    </rPh>
    <phoneticPr fontId="3"/>
  </si>
  <si>
    <t>第32級</t>
    <rPh sb="0" eb="1">
      <t>ダイ</t>
    </rPh>
    <rPh sb="3" eb="4">
      <t>キュウ</t>
    </rPh>
    <phoneticPr fontId="3"/>
  </si>
  <si>
    <t>第33級</t>
    <rPh sb="0" eb="1">
      <t>ダイ</t>
    </rPh>
    <rPh sb="3" eb="4">
      <t>キュウ</t>
    </rPh>
    <phoneticPr fontId="3"/>
  </si>
  <si>
    <t>第34級</t>
    <rPh sb="0" eb="1">
      <t>ダイ</t>
    </rPh>
    <rPh sb="3" eb="4">
      <t>キュウ</t>
    </rPh>
    <phoneticPr fontId="3"/>
  </si>
  <si>
    <t>第35級</t>
    <rPh sb="0" eb="1">
      <t>ダイ</t>
    </rPh>
    <rPh sb="3" eb="4">
      <t>キュウ</t>
    </rPh>
    <phoneticPr fontId="3"/>
  </si>
  <si>
    <t>第36級</t>
    <rPh sb="0" eb="1">
      <t>ダイ</t>
    </rPh>
    <rPh sb="3" eb="4">
      <t>キュウ</t>
    </rPh>
    <phoneticPr fontId="3"/>
  </si>
  <si>
    <t>第37級</t>
    <rPh sb="0" eb="1">
      <t>ダイ</t>
    </rPh>
    <rPh sb="3" eb="4">
      <t>キュウ</t>
    </rPh>
    <phoneticPr fontId="3"/>
  </si>
  <si>
    <t>第38級</t>
    <rPh sb="0" eb="1">
      <t>ダイ</t>
    </rPh>
    <rPh sb="3" eb="4">
      <t>キュウ</t>
    </rPh>
    <phoneticPr fontId="3"/>
  </si>
  <si>
    <t>第39級</t>
    <rPh sb="0" eb="1">
      <t>ダイ</t>
    </rPh>
    <rPh sb="3" eb="4">
      <t>キュウ</t>
    </rPh>
    <phoneticPr fontId="3"/>
  </si>
  <si>
    <t>第40級</t>
    <rPh sb="0" eb="1">
      <t>ダイ</t>
    </rPh>
    <rPh sb="3" eb="4">
      <t>キュウ</t>
    </rPh>
    <phoneticPr fontId="3"/>
  </si>
  <si>
    <t>第41級</t>
    <rPh sb="0" eb="1">
      <t>ダイ</t>
    </rPh>
    <rPh sb="3" eb="4">
      <t>キュウ</t>
    </rPh>
    <phoneticPr fontId="3"/>
  </si>
  <si>
    <t>第42級</t>
    <rPh sb="0" eb="1">
      <t>ダイ</t>
    </rPh>
    <rPh sb="3" eb="4">
      <t>キュウ</t>
    </rPh>
    <phoneticPr fontId="3"/>
  </si>
  <si>
    <t>第43級</t>
    <rPh sb="0" eb="1">
      <t>ダイ</t>
    </rPh>
    <rPh sb="3" eb="4">
      <t>キュウ</t>
    </rPh>
    <phoneticPr fontId="3"/>
  </si>
  <si>
    <t>支給額</t>
    <rPh sb="0" eb="3">
      <t>シキュウガク</t>
    </rPh>
    <phoneticPr fontId="3"/>
  </si>
  <si>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8"/>
  </si>
  <si>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8"/>
  </si>
  <si>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8"/>
  </si>
  <si>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8"/>
  </si>
  <si>
    <t>３　試算額の確認</t>
    <rPh sb="2" eb="4">
      <t>シサン</t>
    </rPh>
    <rPh sb="4" eb="5">
      <t>ガク</t>
    </rPh>
    <rPh sb="6" eb="8">
      <t>カクニン</t>
    </rPh>
    <phoneticPr fontId="8"/>
  </si>
  <si>
    <t>　　入力画面に必要事項を入力してください。</t>
    <rPh sb="2" eb="4">
      <t>ニュウリョク</t>
    </rPh>
    <rPh sb="4" eb="6">
      <t>ガメン</t>
    </rPh>
    <rPh sb="7" eb="9">
      <t>ヒツヨウ</t>
    </rPh>
    <rPh sb="9" eb="11">
      <t>ジコウ</t>
    </rPh>
    <rPh sb="12" eb="14">
      <t>ニュウリョク</t>
    </rPh>
    <phoneticPr fontId="8"/>
  </si>
  <si>
    <t>２　試算シート入力</t>
    <rPh sb="2" eb="4">
      <t>シサン</t>
    </rPh>
    <rPh sb="7" eb="9">
      <t>ニュウリョク</t>
    </rPh>
    <phoneticPr fontId="8"/>
  </si>
  <si>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8"/>
  </si>
  <si>
    <t>　　（３）休職発令後の給与明細</t>
    <rPh sb="5" eb="7">
      <t>キュウショク</t>
    </rPh>
    <rPh sb="7" eb="9">
      <t>ハツレイ</t>
    </rPh>
    <rPh sb="9" eb="10">
      <t>ゴ</t>
    </rPh>
    <rPh sb="11" eb="13">
      <t>キュウヨ</t>
    </rPh>
    <rPh sb="13" eb="15">
      <t>メイサイ</t>
    </rPh>
    <phoneticPr fontId="8"/>
  </si>
  <si>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8"/>
  </si>
  <si>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8"/>
  </si>
  <si>
    <t>　　（２）休職開始月の前月の給与明細</t>
    <rPh sb="5" eb="7">
      <t>キュウショク</t>
    </rPh>
    <rPh sb="7" eb="10">
      <t>カイシヅキ</t>
    </rPh>
    <rPh sb="11" eb="13">
      <t>ゼンゲツ</t>
    </rPh>
    <rPh sb="14" eb="16">
      <t>キュウヨ</t>
    </rPh>
    <rPh sb="16" eb="18">
      <t>メイサイ</t>
    </rPh>
    <phoneticPr fontId="8"/>
  </si>
  <si>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8"/>
  </si>
  <si>
    <t>　　　　　休職発令の辞令の内容を確認してください。</t>
    <rPh sb="5" eb="7">
      <t>キュウショク</t>
    </rPh>
    <rPh sb="7" eb="9">
      <t>ハツレイ</t>
    </rPh>
    <rPh sb="10" eb="12">
      <t>ジレイ</t>
    </rPh>
    <rPh sb="11" eb="12">
      <t>レイ</t>
    </rPh>
    <rPh sb="13" eb="15">
      <t>ナイヨウ</t>
    </rPh>
    <rPh sb="16" eb="18">
      <t>カクニン</t>
    </rPh>
    <phoneticPr fontId="8"/>
  </si>
  <si>
    <t>　　（１）休職発令の辞令</t>
    <rPh sb="5" eb="7">
      <t>キュウショク</t>
    </rPh>
    <rPh sb="7" eb="9">
      <t>ハツレイ</t>
    </rPh>
    <rPh sb="10" eb="12">
      <t>ジレイ</t>
    </rPh>
    <phoneticPr fontId="8"/>
  </si>
  <si>
    <t>　　「試算シート」利用にあたって、次の書類を揃えましょう。</t>
    <rPh sb="3" eb="5">
      <t>シサン</t>
    </rPh>
    <rPh sb="9" eb="11">
      <t>リヨウ</t>
    </rPh>
    <rPh sb="17" eb="18">
      <t>ツギ</t>
    </rPh>
    <rPh sb="19" eb="21">
      <t>ショルイ</t>
    </rPh>
    <rPh sb="22" eb="23">
      <t>ソロ</t>
    </rPh>
    <phoneticPr fontId="8"/>
  </si>
  <si>
    <t>１　準備</t>
    <rPh sb="2" eb="4">
      <t>ジュンビ</t>
    </rPh>
    <phoneticPr fontId="8"/>
  </si>
  <si>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8"/>
  </si>
  <si>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8"/>
  </si>
  <si>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8"/>
  </si>
  <si>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8"/>
  </si>
  <si>
    <t>試算シートの利用について</t>
    <rPh sb="0" eb="2">
      <t>シサン</t>
    </rPh>
    <rPh sb="6" eb="8">
      <t>リヨウ</t>
    </rPh>
    <phoneticPr fontId="8"/>
  </si>
  <si>
    <t>Ｃ３</t>
    <phoneticPr fontId="8"/>
  </si>
  <si>
    <t>Ｃ２</t>
    <phoneticPr fontId="8"/>
  </si>
  <si>
    <t>Ｃ１</t>
    <phoneticPr fontId="8"/>
  </si>
  <si>
    <t>報酬②</t>
    <rPh sb="0" eb="2">
      <t>ホウシュウ</t>
    </rPh>
    <phoneticPr fontId="8"/>
  </si>
  <si>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8"/>
  </si>
  <si>
    <t>営業手当</t>
    <rPh sb="0" eb="2">
      <t>エイギョウ</t>
    </rPh>
    <rPh sb="2" eb="4">
      <t>テアテ</t>
    </rPh>
    <phoneticPr fontId="8"/>
  </si>
  <si>
    <t>支給額</t>
    <rPh sb="0" eb="3">
      <t>シキュウガク</t>
    </rPh>
    <phoneticPr fontId="8"/>
  </si>
  <si>
    <t>給与種目</t>
    <rPh sb="0" eb="2">
      <t>キュウヨ</t>
    </rPh>
    <rPh sb="2" eb="4">
      <t>シュモク</t>
    </rPh>
    <phoneticPr fontId="8"/>
  </si>
  <si>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8"/>
  </si>
  <si>
    <t>特定の請求月において傷病手当金の給付額が生じるか確認したいとき</t>
    <phoneticPr fontId="8"/>
  </si>
  <si>
    <t>（参考）</t>
    <rPh sb="1" eb="3">
      <t>サンコウ</t>
    </rPh>
    <phoneticPr fontId="8"/>
  </si>
  <si>
    <t>※当該給与明細の右下参照</t>
    <rPh sb="1" eb="3">
      <t>トウガイ</t>
    </rPh>
    <rPh sb="3" eb="5">
      <t>キュウヨ</t>
    </rPh>
    <rPh sb="5" eb="7">
      <t>メイサイ</t>
    </rPh>
    <rPh sb="8" eb="10">
      <t>ミギシタ</t>
    </rPh>
    <rPh sb="10" eb="12">
      <t>サンショウ</t>
    </rPh>
    <phoneticPr fontId="8"/>
  </si>
  <si>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</si>
  <si>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8"/>
  </si>
  <si>
    <t>寒冷地手当</t>
    <rPh sb="0" eb="3">
      <t>カンレイチ</t>
    </rPh>
    <rPh sb="3" eb="5">
      <t>テアテ</t>
    </rPh>
    <phoneticPr fontId="8"/>
  </si>
  <si>
    <t>住居手当</t>
    <rPh sb="0" eb="2">
      <t>ジュウキョ</t>
    </rPh>
    <rPh sb="2" eb="4">
      <t>テアテ</t>
    </rPh>
    <phoneticPr fontId="8"/>
  </si>
  <si>
    <t>調整手当</t>
    <rPh sb="0" eb="2">
      <t>チョウセイ</t>
    </rPh>
    <rPh sb="2" eb="4">
      <t>テアテ</t>
    </rPh>
    <phoneticPr fontId="8"/>
  </si>
  <si>
    <t>扶養手当</t>
    <rPh sb="0" eb="2">
      <t>フヨウ</t>
    </rPh>
    <rPh sb="2" eb="4">
      <t>テアテ</t>
    </rPh>
    <phoneticPr fontId="8"/>
  </si>
  <si>
    <t>俸給</t>
    <rPh sb="0" eb="2">
      <t>ホウキュウ</t>
    </rPh>
    <phoneticPr fontId="8"/>
  </si>
  <si>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8"/>
  </si>
  <si>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8"/>
  </si>
  <si>
    <t>１００分の</t>
    <rPh sb="3" eb="4">
      <t>ブン</t>
    </rPh>
    <phoneticPr fontId="8"/>
  </si>
  <si>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8"/>
  </si>
  <si>
    <t>（２）給与の支給割合を入力してください。</t>
    <rPh sb="3" eb="5">
      <t>キュウヨ</t>
    </rPh>
    <rPh sb="6" eb="8">
      <t>シキュウ</t>
    </rPh>
    <rPh sb="8" eb="10">
      <t>ワリアイ</t>
    </rPh>
    <rPh sb="11" eb="13">
      <t>ニュウリョク</t>
    </rPh>
    <phoneticPr fontId="8"/>
  </si>
  <si>
    <t>手当</t>
    <rPh sb="0" eb="2">
      <t>テアテ</t>
    </rPh>
    <phoneticPr fontId="8"/>
  </si>
  <si>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8"/>
  </si>
  <si>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8"/>
  </si>
  <si>
    <t>ア.辞令に明記されている給与種目を確認してください。</t>
    <rPh sb="17" eb="19">
      <t>カクニン</t>
    </rPh>
    <phoneticPr fontId="8"/>
  </si>
  <si>
    <t>（１）給与種目の確認</t>
    <rPh sb="3" eb="5">
      <t>キュウヨ</t>
    </rPh>
    <rPh sb="5" eb="7">
      <t>シュモク</t>
    </rPh>
    <rPh sb="8" eb="10">
      <t>カクニン</t>
    </rPh>
    <phoneticPr fontId="8"/>
  </si>
  <si>
    <t>（例）「今後…俸給、扶養手当、調整手当、…のそれぞれ１００分の○○を支給し…」
　　　「今後休職の期間中、従前のとおり給与を支給する。」</t>
    <rPh sb="1" eb="2">
      <t>レイ</t>
    </rPh>
    <phoneticPr fontId="8"/>
  </si>
  <si>
    <t>１　休職発令の辞令による入力</t>
    <rPh sb="2" eb="4">
      <t>キュウショク</t>
    </rPh>
    <rPh sb="4" eb="6">
      <t>ハツレイ</t>
    </rPh>
    <rPh sb="7" eb="9">
      <t>ジレイ</t>
    </rPh>
    <rPh sb="12" eb="14">
      <t>ニュウリョク</t>
    </rPh>
    <phoneticPr fontId="8"/>
  </si>
  <si>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8"/>
  </si>
  <si>
    <t>（入力例）</t>
    <rPh sb="1" eb="3">
      <t>ニュウリョク</t>
    </rPh>
    <rPh sb="3" eb="4">
      <t>レイ</t>
    </rPh>
    <phoneticPr fontId="8"/>
  </si>
  <si>
    <t>　（入力画面）</t>
    <rPh sb="2" eb="4">
      <t>ニュウリョク</t>
    </rPh>
    <rPh sb="4" eb="6">
      <t>ガメン</t>
    </rPh>
    <phoneticPr fontId="8"/>
  </si>
  <si>
    <t>円</t>
    <rPh sb="0" eb="1">
      <t>エン</t>
    </rPh>
    <phoneticPr fontId="8"/>
  </si>
  <si>
    <t>＝</t>
    <phoneticPr fontId="8"/>
  </si>
  <si>
    <t>－</t>
    <phoneticPr fontId="8"/>
  </si>
  <si>
    <t>）</t>
    <phoneticPr fontId="8"/>
  </si>
  <si>
    <t>日</t>
    <rPh sb="0" eb="1">
      <t>ニチ</t>
    </rPh>
    <phoneticPr fontId="8"/>
  </si>
  <si>
    <t>×</t>
    <phoneticPr fontId="8"/>
  </si>
  <si>
    <t>（</t>
    <phoneticPr fontId="8"/>
  </si>
  <si>
    <t>の場合</t>
    <rPh sb="1" eb="3">
      <t>バアイ</t>
    </rPh>
    <phoneticPr fontId="8"/>
  </si>
  <si>
    <t>２３日</t>
    <rPh sb="2" eb="3">
      <t>ニチ</t>
    </rPh>
    <phoneticPr fontId="8"/>
  </si>
  <si>
    <t>２２日</t>
    <rPh sb="2" eb="3">
      <t>ニチ</t>
    </rPh>
    <phoneticPr fontId="8"/>
  </si>
  <si>
    <t>２１日</t>
    <rPh sb="2" eb="3">
      <t>ニチ</t>
    </rPh>
    <phoneticPr fontId="8"/>
  </si>
  <si>
    <t>２０日</t>
    <rPh sb="2" eb="3">
      <t>ニチ</t>
    </rPh>
    <phoneticPr fontId="8"/>
  </si>
  <si>
    <t>給付額</t>
    <rPh sb="0" eb="2">
      <t>キュウフ</t>
    </rPh>
    <rPh sb="2" eb="3">
      <t>ガク</t>
    </rPh>
    <phoneticPr fontId="8"/>
  </si>
  <si>
    <t>控除額⑤</t>
    <rPh sb="0" eb="2">
      <t>コウジョ</t>
    </rPh>
    <rPh sb="2" eb="3">
      <t>ガク</t>
    </rPh>
    <phoneticPr fontId="8"/>
  </si>
  <si>
    <t>支給対象日数④</t>
    <rPh sb="0" eb="2">
      <t>シキュウ</t>
    </rPh>
    <rPh sb="2" eb="4">
      <t>タイショウ</t>
    </rPh>
    <rPh sb="4" eb="6">
      <t>ニッスウ</t>
    </rPh>
    <phoneticPr fontId="8"/>
  </si>
  <si>
    <t>給付日額①</t>
    <rPh sb="0" eb="2">
      <t>キュウフ</t>
    </rPh>
    <rPh sb="2" eb="3">
      <t>ニチ</t>
    </rPh>
    <rPh sb="3" eb="4">
      <t>ガク</t>
    </rPh>
    <phoneticPr fontId="8"/>
  </si>
  <si>
    <t>支給対象日数</t>
    <rPh sb="0" eb="2">
      <t>シキュウ</t>
    </rPh>
    <rPh sb="2" eb="4">
      <t>タイショウ</t>
    </rPh>
    <rPh sb="4" eb="6">
      <t>ニッスウ</t>
    </rPh>
    <phoneticPr fontId="8"/>
  </si>
  <si>
    <t>（５）　支給額の決定</t>
    <rPh sb="4" eb="7">
      <t>シキュウガク</t>
    </rPh>
    <rPh sb="8" eb="10">
      <t>ケッテイ</t>
    </rPh>
    <phoneticPr fontId="8"/>
  </si>
  <si>
    <t>③”</t>
  </si>
  <si>
    <t>×</t>
    <phoneticPr fontId="8"/>
  </si>
  <si>
    <t>②”</t>
  </si>
  <si>
    <t>・・・・</t>
    <phoneticPr fontId="8"/>
  </si>
  <si>
    <t>日）</t>
    <rPh sb="0" eb="1">
      <t>ニチ</t>
    </rPh>
    <phoneticPr fontId="8"/>
  </si>
  <si>
    <t>となる日（</t>
    <rPh sb="3" eb="4">
      <t>ヒ</t>
    </rPh>
    <phoneticPr fontId="8"/>
  </si>
  <si>
    <t>①＞</t>
    <phoneticPr fontId="8"/>
  </si>
  <si>
    <t>・・・</t>
    <phoneticPr fontId="8"/>
  </si>
  <si>
    <t>円）</t>
    <rPh sb="0" eb="1">
      <t>エン</t>
    </rPh>
    <phoneticPr fontId="8"/>
  </si>
  <si>
    <t>（Ｆ4</t>
    <phoneticPr fontId="8"/>
  </si>
  <si>
    <t>（Ｆ３</t>
    <phoneticPr fontId="8"/>
  </si>
  <si>
    <t>③’</t>
    <phoneticPr fontId="8"/>
  </si>
  <si>
    <t>②’</t>
    <phoneticPr fontId="8"/>
  </si>
  <si>
    <t>（Ｆ２</t>
    <phoneticPr fontId="8"/>
  </si>
  <si>
    <t>③</t>
    <phoneticPr fontId="8"/>
  </si>
  <si>
    <t>②</t>
    <phoneticPr fontId="8"/>
  </si>
  <si>
    <t>（Ｆ１</t>
    <phoneticPr fontId="8"/>
  </si>
  <si>
    <t>（４）　控除額</t>
    <rPh sb="4" eb="6">
      <t>コウジョ</t>
    </rPh>
    <rPh sb="6" eb="7">
      <t>ガク</t>
    </rPh>
    <phoneticPr fontId="8"/>
  </si>
  <si>
    <t>（３）　支給対象日数</t>
    <rPh sb="4" eb="6">
      <t>シキュウ</t>
    </rPh>
    <rPh sb="6" eb="8">
      <t>タイショウ</t>
    </rPh>
    <rPh sb="8" eb="10">
      <t>ニッスウ</t>
    </rPh>
    <phoneticPr fontId="8"/>
  </si>
  <si>
    <t>（２）　報酬の日額</t>
    <rPh sb="4" eb="6">
      <t>ホウシュウ</t>
    </rPh>
    <rPh sb="7" eb="9">
      <t>ニチガク</t>
    </rPh>
    <phoneticPr fontId="8"/>
  </si>
  <si>
    <t>・・・・・・・・・・・・①</t>
    <phoneticPr fontId="8"/>
  </si>
  <si>
    <t>　（１円未満四捨五入）</t>
    <rPh sb="3" eb="4">
      <t>エン</t>
    </rPh>
    <rPh sb="4" eb="6">
      <t>ミマン</t>
    </rPh>
    <rPh sb="6" eb="10">
      <t>シシャゴニュウ</t>
    </rPh>
    <phoneticPr fontId="8"/>
  </si>
  <si>
    <t>/ 3 )</t>
    <phoneticPr fontId="8"/>
  </si>
  <si>
    <t>給付日額</t>
    <rPh sb="0" eb="2">
      <t>キュウフ</t>
    </rPh>
    <rPh sb="2" eb="3">
      <t>ニチ</t>
    </rPh>
    <rPh sb="3" eb="4">
      <t>ガク</t>
    </rPh>
    <phoneticPr fontId="8"/>
  </si>
  <si>
    <t>支給割合</t>
    <rPh sb="0" eb="2">
      <t>シキュウ</t>
    </rPh>
    <rPh sb="2" eb="4">
      <t>ワリアイ</t>
    </rPh>
    <phoneticPr fontId="8"/>
  </si>
  <si>
    <t>　標準報酬日額</t>
    <rPh sb="1" eb="3">
      <t>ヒョウジュン</t>
    </rPh>
    <rPh sb="3" eb="5">
      <t>ホウシュウ</t>
    </rPh>
    <rPh sb="5" eb="7">
      <t>ニチガク</t>
    </rPh>
    <phoneticPr fontId="8"/>
  </si>
  <si>
    <t>（１０円未満四捨五入）</t>
    <rPh sb="3" eb="4">
      <t>エン</t>
    </rPh>
    <rPh sb="4" eb="6">
      <t>ミマン</t>
    </rPh>
    <rPh sb="6" eb="10">
      <t>シシャゴニュウ</t>
    </rPh>
    <phoneticPr fontId="8"/>
  </si>
  <si>
    <t>）円</t>
    <rPh sb="1" eb="2">
      <t>エン</t>
    </rPh>
    <phoneticPr fontId="8"/>
  </si>
  <si>
    <t>×　1/22　＝</t>
    <phoneticPr fontId="8"/>
  </si>
  <si>
    <t>標準報酬日額</t>
    <rPh sb="0" eb="2">
      <t>ヒョウジュン</t>
    </rPh>
    <rPh sb="2" eb="4">
      <t>ホウシュウ</t>
    </rPh>
    <rPh sb="4" eb="6">
      <t>ニチガク</t>
    </rPh>
    <phoneticPr fontId="8"/>
  </si>
  <si>
    <t>　標準報酬月額</t>
    <rPh sb="1" eb="3">
      <t>ヒョウジュン</t>
    </rPh>
    <rPh sb="3" eb="5">
      <t>ホウシュウ</t>
    </rPh>
    <rPh sb="5" eb="7">
      <t>ゲツガク</t>
    </rPh>
    <phoneticPr fontId="8"/>
  </si>
  <si>
    <t>（１）　休業給付金の日額の算定</t>
    <rPh sb="4" eb="6">
      <t>キュウギョウ</t>
    </rPh>
    <rPh sb="6" eb="9">
      <t>キュウフキン</t>
    </rPh>
    <rPh sb="10" eb="12">
      <t>ニチガク</t>
    </rPh>
    <rPh sb="13" eb="15">
      <t>サンテイ</t>
    </rPh>
    <phoneticPr fontId="8"/>
  </si>
  <si>
    <t>Ｆ４　（Ｄ４＋Ｅ４）</t>
    <phoneticPr fontId="8"/>
  </si>
  <si>
    <t>Ｆ３　（Ｄ３＋Ｅ１）</t>
    <phoneticPr fontId="8"/>
  </si>
  <si>
    <t>Ｆ２　（Ｄ２＋Ｅ２）</t>
    <phoneticPr fontId="8"/>
  </si>
  <si>
    <t>Ｆ１　（Ｄ１＋Ｅ１）</t>
    <phoneticPr fontId="8"/>
  </si>
  <si>
    <t>合計</t>
    <rPh sb="0" eb="2">
      <t>ゴウケイ</t>
    </rPh>
    <phoneticPr fontId="8"/>
  </si>
  <si>
    <t>Ｅ４　（Ｃ４÷２２）</t>
    <phoneticPr fontId="8"/>
  </si>
  <si>
    <t>Ｅ３　（Ｃ３÷２２）</t>
    <phoneticPr fontId="8"/>
  </si>
  <si>
    <t>Ｅ２　（Ｃ２÷２２）</t>
    <phoneticPr fontId="8"/>
  </si>
  <si>
    <t>Ｅ１　（Ｃ１÷２２）</t>
    <phoneticPr fontId="8"/>
  </si>
  <si>
    <t>Ｄ４　（Ｂ４÷Ａ４）</t>
    <phoneticPr fontId="8"/>
  </si>
  <si>
    <t>Ｄ３　（Ｂ３÷Ａ３）</t>
    <phoneticPr fontId="8"/>
  </si>
  <si>
    <t>Ｄ２　（Ｂ２÷Ａ２）</t>
    <phoneticPr fontId="8"/>
  </si>
  <si>
    <t>Ｄ１　（Ｂ１÷Ａ１）</t>
    <phoneticPr fontId="8"/>
  </si>
  <si>
    <t>報酬①</t>
    <rPh sb="0" eb="2">
      <t>ホウシュウ</t>
    </rPh>
    <phoneticPr fontId="8"/>
  </si>
  <si>
    <t>２３日の場合</t>
    <rPh sb="2" eb="3">
      <t>ニチ</t>
    </rPh>
    <rPh sb="4" eb="6">
      <t>バアイ</t>
    </rPh>
    <phoneticPr fontId="8"/>
  </si>
  <si>
    <t>２２日の場合</t>
    <rPh sb="2" eb="3">
      <t>ニチ</t>
    </rPh>
    <rPh sb="4" eb="6">
      <t>バアイ</t>
    </rPh>
    <phoneticPr fontId="8"/>
  </si>
  <si>
    <t>２１日の場合</t>
    <rPh sb="2" eb="3">
      <t>ニチ</t>
    </rPh>
    <rPh sb="4" eb="6">
      <t>バアイ</t>
    </rPh>
    <phoneticPr fontId="8"/>
  </si>
  <si>
    <t>２０日の場合</t>
    <rPh sb="2" eb="3">
      <t>ニチ</t>
    </rPh>
    <rPh sb="4" eb="6">
      <t>バアイ</t>
    </rPh>
    <phoneticPr fontId="8"/>
  </si>
  <si>
    <t>報
酬
日
額</t>
    <rPh sb="0" eb="1">
      <t>ホウ</t>
    </rPh>
    <rPh sb="2" eb="3">
      <t>シュウ</t>
    </rPh>
    <rPh sb="4" eb="5">
      <t>ニチ</t>
    </rPh>
    <rPh sb="6" eb="7">
      <t>ガク</t>
    </rPh>
    <phoneticPr fontId="8"/>
  </si>
  <si>
    <t>支　給　額　算　定　調　書</t>
    <rPh sb="0" eb="1">
      <t>シ</t>
    </rPh>
    <rPh sb="2" eb="3">
      <t>キュウ</t>
    </rPh>
    <rPh sb="4" eb="5">
      <t>ガク</t>
    </rPh>
    <rPh sb="6" eb="7">
      <t>サン</t>
    </rPh>
    <rPh sb="8" eb="9">
      <t>サダム</t>
    </rPh>
    <rPh sb="10" eb="11">
      <t>チョウ</t>
    </rPh>
    <rPh sb="12" eb="13">
      <t>ショ</t>
    </rPh>
    <phoneticPr fontId="8"/>
  </si>
  <si>
    <t>Ｃ２</t>
    <phoneticPr fontId="8"/>
  </si>
  <si>
    <t>Ｃ１</t>
    <phoneticPr fontId="8"/>
  </si>
  <si>
    <t>合　　計</t>
    <rPh sb="0" eb="1">
      <t>ア</t>
    </rPh>
    <rPh sb="3" eb="4">
      <t>ケイ</t>
    </rPh>
    <phoneticPr fontId="8"/>
  </si>
  <si>
    <t>×</t>
    <phoneticPr fontId="8"/>
  </si>
  <si>
    <t>給与減額の給与種目</t>
    <rPh sb="0" eb="2">
      <t>キュウヨ</t>
    </rPh>
    <rPh sb="2" eb="4">
      <t>ゲンガク</t>
    </rPh>
    <rPh sb="5" eb="7">
      <t>キュウヨ</t>
    </rPh>
    <rPh sb="7" eb="9">
      <t>シュモク</t>
    </rPh>
    <phoneticPr fontId="8"/>
  </si>
  <si>
    <t>種別</t>
    <rPh sb="0" eb="2">
      <t>シュベツ</t>
    </rPh>
    <phoneticPr fontId="8"/>
  </si>
  <si>
    <t>左の手当に対する
期間内の支給割合</t>
    <rPh sb="0" eb="1">
      <t>ヒダリ</t>
    </rPh>
    <rPh sb="2" eb="4">
      <t>テアテ</t>
    </rPh>
    <rPh sb="5" eb="6">
      <t>タイ</t>
    </rPh>
    <rPh sb="9" eb="11">
      <t>キカン</t>
    </rPh>
    <rPh sb="11" eb="12">
      <t>ナイ</t>
    </rPh>
    <rPh sb="13" eb="15">
      <t>シキュウ</t>
    </rPh>
    <rPh sb="15" eb="17">
      <t>ワリアイ</t>
    </rPh>
    <phoneticPr fontId="8"/>
  </si>
  <si>
    <t>本来の
支給額</t>
    <rPh sb="0" eb="2">
      <t>ホンライ</t>
    </rPh>
    <rPh sb="4" eb="7">
      <t>シキュウガク</t>
    </rPh>
    <phoneticPr fontId="8"/>
  </si>
  <si>
    <t>Ｂ３</t>
    <phoneticPr fontId="8"/>
  </si>
  <si>
    <t>Ｂ２</t>
    <phoneticPr fontId="8"/>
  </si>
  <si>
    <t>Ｂ１</t>
    <phoneticPr fontId="8"/>
  </si>
  <si>
    <t>合　　　計</t>
    <rPh sb="0" eb="1">
      <t>ア</t>
    </rPh>
    <rPh sb="4" eb="5">
      <t>ケイ</t>
    </rPh>
    <phoneticPr fontId="8"/>
  </si>
  <si>
    <t>Ａ4</t>
    <phoneticPr fontId="8"/>
  </si>
  <si>
    <t>Ａ3</t>
    <phoneticPr fontId="8"/>
  </si>
  <si>
    <t>Ａ2</t>
    <phoneticPr fontId="8"/>
  </si>
  <si>
    <t>Ａ1</t>
    <phoneticPr fontId="8"/>
  </si>
  <si>
    <t>本来の支給額</t>
    <rPh sb="0" eb="2">
      <t>ホンライ</t>
    </rPh>
    <rPh sb="3" eb="6">
      <t>シキュウガク</t>
    </rPh>
    <phoneticPr fontId="8"/>
  </si>
  <si>
    <t>支給対象日数が</t>
    <rPh sb="0" eb="2">
      <t>シキュウ</t>
    </rPh>
    <rPh sb="2" eb="4">
      <t>タイショウ</t>
    </rPh>
    <rPh sb="4" eb="6">
      <t>ニッスウ</t>
    </rPh>
    <phoneticPr fontId="8"/>
  </si>
  <si>
    <t>当試算シートの下部参照</t>
    <rPh sb="0" eb="1">
      <t>トウ</t>
    </rPh>
    <rPh sb="1" eb="3">
      <t>シサン</t>
    </rPh>
    <rPh sb="7" eb="9">
      <t>カブ</t>
    </rPh>
    <rPh sb="9" eb="11">
      <t>サンショウ</t>
    </rPh>
    <phoneticPr fontId="8"/>
  </si>
  <si>
    <t>給与の支給割合</t>
    <rPh sb="0" eb="2">
      <t>キュウヨ</t>
    </rPh>
    <rPh sb="3" eb="5">
      <t>シキュウ</t>
    </rPh>
    <rPh sb="5" eb="7">
      <t>ワリアイ</t>
    </rPh>
    <phoneticPr fontId="8"/>
  </si>
  <si>
    <t>標準報酬の月額</t>
    <rPh sb="0" eb="2">
      <t>ヒョウジュン</t>
    </rPh>
    <rPh sb="2" eb="4">
      <t>ホウシュウ</t>
    </rPh>
    <rPh sb="5" eb="7">
      <t>ゲツガク</t>
    </rPh>
    <phoneticPr fontId="8"/>
  </si>
  <si>
    <t>傷病手当金試算シート</t>
    <rPh sb="0" eb="2">
      <t>ショウビョウ</t>
    </rPh>
    <rPh sb="2" eb="5">
      <t>テアテキン</t>
    </rPh>
    <rPh sb="5" eb="7">
      <t>シサン</t>
    </rPh>
    <phoneticPr fontId="8"/>
  </si>
  <si>
    <t>教職調整額</t>
    <rPh sb="0" eb="2">
      <t>キョウショク</t>
    </rPh>
    <rPh sb="2" eb="4">
      <t>チョウセイ</t>
    </rPh>
    <rPh sb="4" eb="5">
      <t>ガク</t>
    </rPh>
    <phoneticPr fontId="8"/>
  </si>
  <si>
    <t>給料月額</t>
    <rPh sb="0" eb="2">
      <t>キュウリョウ</t>
    </rPh>
    <rPh sb="2" eb="4">
      <t>ゲツガク</t>
    </rPh>
    <phoneticPr fontId="8"/>
  </si>
  <si>
    <t>地域手当</t>
    <rPh sb="0" eb="2">
      <t>チイキ</t>
    </rPh>
    <rPh sb="2" eb="4">
      <t>テアテ</t>
    </rPh>
    <phoneticPr fontId="8"/>
  </si>
  <si>
    <t>給与の支給割合を入力する</t>
    <rPh sb="8" eb="10">
      <t>ニュウリョク</t>
    </rPh>
    <phoneticPr fontId="3"/>
  </si>
  <si>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8"/>
  </si>
  <si>
    <t>標準報酬月額</t>
    <phoneticPr fontId="3"/>
  </si>
  <si>
    <t>３　標準報酬月額を入力してください。</t>
    <rPh sb="2" eb="4">
      <t>ヒョウジュン</t>
    </rPh>
    <rPh sb="4" eb="6">
      <t>ホウシュウ</t>
    </rPh>
    <rPh sb="6" eb="8">
      <t>ゲツガク</t>
    </rPh>
    <rPh sb="9" eb="11">
      <t>ニュウリョク</t>
    </rPh>
    <phoneticPr fontId="8"/>
  </si>
  <si>
    <t>※給料の調整額は給料月額に含めて入力してください。</t>
    <phoneticPr fontId="3"/>
  </si>
  <si>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8"/>
  </si>
  <si>
    <t>※　色つきのセルに入力してください。</t>
    <phoneticPr fontId="3"/>
  </si>
  <si>
    <t>　※　休職による標準報酬月額の改定は行われません。</t>
    <phoneticPr fontId="3"/>
  </si>
  <si>
    <t>義務教育等教員特別手当</t>
    <rPh sb="0" eb="2">
      <t>ギム</t>
    </rPh>
    <rPh sb="2" eb="4">
      <t>キョウイク</t>
    </rPh>
    <rPh sb="4" eb="5">
      <t>ナド</t>
    </rPh>
    <rPh sb="5" eb="7">
      <t>キョウイン</t>
    </rPh>
    <rPh sb="7" eb="9">
      <t>トクベツ</t>
    </rPh>
    <rPh sb="9" eb="11">
      <t>テアテ</t>
    </rPh>
    <phoneticPr fontId="3"/>
  </si>
  <si>
    <t>円</t>
    <rPh sb="0" eb="1">
      <t>エン</t>
    </rPh>
    <phoneticPr fontId="3"/>
  </si>
  <si>
    <t>義務教育等教員　特別手当</t>
    <rPh sb="0" eb="2">
      <t>ギム</t>
    </rPh>
    <rPh sb="2" eb="4">
      <t>キョウイク</t>
    </rPh>
    <rPh sb="4" eb="5">
      <t>ナド</t>
    </rPh>
    <rPh sb="5" eb="7">
      <t>キョウイン</t>
    </rPh>
    <rPh sb="8" eb="10">
      <t>トクベツ</t>
    </rPh>
    <rPh sb="10" eb="12">
      <t>テアテ</t>
    </rPh>
    <phoneticPr fontId="3"/>
  </si>
  <si>
    <t>報酬② 減額対象外の手当</t>
    <rPh sb="0" eb="2">
      <t>ホウシュウ</t>
    </rPh>
    <rPh sb="4" eb="6">
      <t>ゲンガク</t>
    </rPh>
    <rPh sb="6" eb="8">
      <t>タイショウ</t>
    </rPh>
    <rPh sb="8" eb="9">
      <t>ガイ</t>
    </rPh>
    <rPh sb="10" eb="12">
      <t>テアテ</t>
    </rPh>
    <phoneticPr fontId="8"/>
  </si>
  <si>
    <t>報酬① 減額の対象となる手当</t>
    <rPh sb="0" eb="2">
      <t>ホウシュウ</t>
    </rPh>
    <rPh sb="4" eb="6">
      <t>ゲンガク</t>
    </rPh>
    <rPh sb="7" eb="9">
      <t>タイショウ</t>
    </rPh>
    <rPh sb="12" eb="14">
      <t>テアテ</t>
    </rPh>
    <phoneticPr fontId="8"/>
  </si>
  <si>
    <t>減額の対象となる手当</t>
    <rPh sb="0" eb="2">
      <t>ゲンガク</t>
    </rPh>
    <rPh sb="3" eb="5">
      <t>タイショウ</t>
    </rPh>
    <rPh sb="8" eb="10">
      <t>テアテ</t>
    </rPh>
    <phoneticPr fontId="3"/>
  </si>
  <si>
    <t>減額対象外の手当</t>
    <rPh sb="0" eb="2">
      <t>ゲンガク</t>
    </rPh>
    <rPh sb="2" eb="4">
      <t>タイショウ</t>
    </rPh>
    <rPh sb="4" eb="5">
      <t>ソト</t>
    </rPh>
    <rPh sb="6" eb="8">
      <t>テアテ</t>
    </rPh>
    <phoneticPr fontId="3"/>
  </si>
  <si>
    <r>
      <t>自動的に計算された結果が表示されますので、このシートには手を加えないでください。　</t>
    </r>
    <r>
      <rPr>
        <b/>
        <sz val="11"/>
        <color indexed="10"/>
        <rFont val="ＭＳ Ｐゴシック"/>
        <family val="3"/>
        <charset val="128"/>
      </rPr>
      <t>　　　　　　　　　　　　　　</t>
    </r>
    <rPh sb="0" eb="2">
      <t>ジドウ</t>
    </rPh>
    <rPh sb="2" eb="3">
      <t>テキ</t>
    </rPh>
    <rPh sb="4" eb="6">
      <t>ケイサン</t>
    </rPh>
    <rPh sb="9" eb="11">
      <t>ケッカ</t>
    </rPh>
    <rPh sb="12" eb="14">
      <t>ヒョウジ</t>
    </rPh>
    <rPh sb="28" eb="29">
      <t>テ</t>
    </rPh>
    <rPh sb="30" eb="31">
      <t>クワ</t>
    </rPh>
    <phoneticPr fontId="8"/>
  </si>
  <si>
    <r>
      <t>自動的に計算された結果が表示されますので、このシートには手を加えないでください。　</t>
    </r>
    <r>
      <rPr>
        <b/>
        <sz val="11"/>
        <color indexed="10"/>
        <rFont val="ＭＳ Ｐゴシック"/>
        <family val="3"/>
        <charset val="128"/>
      </rPr>
      <t>　　　　　　　　　　　　　　</t>
    </r>
    <rPh sb="0" eb="2">
      <t>ジドウ</t>
    </rPh>
    <rPh sb="2" eb="3">
      <t>テキ</t>
    </rPh>
    <rPh sb="4" eb="6">
      <t>ケイサン</t>
    </rPh>
    <rPh sb="9" eb="11">
      <t>ケッカ</t>
    </rPh>
    <rPh sb="12" eb="14">
      <t>ヒョウジ</t>
    </rPh>
    <rPh sb="28" eb="29">
      <t>テ</t>
    </rPh>
    <rPh sb="30" eb="31">
      <t>クワ</t>
    </rPh>
    <phoneticPr fontId="3"/>
  </si>
  <si>
    <t>傷病手当金試算シート</t>
    <rPh sb="0" eb="2">
      <t>ショウビョウ</t>
    </rPh>
    <rPh sb="2" eb="5">
      <t>テアテキン</t>
    </rPh>
    <rPh sb="5" eb="7">
      <t>シサン</t>
    </rPh>
    <phoneticPr fontId="3"/>
  </si>
  <si>
    <t>給与の支給割合</t>
    <rPh sb="0" eb="2">
      <t>キュウヨ</t>
    </rPh>
    <rPh sb="3" eb="5">
      <t>シキュウ</t>
    </rPh>
    <rPh sb="5" eb="7">
      <t>ワリアイ</t>
    </rPh>
    <phoneticPr fontId="3"/>
  </si>
  <si>
    <t>１００分の</t>
    <rPh sb="3" eb="4">
      <t>ブン</t>
    </rPh>
    <phoneticPr fontId="3"/>
  </si>
  <si>
    <t>給付額</t>
    <rPh sb="0" eb="2">
      <t>キュウフ</t>
    </rPh>
    <rPh sb="2" eb="3">
      <t>ガク</t>
    </rPh>
    <phoneticPr fontId="3"/>
  </si>
  <si>
    <t>当試算シートの下部参照</t>
    <rPh sb="0" eb="1">
      <t>トウ</t>
    </rPh>
    <rPh sb="1" eb="3">
      <t>シサン</t>
    </rPh>
    <rPh sb="7" eb="9">
      <t>カブ</t>
    </rPh>
    <rPh sb="9" eb="11">
      <t>サンショウ</t>
    </rPh>
    <phoneticPr fontId="3"/>
  </si>
  <si>
    <t>報酬① 減額の対象となる手当</t>
    <rPh sb="0" eb="2">
      <t>ホウシュウ</t>
    </rPh>
    <rPh sb="4" eb="6">
      <t>ゲンガク</t>
    </rPh>
    <rPh sb="7" eb="9">
      <t>タイショウ</t>
    </rPh>
    <rPh sb="12" eb="14">
      <t>テアテ</t>
    </rPh>
    <phoneticPr fontId="3"/>
  </si>
  <si>
    <t>支給対象日数が</t>
    <rPh sb="0" eb="2">
      <t>シキュウ</t>
    </rPh>
    <rPh sb="2" eb="4">
      <t>タイショウ</t>
    </rPh>
    <rPh sb="4" eb="6">
      <t>ニッスウ</t>
    </rPh>
    <phoneticPr fontId="3"/>
  </si>
  <si>
    <t>種別</t>
    <rPh sb="0" eb="2">
      <t>シュベツ</t>
    </rPh>
    <phoneticPr fontId="3"/>
  </si>
  <si>
    <t>本来の支給額</t>
    <rPh sb="0" eb="2">
      <t>ホンライ</t>
    </rPh>
    <rPh sb="3" eb="6">
      <t>シキュウガク</t>
    </rPh>
    <phoneticPr fontId="3"/>
  </si>
  <si>
    <t>Ａ1</t>
    <phoneticPr fontId="3"/>
  </si>
  <si>
    <t>の場合</t>
    <rPh sb="1" eb="3">
      <t>バアイ</t>
    </rPh>
    <phoneticPr fontId="3"/>
  </si>
  <si>
    <t>Ａ2</t>
    <phoneticPr fontId="3"/>
  </si>
  <si>
    <t>Ａ3</t>
    <phoneticPr fontId="3"/>
  </si>
  <si>
    <t>Ａ4</t>
    <phoneticPr fontId="3"/>
  </si>
  <si>
    <t>合　　　計</t>
    <rPh sb="0" eb="1">
      <t>ア</t>
    </rPh>
    <rPh sb="4" eb="5">
      <t>ケイ</t>
    </rPh>
    <phoneticPr fontId="3"/>
  </si>
  <si>
    <t>Ｂ１</t>
    <phoneticPr fontId="3"/>
  </si>
  <si>
    <t>Ｂ２</t>
    <phoneticPr fontId="3"/>
  </si>
  <si>
    <t>Ｂ３</t>
    <phoneticPr fontId="3"/>
  </si>
  <si>
    <t>報酬② 減額対象外の手当</t>
    <rPh sb="0" eb="2">
      <t>ホウシュウ</t>
    </rPh>
    <rPh sb="4" eb="6">
      <t>ゲンガク</t>
    </rPh>
    <rPh sb="6" eb="8">
      <t>タイショウ</t>
    </rPh>
    <rPh sb="8" eb="9">
      <t>ガイ</t>
    </rPh>
    <rPh sb="10" eb="12">
      <t>テアテ</t>
    </rPh>
    <phoneticPr fontId="3"/>
  </si>
  <si>
    <t>本来の
支給額</t>
    <rPh sb="0" eb="2">
      <t>ホンライ</t>
    </rPh>
    <rPh sb="4" eb="7">
      <t>シキュウガク</t>
    </rPh>
    <phoneticPr fontId="3"/>
  </si>
  <si>
    <t>×</t>
    <phoneticPr fontId="3"/>
  </si>
  <si>
    <t>左の手当に対する
期間内の支給割合</t>
    <rPh sb="0" eb="1">
      <t>ヒダリ</t>
    </rPh>
    <rPh sb="2" eb="4">
      <t>テアテ</t>
    </rPh>
    <rPh sb="5" eb="6">
      <t>タイ</t>
    </rPh>
    <rPh sb="9" eb="11">
      <t>キカン</t>
    </rPh>
    <rPh sb="11" eb="12">
      <t>ナイ</t>
    </rPh>
    <rPh sb="13" eb="15">
      <t>シキュウ</t>
    </rPh>
    <rPh sb="15" eb="17">
      <t>ワリアイ</t>
    </rPh>
    <phoneticPr fontId="3"/>
  </si>
  <si>
    <t>給与減額の給与種目</t>
    <rPh sb="0" eb="2">
      <t>キュウヨ</t>
    </rPh>
    <rPh sb="2" eb="4">
      <t>ゲンガク</t>
    </rPh>
    <rPh sb="5" eb="7">
      <t>キュウヨ</t>
    </rPh>
    <rPh sb="7" eb="9">
      <t>シュモク</t>
    </rPh>
    <phoneticPr fontId="3"/>
  </si>
  <si>
    <t>×</t>
    <phoneticPr fontId="3"/>
  </si>
  <si>
    <t>＝</t>
    <phoneticPr fontId="3"/>
  </si>
  <si>
    <t>×</t>
    <phoneticPr fontId="3"/>
  </si>
  <si>
    <t>＝</t>
    <phoneticPr fontId="3"/>
  </si>
  <si>
    <t>×</t>
    <phoneticPr fontId="3"/>
  </si>
  <si>
    <t>×</t>
    <phoneticPr fontId="3"/>
  </si>
  <si>
    <t>＝</t>
    <phoneticPr fontId="3"/>
  </si>
  <si>
    <t>合　　計</t>
    <rPh sb="0" eb="1">
      <t>ア</t>
    </rPh>
    <rPh sb="3" eb="4">
      <t>ケイ</t>
    </rPh>
    <phoneticPr fontId="3"/>
  </si>
  <si>
    <t>Ｃ１</t>
    <phoneticPr fontId="3"/>
  </si>
  <si>
    <t>Ｃ２</t>
    <phoneticPr fontId="3"/>
  </si>
  <si>
    <t>Ｃ３</t>
    <phoneticPr fontId="3"/>
  </si>
  <si>
    <t>支　給　額　算　定　調　書</t>
    <rPh sb="0" eb="1">
      <t>シ</t>
    </rPh>
    <rPh sb="2" eb="3">
      <t>キュウ</t>
    </rPh>
    <rPh sb="4" eb="5">
      <t>ガク</t>
    </rPh>
    <rPh sb="6" eb="7">
      <t>サン</t>
    </rPh>
    <rPh sb="8" eb="9">
      <t>サダム</t>
    </rPh>
    <rPh sb="10" eb="11">
      <t>チョウ</t>
    </rPh>
    <rPh sb="12" eb="13">
      <t>ショ</t>
    </rPh>
    <phoneticPr fontId="3"/>
  </si>
  <si>
    <t>報
酬
日
額</t>
    <rPh sb="0" eb="1">
      <t>ホウ</t>
    </rPh>
    <rPh sb="2" eb="3">
      <t>シュウ</t>
    </rPh>
    <rPh sb="4" eb="5">
      <t>ニチ</t>
    </rPh>
    <rPh sb="6" eb="7">
      <t>ガク</t>
    </rPh>
    <phoneticPr fontId="3"/>
  </si>
  <si>
    <t>支給対象日数</t>
    <rPh sb="0" eb="2">
      <t>シキュウ</t>
    </rPh>
    <rPh sb="2" eb="4">
      <t>タイショウ</t>
    </rPh>
    <rPh sb="4" eb="6">
      <t>ニッスウ</t>
    </rPh>
    <phoneticPr fontId="3"/>
  </si>
  <si>
    <t>２０日の場合</t>
    <rPh sb="2" eb="3">
      <t>ニチ</t>
    </rPh>
    <rPh sb="4" eb="6">
      <t>バアイ</t>
    </rPh>
    <phoneticPr fontId="3"/>
  </si>
  <si>
    <t>２１日の場合</t>
    <rPh sb="2" eb="3">
      <t>ニチ</t>
    </rPh>
    <rPh sb="4" eb="6">
      <t>バアイ</t>
    </rPh>
    <phoneticPr fontId="3"/>
  </si>
  <si>
    <t>２２日の場合</t>
    <rPh sb="2" eb="3">
      <t>ニチ</t>
    </rPh>
    <rPh sb="4" eb="6">
      <t>バアイ</t>
    </rPh>
    <phoneticPr fontId="3"/>
  </si>
  <si>
    <t>２３日の場合</t>
    <rPh sb="2" eb="3">
      <t>ニチ</t>
    </rPh>
    <rPh sb="4" eb="6">
      <t>バアイ</t>
    </rPh>
    <phoneticPr fontId="3"/>
  </si>
  <si>
    <t>報酬①</t>
    <rPh sb="0" eb="2">
      <t>ホウシュウ</t>
    </rPh>
    <phoneticPr fontId="3"/>
  </si>
  <si>
    <t>Ｄ１　（Ｂ１÷Ａ１）</t>
    <phoneticPr fontId="3"/>
  </si>
  <si>
    <t>Ｄ２　（Ｂ２÷Ａ２）</t>
    <phoneticPr fontId="3"/>
  </si>
  <si>
    <t>Ｄ３　（Ｂ３÷Ａ３）</t>
    <phoneticPr fontId="3"/>
  </si>
  <si>
    <t>Ｄ４　（Ｂ４÷Ａ４）</t>
    <phoneticPr fontId="3"/>
  </si>
  <si>
    <t>報酬②</t>
    <rPh sb="0" eb="2">
      <t>ホウシュウ</t>
    </rPh>
    <phoneticPr fontId="3"/>
  </si>
  <si>
    <t>Ｅ１　（Ｃ１÷２２）</t>
    <phoneticPr fontId="3"/>
  </si>
  <si>
    <t>Ｅ２　（Ｃ２÷２２）</t>
    <phoneticPr fontId="3"/>
  </si>
  <si>
    <t>Ｅ３　（Ｃ３÷２２）</t>
    <phoneticPr fontId="3"/>
  </si>
  <si>
    <t>Ｅ４　（Ｃ４÷２２）</t>
    <phoneticPr fontId="3"/>
  </si>
  <si>
    <t>Ｆ１　（Ｄ１＋Ｅ１）</t>
    <phoneticPr fontId="3"/>
  </si>
  <si>
    <t>Ｆ２　（Ｄ２＋Ｅ２）</t>
    <phoneticPr fontId="3"/>
  </si>
  <si>
    <t>Ｆ３　（Ｄ３＋Ｅ１）</t>
    <phoneticPr fontId="3"/>
  </si>
  <si>
    <t>Ｆ４　（Ｄ４＋Ｅ４）</t>
    <phoneticPr fontId="3"/>
  </si>
  <si>
    <t>（１）　休業給付金の日額の算定</t>
    <rPh sb="4" eb="6">
      <t>キュウギョウ</t>
    </rPh>
    <rPh sb="6" eb="9">
      <t>キュウフキン</t>
    </rPh>
    <rPh sb="10" eb="12">
      <t>ニチガク</t>
    </rPh>
    <rPh sb="13" eb="15">
      <t>サンテイ</t>
    </rPh>
    <phoneticPr fontId="3"/>
  </si>
  <si>
    <t>　標準報酬月額</t>
    <rPh sb="1" eb="3">
      <t>ヒョウジュン</t>
    </rPh>
    <rPh sb="3" eb="5">
      <t>ホウシュウ</t>
    </rPh>
    <rPh sb="5" eb="7">
      <t>ゲツガク</t>
    </rPh>
    <phoneticPr fontId="3"/>
  </si>
  <si>
    <t>標準報酬日額</t>
    <rPh sb="0" eb="2">
      <t>ヒョウジュン</t>
    </rPh>
    <rPh sb="2" eb="4">
      <t>ホウシュウ</t>
    </rPh>
    <rPh sb="4" eb="6">
      <t>ニチガク</t>
    </rPh>
    <phoneticPr fontId="3"/>
  </si>
  <si>
    <t>（</t>
    <phoneticPr fontId="3"/>
  </si>
  <si>
    <t>）円</t>
    <rPh sb="1" eb="2">
      <t>エン</t>
    </rPh>
    <phoneticPr fontId="3"/>
  </si>
  <si>
    <t>×　1/22　＝</t>
    <phoneticPr fontId="3"/>
  </si>
  <si>
    <t>（</t>
    <phoneticPr fontId="3"/>
  </si>
  <si>
    <t>（１０円未満四捨五入）</t>
    <rPh sb="3" eb="4">
      <t>エン</t>
    </rPh>
    <rPh sb="4" eb="6">
      <t>ミマン</t>
    </rPh>
    <rPh sb="6" eb="10">
      <t>シシャゴニュウ</t>
    </rPh>
    <phoneticPr fontId="3"/>
  </si>
  <si>
    <t>　標準報酬日額</t>
    <rPh sb="1" eb="3">
      <t>ヒョウジュン</t>
    </rPh>
    <rPh sb="3" eb="5">
      <t>ホウシュウ</t>
    </rPh>
    <rPh sb="5" eb="7">
      <t>ニチガク</t>
    </rPh>
    <phoneticPr fontId="3"/>
  </si>
  <si>
    <t>支給割合</t>
    <rPh sb="0" eb="2">
      <t>シキュウ</t>
    </rPh>
    <rPh sb="2" eb="4">
      <t>ワリアイ</t>
    </rPh>
    <phoneticPr fontId="3"/>
  </si>
  <si>
    <t>給付日額</t>
    <rPh sb="0" eb="2">
      <t>キュウフ</t>
    </rPh>
    <rPh sb="2" eb="3">
      <t>ニチ</t>
    </rPh>
    <rPh sb="3" eb="4">
      <t>ガク</t>
    </rPh>
    <phoneticPr fontId="3"/>
  </si>
  <si>
    <t>（</t>
    <phoneticPr fontId="3"/>
  </si>
  <si>
    <t>）</t>
    <phoneticPr fontId="3"/>
  </si>
  <si>
    <t>×</t>
    <phoneticPr fontId="3"/>
  </si>
  <si>
    <t>/ 3 )</t>
    <phoneticPr fontId="3"/>
  </si>
  <si>
    <t>＝</t>
    <phoneticPr fontId="3"/>
  </si>
  <si>
    <t>　（１円未満四捨五入）</t>
    <rPh sb="3" eb="4">
      <t>エン</t>
    </rPh>
    <rPh sb="4" eb="6">
      <t>ミマン</t>
    </rPh>
    <rPh sb="6" eb="10">
      <t>シシャゴニュウ</t>
    </rPh>
    <phoneticPr fontId="3"/>
  </si>
  <si>
    <t>・・・・・・・・・・・・①</t>
    <phoneticPr fontId="3"/>
  </si>
  <si>
    <t>（２）　報酬の日額</t>
    <rPh sb="4" eb="6">
      <t>ホウシュウ</t>
    </rPh>
    <rPh sb="7" eb="9">
      <t>ニチガク</t>
    </rPh>
    <phoneticPr fontId="3"/>
  </si>
  <si>
    <t>（３）　支給対象日数</t>
    <rPh sb="4" eb="6">
      <t>シキュウ</t>
    </rPh>
    <rPh sb="6" eb="8">
      <t>タイショウ</t>
    </rPh>
    <rPh sb="8" eb="10">
      <t>ニッスウ</t>
    </rPh>
    <phoneticPr fontId="3"/>
  </si>
  <si>
    <t>（４）　控除額</t>
    <rPh sb="4" eb="6">
      <t>コウジョ</t>
    </rPh>
    <rPh sb="6" eb="7">
      <t>ガク</t>
    </rPh>
    <phoneticPr fontId="3"/>
  </si>
  <si>
    <t>（Ｆ１</t>
    <phoneticPr fontId="3"/>
  </si>
  <si>
    <t>円）</t>
    <rPh sb="0" eb="1">
      <t>エン</t>
    </rPh>
    <phoneticPr fontId="3"/>
  </si>
  <si>
    <t>・・・</t>
    <phoneticPr fontId="3"/>
  </si>
  <si>
    <t>②</t>
    <phoneticPr fontId="3"/>
  </si>
  <si>
    <t>①＞</t>
    <phoneticPr fontId="3"/>
  </si>
  <si>
    <t>となる日（</t>
    <rPh sb="3" eb="4">
      <t>ヒ</t>
    </rPh>
    <phoneticPr fontId="3"/>
  </si>
  <si>
    <t>日）</t>
    <rPh sb="0" eb="1">
      <t>ニチ</t>
    </rPh>
    <phoneticPr fontId="3"/>
  </si>
  <si>
    <t>・・・・</t>
    <phoneticPr fontId="3"/>
  </si>
  <si>
    <t>③</t>
    <phoneticPr fontId="3"/>
  </si>
  <si>
    <t>×</t>
    <phoneticPr fontId="3"/>
  </si>
  <si>
    <t>＝</t>
    <phoneticPr fontId="3"/>
  </si>
  <si>
    <t>（Ｆ２</t>
    <phoneticPr fontId="3"/>
  </si>
  <si>
    <t>②’</t>
    <phoneticPr fontId="3"/>
  </si>
  <si>
    <t>③’</t>
    <phoneticPr fontId="3"/>
  </si>
  <si>
    <t>（Ｆ３</t>
    <phoneticPr fontId="3"/>
  </si>
  <si>
    <t>（Ｆ4</t>
    <phoneticPr fontId="3"/>
  </si>
  <si>
    <t>（５）　支給額の決定</t>
    <rPh sb="4" eb="7">
      <t>シキュウガク</t>
    </rPh>
    <rPh sb="8" eb="10">
      <t>ケッテイ</t>
    </rPh>
    <phoneticPr fontId="3"/>
  </si>
  <si>
    <t>給付日額①</t>
    <rPh sb="0" eb="2">
      <t>キュウフ</t>
    </rPh>
    <rPh sb="2" eb="3">
      <t>ニチ</t>
    </rPh>
    <rPh sb="3" eb="4">
      <t>ガク</t>
    </rPh>
    <phoneticPr fontId="3"/>
  </si>
  <si>
    <t>支給対象日数④</t>
    <rPh sb="0" eb="2">
      <t>シキュウ</t>
    </rPh>
    <rPh sb="2" eb="4">
      <t>タイショウ</t>
    </rPh>
    <rPh sb="4" eb="6">
      <t>ニッスウ</t>
    </rPh>
    <phoneticPr fontId="3"/>
  </si>
  <si>
    <t>控除額⑤</t>
    <rPh sb="0" eb="2">
      <t>コウジョ</t>
    </rPh>
    <rPh sb="2" eb="3">
      <t>ガク</t>
    </rPh>
    <phoneticPr fontId="3"/>
  </si>
  <si>
    <t>２０日</t>
    <rPh sb="2" eb="3">
      <t>ニチ</t>
    </rPh>
    <phoneticPr fontId="3"/>
  </si>
  <si>
    <t>日</t>
    <rPh sb="0" eb="1">
      <t>ニチ</t>
    </rPh>
    <phoneticPr fontId="3"/>
  </si>
  <si>
    <t>）</t>
    <phoneticPr fontId="3"/>
  </si>
  <si>
    <t>－</t>
    <phoneticPr fontId="3"/>
  </si>
  <si>
    <t>２１日</t>
    <rPh sb="2" eb="3">
      <t>ニチ</t>
    </rPh>
    <phoneticPr fontId="3"/>
  </si>
  <si>
    <t>２２日</t>
    <rPh sb="2" eb="3">
      <t>ニチ</t>
    </rPh>
    <phoneticPr fontId="3"/>
  </si>
  <si>
    <t>２３日</t>
    <rPh sb="2" eb="3">
      <t>ニチ</t>
    </rPh>
    <phoneticPr fontId="3"/>
  </si>
  <si>
    <t>　（入力画面）</t>
    <rPh sb="2" eb="4">
      <t>ニュウリョク</t>
    </rPh>
    <rPh sb="4" eb="6">
      <t>ガメン</t>
    </rPh>
    <phoneticPr fontId="3"/>
  </si>
  <si>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3"/>
  </si>
  <si>
    <t>※　色つきのセルに入力してください。</t>
    <phoneticPr fontId="3"/>
  </si>
  <si>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3"/>
  </si>
  <si>
    <t>手当</t>
    <rPh sb="0" eb="2">
      <t>テアテ</t>
    </rPh>
    <phoneticPr fontId="3"/>
  </si>
  <si>
    <t>（２）給与の支給割合を入力してください。</t>
    <rPh sb="3" eb="5">
      <t>キュウヨ</t>
    </rPh>
    <rPh sb="6" eb="8">
      <t>シキュウ</t>
    </rPh>
    <rPh sb="8" eb="10">
      <t>ワリアイ</t>
    </rPh>
    <rPh sb="11" eb="13">
      <t>ニュウリョク</t>
    </rPh>
    <phoneticPr fontId="3"/>
  </si>
  <si>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3"/>
  </si>
  <si>
    <t>※給料の調整額は給料月額に含めて入力してください。</t>
    <phoneticPr fontId="3"/>
  </si>
  <si>
    <t>給与種目</t>
    <rPh sb="0" eb="2">
      <t>キュウヨ</t>
    </rPh>
    <rPh sb="2" eb="4">
      <t>シュモク</t>
    </rPh>
    <phoneticPr fontId="3"/>
  </si>
  <si>
    <t>３　標準報酬月額を入力してください。</t>
    <rPh sb="2" eb="4">
      <t>ヒョウジュン</t>
    </rPh>
    <rPh sb="4" eb="6">
      <t>ホウシュウ</t>
    </rPh>
    <rPh sb="6" eb="8">
      <t>ゲツガク</t>
    </rPh>
    <rPh sb="9" eb="11">
      <t>ニュウリョク</t>
    </rPh>
    <phoneticPr fontId="3"/>
  </si>
  <si>
    <t>標準報酬月額</t>
    <phoneticPr fontId="3"/>
  </si>
  <si>
    <t>　※　休職による標準報酬月額の改定は行われません。</t>
    <phoneticPr fontId="3"/>
  </si>
  <si>
    <t>Ｃ１</t>
    <phoneticPr fontId="3"/>
  </si>
  <si>
    <t>Ｃ２</t>
    <phoneticPr fontId="3"/>
  </si>
  <si>
    <t>Ｃ３</t>
    <phoneticPr fontId="3"/>
  </si>
  <si>
    <t>ア.給与明細等に記載されている特休・休職中にも支給されている給与種目を確認してください。</t>
    <rPh sb="2" eb="4">
      <t>キュウヨ</t>
    </rPh>
    <rPh sb="4" eb="6">
      <t>メイサイ</t>
    </rPh>
    <rPh sb="6" eb="7">
      <t>トウ</t>
    </rPh>
    <rPh sb="8" eb="10">
      <t>キサイ</t>
    </rPh>
    <rPh sb="15" eb="17">
      <t>トッキュウ</t>
    </rPh>
    <rPh sb="18" eb="21">
      <t>キュウショクチュウ</t>
    </rPh>
    <rPh sb="23" eb="25">
      <t>シキュウ</t>
    </rPh>
    <rPh sb="35" eb="37">
      <t>カクニン</t>
    </rPh>
    <phoneticPr fontId="3"/>
  </si>
  <si>
    <r>
      <t>１　給与明細や休職発令の辞令等</t>
    </r>
    <r>
      <rPr>
        <b/>
        <sz val="11"/>
        <rFont val="ＭＳ Ｐゴシック"/>
        <family val="3"/>
        <charset val="128"/>
      </rPr>
      <t>（以下「給与明細等」という。）</t>
    </r>
    <r>
      <rPr>
        <b/>
        <sz val="12"/>
        <rFont val="ＭＳ Ｐゴシック"/>
        <family val="3"/>
        <charset val="128"/>
      </rPr>
      <t>から特休・休職中に支給されている
　　給与種目を確認し、必要に応じて　イ　に種目を入力してください。</t>
    </r>
    <rPh sb="2" eb="4">
      <t>キュウヨ</t>
    </rPh>
    <rPh sb="4" eb="6">
      <t>メイサイ</t>
    </rPh>
    <rPh sb="14" eb="15">
      <t>トウ</t>
    </rPh>
    <rPh sb="16" eb="18">
      <t>イカ</t>
    </rPh>
    <rPh sb="19" eb="21">
      <t>キュウヨ</t>
    </rPh>
    <rPh sb="21" eb="23">
      <t>メイサイ</t>
    </rPh>
    <rPh sb="23" eb="24">
      <t>トウ</t>
    </rPh>
    <rPh sb="32" eb="34">
      <t>トッキュウ</t>
    </rPh>
    <rPh sb="35" eb="38">
      <t>キュウショクチュウ</t>
    </rPh>
    <rPh sb="39" eb="41">
      <t>シキュウ</t>
    </rPh>
    <rPh sb="51" eb="53">
      <t>シュモク</t>
    </rPh>
    <rPh sb="54" eb="56">
      <t>カクニン</t>
    </rPh>
    <rPh sb="58" eb="60">
      <t>ヒツヨウ</t>
    </rPh>
    <rPh sb="61" eb="62">
      <t>オウ</t>
    </rPh>
    <rPh sb="68" eb="70">
      <t>シュモク</t>
    </rPh>
    <rPh sb="71" eb="73">
      <t>ニュウリョク</t>
    </rPh>
    <phoneticPr fontId="3"/>
  </si>
  <si>
    <t>１　給与明細や休職発令の辞令等（以下「給与明細等」という。）から特休・休職中に支給されている
　　給与種目を確認し、必要に応じて　イ　に種目を入力してください。</t>
    <phoneticPr fontId="8"/>
  </si>
  <si>
    <t>ア.給与明細等に記載されている特休・休職中にも支給されている給与種目を確認してください。</t>
    <rPh sb="2" eb="4">
      <t>キュウヨ</t>
    </rPh>
    <rPh sb="4" eb="6">
      <t>メイサイ</t>
    </rPh>
    <rPh sb="6" eb="7">
      <t>トウ</t>
    </rPh>
    <rPh sb="8" eb="10">
      <t>キサイ</t>
    </rPh>
    <rPh sb="15" eb="17">
      <t>トッキュウ</t>
    </rPh>
    <rPh sb="18" eb="21">
      <t>キュウショクチュウ</t>
    </rPh>
    <rPh sb="23" eb="25">
      <t>シキュウ</t>
    </rPh>
    <rPh sb="35" eb="37">
      <t>カクニン</t>
    </rPh>
    <phoneticPr fontId="8"/>
  </si>
  <si>
    <t>２　特休・休職中に支給されている給与の金額を入力してください。</t>
    <rPh sb="2" eb="4">
      <t>トッキュウ</t>
    </rPh>
    <rPh sb="5" eb="7">
      <t>キュウショク</t>
    </rPh>
    <rPh sb="7" eb="8">
      <t>チュウ</t>
    </rPh>
    <rPh sb="9" eb="11">
      <t>シキュウ</t>
    </rPh>
    <rPh sb="16" eb="18">
      <t>キュウヨ</t>
    </rPh>
    <rPh sb="19" eb="21">
      <t>キンガク</t>
    </rPh>
    <rPh sb="22" eb="24">
      <t>ニュウリョク</t>
    </rPh>
    <phoneticPr fontId="8"/>
  </si>
  <si>
    <t>傷病手当金試算入力シート</t>
    <rPh sb="0" eb="2">
      <t>ショウビョウ</t>
    </rPh>
    <rPh sb="2" eb="5">
      <t>テアテキン</t>
    </rPh>
    <rPh sb="5" eb="7">
      <t>シサン</t>
    </rPh>
    <rPh sb="7" eb="9">
      <t>ニュウリョク</t>
    </rPh>
    <phoneticPr fontId="3"/>
  </si>
  <si>
    <t>傷病手当金試算入力シート　　</t>
    <rPh sb="0" eb="2">
      <t>ショウビョウ</t>
    </rPh>
    <rPh sb="2" eb="5">
      <t>テアテキン</t>
    </rPh>
    <rPh sb="5" eb="7">
      <t>シサン</t>
    </rPh>
    <rPh sb="7" eb="9">
      <t>ニュウリョク</t>
    </rPh>
    <phoneticPr fontId="3"/>
  </si>
  <si>
    <t>　　 　特休・休職中に支給されている給与種目について減額前の金額を入力してください。</t>
    <rPh sb="4" eb="6">
      <t>トッキュウ</t>
    </rPh>
    <rPh sb="7" eb="9">
      <t>キュウショク</t>
    </rPh>
    <rPh sb="26" eb="28">
      <t>ゲンガク</t>
    </rPh>
    <rPh sb="28" eb="29">
      <t>マエ</t>
    </rPh>
    <rPh sb="30" eb="32">
      <t>キンガク</t>
    </rPh>
    <rPh sb="33" eb="35">
      <t>ニュウリョク</t>
    </rPh>
    <phoneticPr fontId="8"/>
  </si>
  <si>
    <t>　　イ.上記ア以外に特休・休職中に支給されている給与種目があれば入力してください。</t>
    <rPh sb="4" eb="6">
      <t>ジョウキ</t>
    </rPh>
    <rPh sb="7" eb="9">
      <t>イガイ</t>
    </rPh>
    <rPh sb="10" eb="12">
      <t>トッキュウ</t>
    </rPh>
    <rPh sb="13" eb="16">
      <t>キュウショクチュウ</t>
    </rPh>
    <rPh sb="17" eb="19">
      <t>シキュウ</t>
    </rPh>
    <rPh sb="24" eb="26">
      <t>キュウヨ</t>
    </rPh>
    <rPh sb="26" eb="28">
      <t>シュモク</t>
    </rPh>
    <rPh sb="32" eb="34">
      <t>ニュウリョク</t>
    </rPh>
    <phoneticPr fontId="3"/>
  </si>
  <si>
    <t>　　イ.上記ア以外に特休・休職中に支給されている給与種目があれば入力してください。</t>
    <rPh sb="4" eb="6">
      <t>ジョウキ</t>
    </rPh>
    <rPh sb="7" eb="9">
      <t>イガイ</t>
    </rPh>
    <rPh sb="10" eb="12">
      <t>トッキュウ</t>
    </rPh>
    <rPh sb="13" eb="16">
      <t>キュウショクチュウ</t>
    </rPh>
    <rPh sb="17" eb="19">
      <t>シキュウ</t>
    </rPh>
    <rPh sb="24" eb="26">
      <t>キュウヨ</t>
    </rPh>
    <rPh sb="26" eb="28">
      <t>シュモク</t>
    </rPh>
    <rPh sb="32" eb="34">
      <t>ニュウリョク</t>
    </rPh>
    <phoneticPr fontId="8"/>
  </si>
  <si>
    <r>
      <t>※</t>
    </r>
    <r>
      <rPr>
        <b/>
        <sz val="10"/>
        <color indexed="1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　　　　　　　　　　　　　　　　　　　　　　　　　　　　　　※</t>
    </r>
    <r>
      <rPr>
        <u/>
        <sz val="10"/>
        <color indexed="10"/>
        <rFont val="ＭＳ Ｐゴシック"/>
        <family val="3"/>
        <charset val="128"/>
      </rPr>
      <t>義務教育等教員特別手当は、休職期間中は支給されません</t>
    </r>
    <r>
      <rPr>
        <sz val="10"/>
        <rFont val="ＭＳ Ｐゴシック"/>
        <family val="3"/>
        <charset val="128"/>
      </rPr>
      <t>（奈良県の取扱い。市町村費の場合はご確認ください）。</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rPh sb="97" eb="99">
      <t>トクベツ</t>
    </rPh>
    <phoneticPr fontId="3"/>
  </si>
  <si>
    <r>
      <t>※</t>
    </r>
    <r>
      <rPr>
        <b/>
        <sz val="10"/>
        <color indexed="1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　　　　　　　　　　　　　　　　　　      　　　　　　　      　※</t>
    </r>
    <r>
      <rPr>
        <u/>
        <sz val="10"/>
        <color indexed="10"/>
        <rFont val="ＭＳ Ｐゴシック"/>
        <family val="3"/>
        <charset val="128"/>
      </rPr>
      <t>義務教育等教員特別手当は、休職期間中は支給されません</t>
    </r>
    <r>
      <rPr>
        <sz val="10"/>
        <rFont val="ＭＳ Ｐゴシック"/>
        <family val="3"/>
        <charset val="128"/>
      </rPr>
      <t>（奈良県の取扱い。市町村費の場合はご確認ください）。</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rPh sb="98" eb="100">
      <t>ギム</t>
    </rPh>
    <rPh sb="100" eb="102">
      <t>キョウイク</t>
    </rPh>
    <rPh sb="102" eb="103">
      <t>ナド</t>
    </rPh>
    <rPh sb="103" eb="105">
      <t>キョウイン</t>
    </rPh>
    <rPh sb="105" eb="107">
      <t>トクベツ</t>
    </rPh>
    <rPh sb="107" eb="109">
      <t>テアテ</t>
    </rPh>
    <rPh sb="111" eb="113">
      <t>キュウショク</t>
    </rPh>
    <rPh sb="113" eb="115">
      <t>キカン</t>
    </rPh>
    <rPh sb="115" eb="116">
      <t>ナカ</t>
    </rPh>
    <rPh sb="117" eb="119">
      <t>シキュウ</t>
    </rPh>
    <rPh sb="125" eb="128">
      <t>ナラケン</t>
    </rPh>
    <rPh sb="129" eb="131">
      <t>トリアツカイ</t>
    </rPh>
    <rPh sb="133" eb="136">
      <t>シチョウソン</t>
    </rPh>
    <rPh sb="142" eb="144">
      <t>カクニン</t>
    </rPh>
    <phoneticPr fontId="8"/>
  </si>
  <si>
    <r>
      <t>　　 　特休・休職中も支給されている給与種目について</t>
    </r>
    <r>
      <rPr>
        <b/>
        <sz val="12"/>
        <color indexed="10"/>
        <rFont val="ＭＳ Ｐゴシック"/>
        <family val="3"/>
        <charset val="128"/>
      </rPr>
      <t>減額前の金額</t>
    </r>
    <r>
      <rPr>
        <sz val="12"/>
        <rFont val="ＭＳ Ｐゴシック"/>
        <family val="3"/>
        <charset val="128"/>
      </rPr>
      <t>を入力してください。</t>
    </r>
    <rPh sb="4" eb="6">
      <t>トッキュウ</t>
    </rPh>
    <rPh sb="7" eb="9">
      <t>キュウショク</t>
    </rPh>
    <rPh sb="26" eb="28">
      <t>ゲンガク</t>
    </rPh>
    <rPh sb="28" eb="29">
      <t>マエ</t>
    </rPh>
    <rPh sb="30" eb="32">
      <t>キンガク</t>
    </rPh>
    <rPh sb="33" eb="35">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</si>
</sst>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00_ "/>
    <numFmt numFmtId="178" formatCode="0.0_ "/>
    <numFmt numFmtId="179" formatCode="#,##0&quot;日&quot;"/>
    <numFmt numFmtId="180" formatCode="#,##0.00_ "/>
    <numFmt numFmtId="181" formatCode="#,##0.00_);[Red]\(#,##0.00\)"/>
    <numFmt numFmtId="182" formatCode="0_);[Red]\(0\)"/>
    <numFmt numFmtId="183" formatCode="#,##0_);[Red]\(#,##0\)"/>
  </numFmts>
  <fonts count="44" x14ac:knownFonts="1">
    <font>
      <sz val="11"/>
      <color theme="1"/>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6"/>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indexed="12"/>
      <name val="ＭＳ Ｐゴシック"/>
      <family val="3"/>
      <charset val="128"/>
    </font>
    <font>
      <b/>
      <sz val="12"/>
      <color indexed="12"/>
      <name val="ＭＳ Ｐゴシック"/>
      <family val="3"/>
      <charset val="128"/>
    </font>
    <font>
      <b/>
      <sz val="16"/>
      <name val="ＭＳ ゴシック"/>
      <family val="3"/>
      <charset val="128"/>
    </font>
    <font>
      <b/>
      <sz val="10"/>
      <color indexed="10"/>
      <name val="ＭＳ ゴシック"/>
      <family val="3"/>
      <charset val="128"/>
    </font>
    <font>
      <b/>
      <sz val="16"/>
      <name val="HGPｺﾞｼｯｸE"/>
      <family val="3"/>
      <charset val="128"/>
    </font>
    <font>
      <b/>
      <sz val="16"/>
      <color indexed="10"/>
      <name val="HGS創英角ｺﾞｼｯｸUB"/>
      <family val="3"/>
      <charset val="128"/>
    </font>
    <font>
      <b/>
      <sz val="12"/>
      <color indexed="10"/>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indexed="12"/>
      <name val="ＭＳ Ｐゴシック"/>
      <family val="3"/>
      <charset val="128"/>
    </font>
    <font>
      <b/>
      <sz val="8"/>
      <color indexed="12"/>
      <name val="ＭＳ Ｐゴシック"/>
      <family val="3"/>
      <charset val="128"/>
    </font>
    <font>
      <b/>
      <sz val="8"/>
      <name val="ＭＳ Ｐゴシック"/>
      <family val="3"/>
      <charset val="128"/>
    </font>
    <font>
      <b/>
      <sz val="14"/>
      <color indexed="12"/>
      <name val="ＭＳ Ｐゴシック"/>
      <family val="3"/>
      <charset val="128"/>
    </font>
    <font>
      <b/>
      <sz val="11"/>
      <color indexed="10"/>
      <name val="ＭＳ Ｐゴシック"/>
      <family val="3"/>
      <charset val="128"/>
    </font>
    <font>
      <sz val="16"/>
      <name val="HG丸ｺﾞｼｯｸM-PRO"/>
      <family val="3"/>
      <charset val="128"/>
    </font>
    <font>
      <b/>
      <sz val="16"/>
      <color indexed="10"/>
      <name val="HG丸ｺﾞｼｯｸM-PRO"/>
      <family val="3"/>
      <charset val="128"/>
    </font>
    <font>
      <b/>
      <sz val="14"/>
      <color indexed="9"/>
      <name val="ＭＳ Ｐゴシック"/>
      <family val="3"/>
      <charset val="128"/>
    </font>
    <font>
      <sz val="12"/>
      <color indexed="10"/>
      <name val="ＭＳ Ｐゴシック"/>
      <family val="3"/>
      <charset val="128"/>
    </font>
    <font>
      <b/>
      <sz val="10"/>
      <color indexed="10"/>
      <name val="ＭＳ Ｐゴシック"/>
      <family val="3"/>
      <charset val="128"/>
    </font>
    <font>
      <b/>
      <sz val="16"/>
      <color indexed="10"/>
      <name val="ＭＳ ゴシック"/>
      <family val="3"/>
      <charset val="128"/>
    </font>
    <font>
      <b/>
      <sz val="7"/>
      <name val="ＭＳ Ｐゴシック"/>
      <family val="3"/>
      <charset val="128"/>
    </font>
    <font>
      <b/>
      <sz val="9"/>
      <name val="ＭＳ Ｐゴシック"/>
      <family val="3"/>
      <charset val="128"/>
    </font>
    <font>
      <b/>
      <sz val="7"/>
      <color indexed="12"/>
      <name val="ＭＳ Ｐゴシック"/>
      <family val="3"/>
      <charset val="128"/>
    </font>
    <font>
      <b/>
      <sz val="16"/>
      <color indexed="10"/>
      <name val="ＭＳ Ｐゴシック"/>
      <family val="3"/>
      <charset val="128"/>
    </font>
    <font>
      <u/>
      <sz val="10"/>
      <color indexed="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medium">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6" fillId="0" borderId="0"/>
  </cellStyleXfs>
  <cellXfs count="390">
    <xf numFmtId="0" fontId="0" fillId="0" borderId="0" xfId="0">
      <alignment vertical="center"/>
    </xf>
    <xf numFmtId="0" fontId="4" fillId="0" borderId="0" xfId="0" applyFont="1" applyBorder="1" applyAlignment="1">
      <alignment vertical="center"/>
    </xf>
    <xf numFmtId="0" fontId="4" fillId="0" borderId="0" xfId="0" applyFont="1" applyBorder="1" applyAlignment="1">
      <alignment vertical="center" wrapText="1"/>
    </xf>
    <xf numFmtId="38" fontId="4" fillId="0" borderId="0" xfId="1" applyFont="1" applyBorder="1" applyAlignment="1">
      <alignment vertical="center" wrapTex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xf>
    <xf numFmtId="38" fontId="4" fillId="0" borderId="0" xfId="1" applyFont="1" applyBorder="1" applyAlignment="1">
      <alignment vertical="center"/>
    </xf>
    <xf numFmtId="0" fontId="5" fillId="0" borderId="0" xfId="0" applyFont="1" applyBorder="1" applyAlignment="1">
      <alignment horizontal="center" vertical="center"/>
    </xf>
    <xf numFmtId="38" fontId="4" fillId="0" borderId="1" xfId="1" applyFont="1" applyBorder="1" applyAlignment="1">
      <alignment horizontal="center" vertical="center" shrinkToFit="1"/>
    </xf>
    <xf numFmtId="38" fontId="4" fillId="0" borderId="1" xfId="1" applyFont="1" applyBorder="1" applyAlignment="1">
      <alignment vertical="center" wrapText="1"/>
    </xf>
    <xf numFmtId="38" fontId="4" fillId="0" borderId="1" xfId="1" applyFont="1" applyBorder="1" applyAlignment="1">
      <alignment vertical="center"/>
    </xf>
    <xf numFmtId="38" fontId="4" fillId="0" borderId="1" xfId="1" applyFont="1" applyBorder="1" applyAlignment="1">
      <alignment vertical="top" wrapText="1"/>
    </xf>
    <xf numFmtId="38" fontId="4" fillId="0" borderId="0" xfId="1" applyFont="1" applyBorder="1" applyAlignment="1">
      <alignment horizontal="center" vertical="center" shrinkToFit="1"/>
    </xf>
    <xf numFmtId="38" fontId="4" fillId="0" borderId="0" xfId="1" applyFont="1" applyBorder="1" applyAlignment="1">
      <alignment vertical="top" wrapText="1"/>
    </xf>
    <xf numFmtId="0" fontId="7" fillId="0" borderId="0" xfId="3" applyFont="1"/>
    <xf numFmtId="0" fontId="7" fillId="0" borderId="0" xfId="3" applyFont="1" applyAlignment="1">
      <alignment vertical="center"/>
    </xf>
    <xf numFmtId="0" fontId="9" fillId="0" borderId="0" xfId="3" applyFont="1"/>
    <xf numFmtId="0" fontId="10" fillId="0" borderId="0" xfId="3" applyFont="1"/>
    <xf numFmtId="0" fontId="7" fillId="0" borderId="0" xfId="3" applyFont="1" applyAlignment="1">
      <alignment vertical="center" wrapText="1"/>
    </xf>
    <xf numFmtId="0" fontId="10" fillId="0" borderId="0" xfId="3" applyFont="1" applyAlignment="1">
      <alignment vertical="center"/>
    </xf>
    <xf numFmtId="0" fontId="6" fillId="0" borderId="0" xfId="3" applyProtection="1">
      <protection locked="0"/>
    </xf>
    <xf numFmtId="0" fontId="7" fillId="0" borderId="0" xfId="3" applyFont="1" applyProtection="1">
      <protection locked="0"/>
    </xf>
    <xf numFmtId="0" fontId="7" fillId="0" borderId="0" xfId="3" applyFont="1" applyBorder="1" applyAlignment="1" applyProtection="1">
      <alignment horizontal="center" wrapText="1"/>
      <protection locked="0"/>
    </xf>
    <xf numFmtId="0" fontId="7" fillId="0" borderId="0" xfId="3" applyFont="1" applyBorder="1" applyProtection="1">
      <protection locked="0"/>
    </xf>
    <xf numFmtId="0" fontId="7" fillId="0" borderId="0" xfId="3" applyFont="1" applyFill="1" applyBorder="1" applyProtection="1">
      <protection locked="0"/>
    </xf>
    <xf numFmtId="0" fontId="9" fillId="0" borderId="0" xfId="3" applyFont="1" applyFill="1" applyBorder="1" applyProtection="1">
      <protection locked="0"/>
    </xf>
    <xf numFmtId="0" fontId="9" fillId="0" borderId="0" xfId="3" applyFont="1" applyFill="1" applyBorder="1" applyAlignment="1" applyProtection="1">
      <alignment shrinkToFit="1"/>
      <protection locked="0"/>
    </xf>
    <xf numFmtId="38" fontId="9" fillId="0" borderId="0" xfId="2" applyFont="1" applyFill="1" applyBorder="1" applyAlignment="1" applyProtection="1">
      <alignment shrinkToFit="1"/>
      <protection locked="0"/>
    </xf>
    <xf numFmtId="0" fontId="7" fillId="0" borderId="0" xfId="3" applyFont="1" applyFill="1" applyBorder="1" applyAlignment="1" applyProtection="1">
      <protection locked="0"/>
    </xf>
    <xf numFmtId="0" fontId="11" fillId="0" borderId="0" xfId="3" applyFont="1" applyFill="1" applyBorder="1" applyAlignment="1" applyProtection="1">
      <protection locked="0"/>
    </xf>
    <xf numFmtId="0" fontId="7" fillId="0" borderId="0" xfId="3" applyFont="1" applyFill="1" applyBorder="1" applyAlignment="1" applyProtection="1">
      <alignment horizontal="center"/>
      <protection locked="0"/>
    </xf>
    <xf numFmtId="0" fontId="12" fillId="0" borderId="0" xfId="3" applyFont="1" applyFill="1" applyBorder="1" applyProtection="1">
      <protection locked="0"/>
    </xf>
    <xf numFmtId="0" fontId="7" fillId="0" borderId="0" xfId="3" applyFont="1" applyFill="1" applyBorder="1" applyAlignment="1" applyProtection="1">
      <alignment shrinkToFit="1"/>
      <protection locked="0"/>
    </xf>
    <xf numFmtId="38" fontId="7" fillId="0" borderId="0" xfId="3" applyNumberFormat="1" applyFont="1" applyFill="1" applyBorder="1" applyAlignment="1" applyProtection="1">
      <alignment shrinkToFit="1"/>
      <protection locked="0"/>
    </xf>
    <xf numFmtId="38" fontId="7" fillId="0" borderId="0" xfId="2" applyFont="1" applyFill="1" applyBorder="1" applyAlignment="1" applyProtection="1">
      <protection locked="0"/>
    </xf>
    <xf numFmtId="38" fontId="7" fillId="0" borderId="0" xfId="2" applyFont="1" applyFill="1" applyBorder="1" applyAlignment="1" applyProtection="1">
      <alignment shrinkToFit="1"/>
      <protection locked="0"/>
    </xf>
    <xf numFmtId="0" fontId="7" fillId="0" borderId="0" xfId="3" applyFont="1" applyProtection="1"/>
    <xf numFmtId="0" fontId="6" fillId="0" borderId="0" xfId="3" applyFont="1" applyAlignment="1" applyProtection="1">
      <alignment vertical="center" wrapText="1"/>
    </xf>
    <xf numFmtId="0" fontId="7" fillId="0" borderId="0" xfId="3" applyFont="1" applyAlignment="1" applyProtection="1">
      <alignment vertical="center"/>
      <protection locked="0"/>
    </xf>
    <xf numFmtId="0" fontId="7" fillId="0" borderId="0" xfId="3" applyFont="1" applyAlignment="1" applyProtection="1">
      <alignment vertical="center"/>
    </xf>
    <xf numFmtId="0" fontId="9" fillId="0" borderId="0" xfId="3" applyFont="1" applyAlignment="1" applyProtection="1">
      <alignment vertical="center"/>
    </xf>
    <xf numFmtId="0" fontId="7" fillId="0" borderId="0" xfId="3" applyFont="1" applyFill="1" applyBorder="1" applyAlignment="1" applyProtection="1"/>
    <xf numFmtId="0" fontId="7" fillId="0" borderId="0" xfId="3" applyFont="1" applyFill="1" applyBorder="1" applyProtection="1"/>
    <xf numFmtId="0" fontId="7" fillId="0" borderId="0" xfId="3" applyFont="1" applyFill="1" applyBorder="1" applyAlignment="1" applyProtection="1">
      <alignment shrinkToFit="1"/>
    </xf>
    <xf numFmtId="0" fontId="7" fillId="0" borderId="0" xfId="3" applyFont="1" applyFill="1" applyBorder="1" applyAlignment="1" applyProtection="1">
      <alignment vertical="center" wrapText="1"/>
      <protection locked="0"/>
    </xf>
    <xf numFmtId="0" fontId="12" fillId="0" borderId="0" xfId="3" applyFont="1" applyFill="1" applyBorder="1" applyProtection="1"/>
    <xf numFmtId="0" fontId="7" fillId="0" borderId="0" xfId="3" applyFont="1" applyAlignment="1" applyProtection="1">
      <protection locked="0"/>
    </xf>
    <xf numFmtId="0" fontId="7" fillId="0" borderId="0" xfId="3" applyFont="1" applyAlignment="1" applyProtection="1"/>
    <xf numFmtId="0" fontId="9" fillId="0" borderId="0" xfId="3" applyFont="1" applyAlignment="1" applyProtection="1"/>
    <xf numFmtId="0" fontId="7" fillId="0" borderId="0" xfId="3" applyFont="1" applyBorder="1" applyAlignment="1" applyProtection="1">
      <alignment vertical="center"/>
    </xf>
    <xf numFmtId="0" fontId="7" fillId="0" borderId="0" xfId="3" applyFont="1" applyBorder="1" applyAlignment="1" applyProtection="1">
      <alignment horizontal="center" vertical="center"/>
    </xf>
    <xf numFmtId="0" fontId="7" fillId="0" borderId="2" xfId="3" applyFont="1" applyBorder="1" applyAlignment="1" applyProtection="1">
      <alignment horizontal="center" vertical="center"/>
    </xf>
    <xf numFmtId="0" fontId="9" fillId="0" borderId="0" xfId="3" applyFont="1" applyAlignment="1" applyProtection="1">
      <alignment vertical="center"/>
      <protection locked="0"/>
    </xf>
    <xf numFmtId="0" fontId="7" fillId="0" borderId="0" xfId="3" applyFont="1" applyFill="1" applyProtection="1">
      <protection locked="0"/>
    </xf>
    <xf numFmtId="0" fontId="9" fillId="0" borderId="0" xfId="3" applyFont="1" applyAlignment="1" applyProtection="1">
      <alignment vertical="center" wrapText="1"/>
    </xf>
    <xf numFmtId="0" fontId="6" fillId="0" borderId="0" xfId="3" applyBorder="1" applyProtection="1">
      <protection locked="0"/>
    </xf>
    <xf numFmtId="49" fontId="15" fillId="0" borderId="0" xfId="3" applyNumberFormat="1" applyFont="1" applyAlignment="1" applyProtection="1">
      <protection locked="0"/>
    </xf>
    <xf numFmtId="49" fontId="16" fillId="2" borderId="0" xfId="3" applyNumberFormat="1" applyFont="1" applyFill="1" applyAlignment="1" applyProtection="1">
      <alignment vertical="center" wrapText="1"/>
    </xf>
    <xf numFmtId="49" fontId="15" fillId="2" borderId="0" xfId="3" applyNumberFormat="1" applyFont="1" applyFill="1" applyAlignment="1" applyProtection="1"/>
    <xf numFmtId="49" fontId="17" fillId="2" borderId="0" xfId="3" applyNumberFormat="1" applyFont="1" applyFill="1" applyAlignment="1" applyProtection="1"/>
    <xf numFmtId="49" fontId="18" fillId="2" borderId="0" xfId="3" applyNumberFormat="1" applyFont="1" applyFill="1" applyAlignment="1" applyProtection="1">
      <alignment vertical="center"/>
    </xf>
    <xf numFmtId="0" fontId="6" fillId="0" borderId="0" xfId="3" applyProtection="1"/>
    <xf numFmtId="0" fontId="7" fillId="0" borderId="0" xfId="3" applyFont="1" applyBorder="1" applyAlignment="1" applyProtection="1">
      <alignment horizontal="center" wrapText="1"/>
    </xf>
    <xf numFmtId="0" fontId="7" fillId="0" borderId="0" xfId="3" applyFont="1" applyBorder="1" applyProtection="1"/>
    <xf numFmtId="0" fontId="9" fillId="0" borderId="0" xfId="3" applyFont="1" applyFill="1" applyBorder="1" applyProtection="1"/>
    <xf numFmtId="0" fontId="9" fillId="0" borderId="0" xfId="3" applyFont="1" applyFill="1" applyBorder="1" applyAlignment="1" applyProtection="1">
      <alignment shrinkToFit="1"/>
    </xf>
    <xf numFmtId="38" fontId="9" fillId="0" borderId="0" xfId="2" applyFont="1" applyFill="1" applyBorder="1" applyAlignment="1" applyProtection="1">
      <alignment shrinkToFit="1"/>
    </xf>
    <xf numFmtId="0" fontId="11" fillId="0" borderId="0" xfId="3" applyFont="1" applyFill="1" applyBorder="1" applyAlignment="1" applyProtection="1"/>
    <xf numFmtId="0" fontId="7" fillId="0" borderId="0" xfId="3" applyFont="1" applyFill="1" applyBorder="1" applyAlignment="1" applyProtection="1">
      <alignment horizontal="center"/>
    </xf>
    <xf numFmtId="38" fontId="7" fillId="0" borderId="0" xfId="3" applyNumberFormat="1" applyFont="1" applyFill="1" applyBorder="1" applyAlignment="1" applyProtection="1">
      <alignment shrinkToFit="1"/>
    </xf>
    <xf numFmtId="38" fontId="7" fillId="0" borderId="0" xfId="2" applyFont="1" applyFill="1" applyBorder="1" applyAlignment="1" applyProtection="1"/>
    <xf numFmtId="38" fontId="7" fillId="0" borderId="0" xfId="2" applyFont="1" applyFill="1" applyBorder="1" applyAlignment="1" applyProtection="1">
      <alignment shrinkToFit="1"/>
    </xf>
    <xf numFmtId="0" fontId="7" fillId="0" borderId="0" xfId="3" applyFont="1" applyFill="1" applyBorder="1" applyAlignment="1" applyProtection="1">
      <alignment vertical="center" wrapText="1"/>
    </xf>
    <xf numFmtId="0" fontId="7" fillId="0" borderId="0" xfId="3" applyFont="1" applyFill="1" applyProtection="1"/>
    <xf numFmtId="0" fontId="6" fillId="0" borderId="0" xfId="3" applyBorder="1" applyProtection="1"/>
    <xf numFmtId="49" fontId="15" fillId="0" borderId="0" xfId="3" applyNumberFormat="1" applyFont="1" applyAlignment="1" applyProtection="1"/>
    <xf numFmtId="0" fontId="21" fillId="0" borderId="0" xfId="3" applyFont="1" applyProtection="1"/>
    <xf numFmtId="0" fontId="21" fillId="0" borderId="0" xfId="3" applyFont="1" applyAlignment="1" applyProtection="1"/>
    <xf numFmtId="0" fontId="9" fillId="0" borderId="0" xfId="3" applyFont="1" applyProtection="1"/>
    <xf numFmtId="0" fontId="21" fillId="3" borderId="0" xfId="3" applyFont="1" applyFill="1" applyProtection="1"/>
    <xf numFmtId="0" fontId="9" fillId="3" borderId="0" xfId="3" applyFont="1" applyFill="1" applyProtection="1"/>
    <xf numFmtId="0" fontId="6" fillId="3" borderId="0" xfId="3" applyFill="1" applyProtection="1"/>
    <xf numFmtId="0" fontId="10" fillId="0" borderId="0" xfId="3" applyFont="1" applyFill="1" applyBorder="1" applyAlignment="1" applyProtection="1">
      <alignment shrinkToFit="1"/>
    </xf>
    <xf numFmtId="38" fontId="10" fillId="0" borderId="0" xfId="2" applyFont="1" applyFill="1" applyBorder="1" applyAlignment="1" applyProtection="1">
      <alignment shrinkToFit="1"/>
    </xf>
    <xf numFmtId="38" fontId="9" fillId="0" borderId="0" xfId="2" applyFont="1" applyFill="1" applyAlignment="1" applyProtection="1">
      <alignment horizontal="center" shrinkToFit="1"/>
    </xf>
    <xf numFmtId="0" fontId="22" fillId="0" borderId="0" xfId="3" applyFont="1" applyProtection="1"/>
    <xf numFmtId="0" fontId="10" fillId="0" borderId="0" xfId="3" applyFont="1" applyAlignment="1" applyProtection="1">
      <alignment horizontal="center"/>
    </xf>
    <xf numFmtId="0" fontId="21" fillId="0" borderId="0" xfId="3" applyFont="1" applyBorder="1" applyAlignment="1" applyProtection="1">
      <alignment horizontal="center" wrapText="1"/>
    </xf>
    <xf numFmtId="0" fontId="21" fillId="0" borderId="0" xfId="3" applyFont="1" applyAlignment="1" applyProtection="1">
      <alignment horizontal="center"/>
    </xf>
    <xf numFmtId="0" fontId="23" fillId="0" borderId="0" xfId="3" applyFont="1" applyAlignment="1" applyProtection="1"/>
    <xf numFmtId="0" fontId="24" fillId="0" borderId="0" xfId="3" applyFont="1" applyAlignment="1" applyProtection="1"/>
    <xf numFmtId="0" fontId="21" fillId="0" borderId="0" xfId="3" applyFont="1" applyAlignment="1" applyProtection="1">
      <alignment horizontal="right"/>
    </xf>
    <xf numFmtId="0" fontId="6" fillId="0" borderId="0" xfId="3" applyBorder="1" applyAlignment="1" applyProtection="1"/>
    <xf numFmtId="0" fontId="21" fillId="0" borderId="0" xfId="3" applyFont="1" applyBorder="1" applyProtection="1"/>
    <xf numFmtId="0" fontId="25" fillId="0" borderId="0" xfId="3" applyFont="1" applyProtection="1"/>
    <xf numFmtId="0" fontId="26" fillId="0" borderId="0" xfId="3" applyFont="1" applyBorder="1" applyAlignment="1" applyProtection="1">
      <alignment shrinkToFit="1"/>
    </xf>
    <xf numFmtId="38" fontId="7" fillId="0" borderId="0" xfId="2" applyFont="1" applyBorder="1" applyAlignment="1" applyProtection="1">
      <alignment shrinkToFit="1"/>
    </xf>
    <xf numFmtId="0" fontId="21" fillId="0" borderId="0" xfId="3" applyFont="1" applyBorder="1" applyAlignment="1" applyProtection="1"/>
    <xf numFmtId="0" fontId="6" fillId="0" borderId="0" xfId="3" applyFont="1" applyBorder="1" applyProtection="1"/>
    <xf numFmtId="0" fontId="7" fillId="0" borderId="0" xfId="3" applyFont="1" applyBorder="1" applyAlignment="1" applyProtection="1">
      <alignment shrinkToFit="1"/>
    </xf>
    <xf numFmtId="0" fontId="6" fillId="0" borderId="0" xfId="3" applyFont="1" applyProtection="1"/>
    <xf numFmtId="0" fontId="6" fillId="0" borderId="0" xfId="3" applyAlignment="1" applyProtection="1"/>
    <xf numFmtId="0" fontId="7" fillId="0" borderId="0" xfId="3" applyFont="1" applyAlignment="1" applyProtection="1">
      <alignment shrinkToFit="1"/>
    </xf>
    <xf numFmtId="38" fontId="7" fillId="0" borderId="0" xfId="3" applyNumberFormat="1" applyFont="1" applyAlignment="1" applyProtection="1">
      <alignment shrinkToFit="1"/>
    </xf>
    <xf numFmtId="0" fontId="21" fillId="0" borderId="0" xfId="3" applyFont="1" applyBorder="1" applyAlignment="1" applyProtection="1">
      <alignment vertical="center" wrapText="1"/>
    </xf>
    <xf numFmtId="0" fontId="27" fillId="0" borderId="0" xfId="3" applyFont="1" applyBorder="1" applyProtection="1"/>
    <xf numFmtId="0" fontId="21" fillId="0" borderId="0" xfId="3" applyFont="1" applyAlignment="1" applyProtection="1">
      <alignment vertical="center"/>
    </xf>
    <xf numFmtId="0" fontId="21" fillId="0" borderId="0" xfId="3" applyFont="1" applyBorder="1" applyAlignment="1" applyProtection="1">
      <alignment vertical="center"/>
    </xf>
    <xf numFmtId="0" fontId="6" fillId="0" borderId="0" xfId="3" applyBorder="1" applyAlignment="1" applyProtection="1">
      <alignment vertical="center"/>
    </xf>
    <xf numFmtId="0" fontId="24" fillId="0" borderId="0" xfId="3" applyFont="1" applyBorder="1" applyAlignment="1" applyProtection="1">
      <alignment vertical="center"/>
    </xf>
    <xf numFmtId="0" fontId="6" fillId="0" borderId="0" xfId="3" applyFont="1" applyBorder="1" applyAlignment="1" applyProtection="1">
      <alignment vertical="center"/>
    </xf>
    <xf numFmtId="0" fontId="20" fillId="0" borderId="0" xfId="3" applyFont="1" applyBorder="1" applyAlignment="1" applyProtection="1">
      <alignment vertical="center"/>
    </xf>
    <xf numFmtId="0" fontId="24" fillId="0" borderId="0" xfId="3" applyFont="1" applyProtection="1"/>
    <xf numFmtId="0" fontId="21" fillId="0" borderId="0" xfId="3" applyFont="1" applyFill="1" applyProtection="1"/>
    <xf numFmtId="0" fontId="21" fillId="0" borderId="3" xfId="3" applyFont="1" applyBorder="1" applyAlignment="1" applyProtection="1"/>
    <xf numFmtId="0" fontId="8" fillId="0" borderId="0" xfId="3" applyFont="1" applyFill="1" applyBorder="1" applyAlignment="1" applyProtection="1">
      <alignment horizontal="center"/>
    </xf>
    <xf numFmtId="0" fontId="8" fillId="0" borderId="4" xfId="3" applyFont="1" applyFill="1" applyBorder="1" applyAlignment="1" applyProtection="1">
      <alignment horizontal="center"/>
    </xf>
    <xf numFmtId="0" fontId="8" fillId="0" borderId="5" xfId="3" applyFont="1" applyFill="1" applyBorder="1" applyAlignment="1" applyProtection="1">
      <alignment horizontal="center"/>
    </xf>
    <xf numFmtId="0" fontId="6" fillId="0" borderId="6" xfId="3" applyBorder="1" applyProtection="1"/>
    <xf numFmtId="0" fontId="21" fillId="0" borderId="5" xfId="3" applyFont="1" applyFill="1" applyBorder="1" applyAlignment="1" applyProtection="1">
      <alignment shrinkToFit="1"/>
    </xf>
    <xf numFmtId="38" fontId="31" fillId="3" borderId="0" xfId="2" applyFont="1" applyFill="1" applyBorder="1" applyAlignment="1" applyProtection="1">
      <alignment vertical="center"/>
    </xf>
    <xf numFmtId="0" fontId="6" fillId="0" borderId="0" xfId="3" applyFill="1" applyProtection="1"/>
    <xf numFmtId="0" fontId="6" fillId="0" borderId="0" xfId="3" applyFill="1" applyAlignment="1" applyProtection="1"/>
    <xf numFmtId="49" fontId="15" fillId="0" borderId="0" xfId="3" applyNumberFormat="1" applyFont="1" applyFill="1" applyAlignment="1" applyProtection="1">
      <alignment horizontal="center"/>
    </xf>
    <xf numFmtId="0" fontId="6" fillId="0" borderId="0" xfId="3" applyFill="1" applyBorder="1" applyAlignment="1" applyProtection="1">
      <alignment vertical="center"/>
    </xf>
    <xf numFmtId="38" fontId="31" fillId="0" borderId="0" xfId="2" applyFont="1" applyFill="1" applyBorder="1" applyAlignment="1" applyProtection="1">
      <alignment vertical="center"/>
    </xf>
    <xf numFmtId="0" fontId="6" fillId="0" borderId="0" xfId="3" applyFill="1" applyBorder="1" applyAlignment="1" applyProtection="1">
      <alignment horizontal="center" vertical="center"/>
    </xf>
    <xf numFmtId="38" fontId="0" fillId="0" borderId="0" xfId="2" applyFont="1" applyFill="1" applyBorder="1" applyAlignment="1" applyProtection="1">
      <alignment horizontal="right" vertical="center"/>
    </xf>
    <xf numFmtId="0" fontId="6" fillId="0" borderId="0" xfId="3" applyFill="1" applyBorder="1" applyProtection="1"/>
    <xf numFmtId="0" fontId="10" fillId="0" borderId="0" xfId="3" applyFont="1" applyFill="1" applyBorder="1" applyAlignment="1" applyProtection="1">
      <alignment horizontal="center" vertical="center"/>
    </xf>
    <xf numFmtId="49" fontId="15" fillId="0" borderId="0" xfId="3" applyNumberFormat="1" applyFont="1" applyBorder="1" applyAlignment="1" applyProtection="1">
      <alignment vertical="center"/>
    </xf>
    <xf numFmtId="49" fontId="34" fillId="0" borderId="0" xfId="3" applyNumberFormat="1" applyFont="1" applyAlignment="1" applyProtection="1"/>
    <xf numFmtId="0" fontId="36" fillId="0" borderId="0" xfId="3" applyFont="1" applyFill="1" applyBorder="1" applyProtection="1"/>
    <xf numFmtId="0" fontId="7" fillId="0" borderId="0" xfId="3" applyFont="1" applyFill="1" applyAlignment="1" applyProtection="1"/>
    <xf numFmtId="0" fontId="7" fillId="0" borderId="0" xfId="3" applyFont="1" applyFill="1" applyAlignment="1" applyProtection="1">
      <alignment vertical="top"/>
    </xf>
    <xf numFmtId="0" fontId="7" fillId="0" borderId="0" xfId="3" applyFont="1" applyFill="1" applyAlignment="1" applyProtection="1">
      <alignment vertical="center"/>
    </xf>
    <xf numFmtId="0" fontId="6" fillId="0" borderId="0" xfId="3" applyFont="1" applyAlignment="1" applyProtection="1">
      <alignment vertical="center"/>
    </xf>
    <xf numFmtId="0" fontId="32" fillId="0" borderId="0" xfId="3" applyFont="1" applyAlignment="1" applyProtection="1">
      <alignment vertical="center"/>
    </xf>
    <xf numFmtId="183" fontId="8" fillId="0" borderId="5" xfId="3" applyNumberFormat="1" applyFont="1" applyFill="1" applyBorder="1" applyAlignment="1" applyProtection="1">
      <alignment horizontal="center"/>
    </xf>
    <xf numFmtId="183" fontId="8" fillId="0" borderId="4" xfId="3" applyNumberFormat="1" applyFont="1" applyFill="1" applyBorder="1" applyAlignment="1" applyProtection="1">
      <alignment horizontal="center"/>
    </xf>
    <xf numFmtId="49" fontId="38" fillId="0" borderId="0" xfId="3" applyNumberFormat="1" applyFont="1" applyAlignment="1" applyProtection="1"/>
    <xf numFmtId="0" fontId="19" fillId="0" borderId="0" xfId="3" applyFont="1" applyFill="1" applyBorder="1" applyProtection="1"/>
    <xf numFmtId="0" fontId="14" fillId="0" borderId="0" xfId="3" applyFont="1" applyFill="1" applyBorder="1" applyAlignment="1" applyProtection="1">
      <alignment vertical="center"/>
      <protection locked="0"/>
    </xf>
    <xf numFmtId="0" fontId="7" fillId="0" borderId="0" xfId="3" applyFont="1" applyBorder="1" applyAlignment="1" applyProtection="1"/>
    <xf numFmtId="0" fontId="6" fillId="0" borderId="7" xfId="3" applyBorder="1" applyProtection="1"/>
    <xf numFmtId="38" fontId="1" fillId="0" borderId="0" xfId="2" applyFont="1" applyFill="1" applyBorder="1" applyAlignment="1" applyProtection="1">
      <alignment horizontal="right" vertical="center"/>
    </xf>
    <xf numFmtId="0" fontId="3" fillId="0" borderId="5" xfId="3" applyFont="1" applyFill="1" applyBorder="1" applyAlignment="1" applyProtection="1">
      <alignment horizontal="center"/>
    </xf>
    <xf numFmtId="0" fontId="3" fillId="0" borderId="4" xfId="3" applyFont="1" applyFill="1" applyBorder="1" applyAlignment="1" applyProtection="1">
      <alignment horizontal="center"/>
    </xf>
    <xf numFmtId="0" fontId="3" fillId="0" borderId="0" xfId="3" applyFont="1" applyFill="1" applyBorder="1" applyAlignment="1" applyProtection="1">
      <alignment horizontal="center"/>
    </xf>
    <xf numFmtId="183" fontId="3" fillId="0" borderId="5" xfId="3" applyNumberFormat="1" applyFont="1" applyFill="1" applyBorder="1" applyAlignment="1" applyProtection="1">
      <alignment horizontal="center"/>
    </xf>
    <xf numFmtId="183" fontId="3" fillId="0" borderId="4" xfId="3" applyNumberFormat="1" applyFont="1" applyFill="1" applyBorder="1" applyAlignment="1" applyProtection="1">
      <alignment horizontal="center"/>
    </xf>
    <xf numFmtId="0" fontId="11" fillId="0" borderId="0" xfId="3" applyFont="1" applyFill="1" applyBorder="1" applyProtection="1"/>
    <xf numFmtId="0" fontId="5" fillId="0" borderId="0" xfId="0" applyFont="1" applyBorder="1" applyAlignment="1">
      <alignment horizontal="center" vertical="center"/>
    </xf>
    <xf numFmtId="38" fontId="4" fillId="0" borderId="1" xfId="1" applyFont="1" applyBorder="1" applyAlignment="1">
      <alignment horizontal="center" vertical="center" shrinkToFit="1"/>
    </xf>
    <xf numFmtId="0" fontId="6" fillId="0" borderId="0" xfId="3" applyFont="1" applyAlignment="1">
      <alignment vertical="center" wrapText="1"/>
    </xf>
    <xf numFmtId="0" fontId="10" fillId="0" borderId="0" xfId="3" applyFont="1" applyAlignment="1">
      <alignment horizontal="center" vertical="center"/>
    </xf>
    <xf numFmtId="0" fontId="7" fillId="0" borderId="0" xfId="3" applyFont="1" applyAlignment="1">
      <alignment vertical="center" wrapText="1"/>
    </xf>
    <xf numFmtId="49" fontId="16" fillId="2" borderId="0" xfId="3" applyNumberFormat="1" applyFont="1" applyFill="1" applyAlignment="1" applyProtection="1">
      <alignment vertical="center" wrapText="1"/>
    </xf>
    <xf numFmtId="0" fontId="7" fillId="0" borderId="8" xfId="3" applyFont="1" applyBorder="1" applyAlignment="1" applyProtection="1">
      <alignment horizontal="center" shrinkToFit="1"/>
      <protection locked="0"/>
    </xf>
    <xf numFmtId="38" fontId="7" fillId="0" borderId="8" xfId="3" applyNumberFormat="1" applyFont="1" applyBorder="1" applyAlignment="1" applyProtection="1">
      <alignment horizontal="center" shrinkToFit="1"/>
      <protection locked="0"/>
    </xf>
    <xf numFmtId="0" fontId="7" fillId="0" borderId="8" xfId="3" applyFont="1" applyBorder="1" applyAlignment="1" applyProtection="1">
      <alignment horizontal="center"/>
      <protection locked="0"/>
    </xf>
    <xf numFmtId="38" fontId="7" fillId="0" borderId="8" xfId="2" applyFont="1" applyBorder="1" applyAlignment="1" applyProtection="1">
      <alignment horizontal="center" shrinkToFit="1"/>
      <protection locked="0"/>
    </xf>
    <xf numFmtId="0" fontId="7" fillId="0" borderId="9" xfId="3" applyFont="1" applyBorder="1" applyAlignment="1" applyProtection="1">
      <alignment horizontal="center" vertical="center"/>
    </xf>
    <xf numFmtId="176" fontId="13" fillId="0" borderId="9" xfId="3" applyNumberFormat="1" applyFont="1" applyBorder="1" applyAlignment="1" applyProtection="1">
      <alignment horizontal="center" vertical="center"/>
    </xf>
    <xf numFmtId="0" fontId="14" fillId="0" borderId="12" xfId="3" applyFont="1" applyBorder="1" applyAlignment="1" applyProtection="1">
      <alignment horizontal="center" vertical="center"/>
    </xf>
    <xf numFmtId="0" fontId="14" fillId="0" borderId="10" xfId="3" applyFont="1" applyBorder="1" applyAlignment="1" applyProtection="1">
      <alignment horizontal="center" vertical="center"/>
    </xf>
    <xf numFmtId="0" fontId="14" fillId="0" borderId="11" xfId="3" applyFont="1" applyBorder="1" applyAlignment="1" applyProtection="1">
      <alignment horizontal="center" vertical="center"/>
    </xf>
    <xf numFmtId="176" fontId="13" fillId="0" borderId="12" xfId="3" applyNumberFormat="1" applyFont="1" applyBorder="1" applyAlignment="1" applyProtection="1">
      <alignment horizontal="center" vertical="center"/>
    </xf>
    <xf numFmtId="176" fontId="13" fillId="0" borderId="10" xfId="3" applyNumberFormat="1" applyFont="1" applyBorder="1" applyAlignment="1" applyProtection="1">
      <alignment horizontal="center" vertical="center"/>
    </xf>
    <xf numFmtId="176" fontId="13" fillId="0" borderId="11" xfId="3" applyNumberFormat="1" applyFont="1" applyBorder="1" applyAlignment="1" applyProtection="1">
      <alignment horizontal="center" vertical="center"/>
    </xf>
    <xf numFmtId="0" fontId="7" fillId="0" borderId="12" xfId="3" applyFont="1" applyBorder="1" applyAlignment="1" applyProtection="1">
      <alignment horizontal="center" vertical="center"/>
    </xf>
    <xf numFmtId="0" fontId="7" fillId="0" borderId="10" xfId="3" applyFont="1" applyBorder="1" applyAlignment="1" applyProtection="1">
      <alignment horizontal="center" vertical="center"/>
    </xf>
    <xf numFmtId="0" fontId="7" fillId="0" borderId="11" xfId="3" applyFont="1" applyBorder="1" applyAlignment="1" applyProtection="1">
      <alignment horizontal="center" vertical="center"/>
    </xf>
    <xf numFmtId="0" fontId="7" fillId="0" borderId="0" xfId="3" applyFont="1" applyAlignment="1" applyProtection="1">
      <alignment vertical="center" wrapText="1"/>
    </xf>
    <xf numFmtId="38" fontId="7" fillId="0" borderId="0" xfId="3" applyNumberFormat="1" applyFont="1" applyBorder="1" applyAlignment="1" applyProtection="1">
      <alignment shrinkToFit="1"/>
      <protection locked="0"/>
    </xf>
    <xf numFmtId="0" fontId="7" fillId="0" borderId="0" xfId="3" applyFont="1" applyBorder="1" applyAlignment="1" applyProtection="1">
      <alignment shrinkToFit="1"/>
      <protection locked="0"/>
    </xf>
    <xf numFmtId="0" fontId="6" fillId="0" borderId="0" xfId="3" applyFont="1" applyAlignment="1" applyProtection="1">
      <alignment vertical="center" wrapText="1"/>
    </xf>
    <xf numFmtId="0" fontId="7" fillId="0" borderId="0" xfId="3" applyFont="1" applyAlignment="1" applyProtection="1">
      <alignment horizontal="center" vertical="center"/>
    </xf>
    <xf numFmtId="0" fontId="13" fillId="0" borderId="12" xfId="3" applyFont="1" applyBorder="1" applyAlignment="1" applyProtection="1">
      <alignment horizontal="center" vertical="center"/>
    </xf>
    <xf numFmtId="0" fontId="13" fillId="0" borderId="10" xfId="3" applyFont="1" applyBorder="1" applyAlignment="1" applyProtection="1">
      <alignment horizontal="center" vertical="center"/>
    </xf>
    <xf numFmtId="0" fontId="13" fillId="0" borderId="11" xfId="3" applyFont="1" applyBorder="1" applyAlignment="1" applyProtection="1">
      <alignment horizontal="center" vertical="center"/>
    </xf>
    <xf numFmtId="0" fontId="7" fillId="0" borderId="13" xfId="3" applyFont="1" applyBorder="1" applyAlignment="1" applyProtection="1">
      <alignment horizontal="center"/>
    </xf>
    <xf numFmtId="0" fontId="7" fillId="0" borderId="0" xfId="3" applyFont="1" applyBorder="1" applyAlignment="1" applyProtection="1">
      <alignment horizontal="center"/>
    </xf>
    <xf numFmtId="0" fontId="7" fillId="0" borderId="0" xfId="3" applyFont="1" applyAlignment="1" applyProtection="1">
      <alignment horizontal="center"/>
    </xf>
    <xf numFmtId="0" fontId="7" fillId="0" borderId="0" xfId="3" applyFont="1" applyFill="1" applyBorder="1" applyAlignment="1" applyProtection="1">
      <alignment vertical="center" wrapText="1"/>
    </xf>
    <xf numFmtId="0" fontId="7" fillId="4" borderId="15" xfId="3" applyFont="1" applyFill="1" applyBorder="1" applyAlignment="1" applyProtection="1">
      <alignment horizontal="center" vertical="center"/>
      <protection locked="0"/>
    </xf>
    <xf numFmtId="0" fontId="7" fillId="4" borderId="16" xfId="3" applyFont="1" applyFill="1" applyBorder="1" applyAlignment="1" applyProtection="1">
      <alignment horizontal="center" vertical="center"/>
      <protection locked="0"/>
    </xf>
    <xf numFmtId="0" fontId="7" fillId="4" borderId="17" xfId="3" applyFont="1" applyFill="1" applyBorder="1" applyAlignment="1" applyProtection="1">
      <alignment horizontal="center" vertical="center"/>
      <protection locked="0"/>
    </xf>
    <xf numFmtId="0" fontId="7" fillId="4" borderId="18" xfId="3" applyFont="1" applyFill="1" applyBorder="1" applyAlignment="1" applyProtection="1">
      <alignment horizontal="center" vertical="center"/>
      <protection locked="0"/>
    </xf>
    <xf numFmtId="0" fontId="7" fillId="4" borderId="2" xfId="3" applyFont="1" applyFill="1" applyBorder="1" applyAlignment="1" applyProtection="1">
      <alignment horizontal="center" vertical="center"/>
      <protection locked="0"/>
    </xf>
    <xf numFmtId="0" fontId="7" fillId="4" borderId="19" xfId="3" applyFont="1" applyFill="1" applyBorder="1" applyAlignment="1" applyProtection="1">
      <alignment horizontal="center" vertical="center"/>
      <protection locked="0"/>
    </xf>
    <xf numFmtId="0" fontId="7" fillId="0" borderId="12" xfId="3" applyFont="1" applyFill="1" applyBorder="1" applyAlignment="1" applyProtection="1">
      <alignment horizontal="center" vertical="center"/>
      <protection locked="0"/>
    </xf>
    <xf numFmtId="0" fontId="7" fillId="0" borderId="10" xfId="3" applyFont="1" applyFill="1" applyBorder="1" applyAlignment="1" applyProtection="1">
      <alignment horizontal="center" vertical="center"/>
      <protection locked="0"/>
    </xf>
    <xf numFmtId="0" fontId="7" fillId="0" borderId="11" xfId="3" applyFont="1" applyFill="1" applyBorder="1" applyAlignment="1" applyProtection="1">
      <alignment horizontal="center" vertical="center"/>
      <protection locked="0"/>
    </xf>
    <xf numFmtId="176" fontId="13" fillId="4" borderId="12" xfId="3" applyNumberFormat="1" applyFont="1" applyFill="1" applyBorder="1" applyAlignment="1" applyProtection="1">
      <alignment horizontal="right" vertical="center"/>
      <protection locked="0"/>
    </xf>
    <xf numFmtId="176" fontId="13" fillId="4" borderId="10" xfId="3" applyNumberFormat="1" applyFont="1" applyFill="1" applyBorder="1" applyAlignment="1" applyProtection="1">
      <alignment horizontal="right" vertical="center"/>
      <protection locked="0"/>
    </xf>
    <xf numFmtId="176" fontId="13" fillId="4" borderId="11" xfId="3" applyNumberFormat="1" applyFont="1" applyFill="1" applyBorder="1" applyAlignment="1" applyProtection="1">
      <alignment horizontal="right" vertical="center"/>
      <protection locked="0"/>
    </xf>
    <xf numFmtId="0" fontId="40" fillId="0" borderId="15" xfId="3" applyFont="1" applyFill="1" applyBorder="1" applyAlignment="1" applyProtection="1">
      <alignment horizontal="center" vertical="center" textRotation="255" wrapText="1"/>
      <protection locked="0"/>
    </xf>
    <xf numFmtId="0" fontId="40" fillId="0" borderId="16" xfId="3" applyFont="1" applyFill="1" applyBorder="1" applyAlignment="1" applyProtection="1">
      <alignment horizontal="center" vertical="center" textRotation="255" wrapText="1"/>
      <protection locked="0"/>
    </xf>
    <xf numFmtId="0" fontId="40" fillId="0" borderId="17" xfId="3" applyFont="1" applyFill="1" applyBorder="1" applyAlignment="1" applyProtection="1">
      <alignment horizontal="center" vertical="center" textRotation="255" wrapText="1"/>
      <protection locked="0"/>
    </xf>
    <xf numFmtId="0" fontId="40" fillId="0" borderId="18" xfId="3" applyFont="1" applyFill="1" applyBorder="1" applyAlignment="1" applyProtection="1">
      <alignment horizontal="center" vertical="center" textRotation="255" wrapText="1"/>
      <protection locked="0"/>
    </xf>
    <xf numFmtId="0" fontId="40" fillId="0" borderId="2" xfId="3" applyFont="1" applyFill="1" applyBorder="1" applyAlignment="1" applyProtection="1">
      <alignment horizontal="center" vertical="center" textRotation="255" wrapText="1"/>
      <protection locked="0"/>
    </xf>
    <xf numFmtId="0" fontId="40" fillId="0" borderId="19" xfId="3" applyFont="1" applyFill="1" applyBorder="1" applyAlignment="1" applyProtection="1">
      <alignment horizontal="center" vertical="center" textRotation="255" wrapText="1"/>
      <protection locked="0"/>
    </xf>
    <xf numFmtId="0" fontId="27" fillId="0" borderId="12" xfId="3" applyFont="1" applyBorder="1" applyAlignment="1" applyProtection="1">
      <alignment horizontal="center" vertical="center" wrapText="1"/>
    </xf>
    <xf numFmtId="0" fontId="27" fillId="0" borderId="10" xfId="3" applyFont="1" applyBorder="1" applyAlignment="1" applyProtection="1">
      <alignment horizontal="center" vertical="center" wrapText="1"/>
    </xf>
    <xf numFmtId="0" fontId="27" fillId="0" borderId="11" xfId="3" applyFont="1" applyBorder="1" applyAlignment="1" applyProtection="1">
      <alignment horizontal="center" vertical="center" wrapText="1"/>
    </xf>
    <xf numFmtId="0" fontId="7" fillId="2" borderId="12"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38" fontId="7" fillId="0" borderId="0" xfId="3" applyNumberFormat="1" applyFont="1" applyBorder="1" applyAlignment="1" applyProtection="1">
      <alignment shrinkToFit="1"/>
    </xf>
    <xf numFmtId="0" fontId="7" fillId="0" borderId="0" xfId="3" applyFont="1" applyBorder="1" applyAlignment="1" applyProtection="1">
      <alignment shrinkToFit="1"/>
    </xf>
    <xf numFmtId="176" fontId="13" fillId="4" borderId="9" xfId="3" applyNumberFormat="1" applyFont="1" applyFill="1" applyBorder="1" applyAlignment="1" applyProtection="1">
      <alignment horizontal="center" vertical="center"/>
      <protection locked="0"/>
    </xf>
    <xf numFmtId="0" fontId="13" fillId="4" borderId="10" xfId="3" applyFont="1" applyFill="1" applyBorder="1" applyAlignment="1" applyProtection="1">
      <alignment horizontal="center" vertical="center"/>
      <protection locked="0"/>
    </xf>
    <xf numFmtId="0" fontId="13" fillId="4" borderId="11" xfId="3" applyFont="1" applyFill="1" applyBorder="1" applyAlignment="1" applyProtection="1">
      <alignment horizontal="center" vertical="center"/>
      <protection locked="0"/>
    </xf>
    <xf numFmtId="0" fontId="7" fillId="0" borderId="14" xfId="3" applyFont="1" applyBorder="1" applyAlignment="1" applyProtection="1">
      <alignment horizontal="center" vertical="center"/>
    </xf>
    <xf numFmtId="49" fontId="42" fillId="0" borderId="0" xfId="3" applyNumberFormat="1" applyFont="1" applyAlignment="1" applyProtection="1">
      <alignment horizontal="center"/>
    </xf>
    <xf numFmtId="49" fontId="33" fillId="0" borderId="0" xfId="3" applyNumberFormat="1" applyFont="1" applyAlignment="1" applyProtection="1">
      <alignment horizontal="center"/>
    </xf>
    <xf numFmtId="0" fontId="7" fillId="0" borderId="8" xfId="3" applyFont="1" applyBorder="1" applyAlignment="1" applyProtection="1">
      <alignment horizontal="center" shrinkToFit="1"/>
    </xf>
    <xf numFmtId="38" fontId="7" fillId="0" borderId="8" xfId="3" applyNumberFormat="1" applyFont="1" applyBorder="1" applyAlignment="1" applyProtection="1">
      <alignment horizontal="center" shrinkToFit="1"/>
    </xf>
    <xf numFmtId="0" fontId="7" fillId="0" borderId="8" xfId="3" applyFont="1" applyBorder="1" applyAlignment="1" applyProtection="1">
      <alignment horizontal="center"/>
    </xf>
    <xf numFmtId="38" fontId="7" fillId="0" borderId="8" xfId="2" applyFont="1" applyBorder="1" applyAlignment="1" applyProtection="1">
      <alignment horizontal="center" shrinkToFit="1"/>
    </xf>
    <xf numFmtId="0" fontId="7" fillId="0" borderId="7" xfId="3" applyFont="1" applyBorder="1" applyAlignment="1" applyProtection="1">
      <alignment horizontal="center" vertical="center"/>
    </xf>
    <xf numFmtId="0" fontId="9" fillId="0" borderId="0" xfId="3" applyFont="1" applyAlignment="1" applyProtection="1">
      <alignment horizontal="left" vertical="center" wrapText="1"/>
    </xf>
    <xf numFmtId="0" fontId="20" fillId="0" borderId="0" xfId="3" applyFont="1" applyBorder="1" applyAlignment="1" applyProtection="1">
      <alignment horizontal="left" vertical="center" wrapText="1"/>
    </xf>
    <xf numFmtId="0" fontId="7" fillId="0" borderId="0" xfId="3" applyFont="1" applyAlignment="1" applyProtection="1">
      <alignment horizontal="left" vertical="center"/>
    </xf>
    <xf numFmtId="0" fontId="20" fillId="0" borderId="0" xfId="3" applyFont="1" applyFill="1" applyBorder="1" applyAlignment="1" applyProtection="1">
      <alignment vertical="center" wrapText="1"/>
    </xf>
    <xf numFmtId="0" fontId="13" fillId="4" borderId="12" xfId="3" applyFont="1" applyFill="1" applyBorder="1" applyAlignment="1" applyProtection="1">
      <alignment horizontal="center" vertical="center"/>
      <protection locked="0"/>
    </xf>
    <xf numFmtId="0" fontId="6" fillId="0" borderId="12" xfId="3" applyFont="1" applyBorder="1" applyAlignment="1" applyProtection="1">
      <alignment horizontal="center" vertical="center" shrinkToFit="1"/>
    </xf>
    <xf numFmtId="0" fontId="6" fillId="0" borderId="10" xfId="3" applyFont="1" applyBorder="1" applyAlignment="1" applyProtection="1">
      <alignment horizontal="center" vertical="center" shrinkToFit="1"/>
    </xf>
    <xf numFmtId="0" fontId="6" fillId="0" borderId="11" xfId="3" applyFont="1" applyBorder="1" applyAlignment="1" applyProtection="1">
      <alignment horizontal="center" vertical="center" shrinkToFit="1"/>
    </xf>
    <xf numFmtId="176" fontId="31" fillId="5" borderId="22" xfId="3" applyNumberFormat="1" applyFont="1" applyFill="1" applyBorder="1" applyAlignment="1" applyProtection="1">
      <alignment vertical="center"/>
    </xf>
    <xf numFmtId="176" fontId="31" fillId="5" borderId="10" xfId="3" applyNumberFormat="1" applyFont="1" applyFill="1" applyBorder="1" applyAlignment="1" applyProtection="1">
      <alignment vertical="center"/>
    </xf>
    <xf numFmtId="176" fontId="31" fillId="5" borderId="11" xfId="3" applyNumberFormat="1" applyFont="1" applyFill="1" applyBorder="1" applyAlignment="1" applyProtection="1">
      <alignment vertical="center"/>
    </xf>
    <xf numFmtId="0" fontId="21" fillId="0" borderId="27" xfId="3" applyFont="1" applyBorder="1" applyAlignment="1" applyProtection="1">
      <alignment horizontal="center"/>
    </xf>
    <xf numFmtId="0" fontId="21" fillId="0" borderId="23" xfId="3" applyFont="1" applyBorder="1" applyAlignment="1" applyProtection="1">
      <alignment horizontal="center"/>
    </xf>
    <xf numFmtId="0" fontId="9" fillId="0" borderId="23" xfId="3" applyFont="1" applyFill="1" applyBorder="1" applyAlignment="1" applyProtection="1"/>
    <xf numFmtId="0" fontId="9" fillId="0" borderId="24" xfId="3" applyFont="1" applyFill="1" applyBorder="1" applyAlignment="1" applyProtection="1"/>
    <xf numFmtId="0" fontId="41" fillId="0" borderId="5" xfId="3" applyFont="1" applyFill="1" applyBorder="1" applyAlignment="1" applyProtection="1">
      <alignment horizontal="center" vertical="center" wrapText="1"/>
    </xf>
    <xf numFmtId="38" fontId="28" fillId="0" borderId="21" xfId="2" applyFont="1" applyFill="1" applyBorder="1" applyAlignment="1" applyProtection="1">
      <alignment horizontal="right" shrinkToFit="1"/>
    </xf>
    <xf numFmtId="38" fontId="28" fillId="0" borderId="5" xfId="2" applyFont="1" applyFill="1" applyBorder="1" applyAlignment="1" applyProtection="1">
      <alignment horizontal="right" shrinkToFit="1"/>
    </xf>
    <xf numFmtId="38" fontId="28" fillId="0" borderId="4" xfId="2" applyFont="1" applyFill="1" applyBorder="1" applyAlignment="1" applyProtection="1">
      <alignment horizontal="right" shrinkToFit="1"/>
    </xf>
    <xf numFmtId="0" fontId="21" fillId="0" borderId="3" xfId="3" applyFont="1" applyFill="1" applyBorder="1" applyAlignment="1" applyProtection="1">
      <alignment horizontal="center"/>
    </xf>
    <xf numFmtId="0" fontId="21" fillId="0" borderId="43" xfId="3" applyFont="1" applyFill="1" applyBorder="1" applyAlignment="1" applyProtection="1">
      <alignment horizontal="center"/>
    </xf>
    <xf numFmtId="0" fontId="21" fillId="0" borderId="5" xfId="3" applyFont="1" applyFill="1" applyBorder="1" applyAlignment="1" applyProtection="1">
      <alignment horizontal="center"/>
    </xf>
    <xf numFmtId="0" fontId="6" fillId="0" borderId="4" xfId="3" applyFill="1" applyBorder="1" applyAlignment="1" applyProtection="1">
      <alignment horizontal="center"/>
    </xf>
    <xf numFmtId="38" fontId="7" fillId="0" borderId="21" xfId="2" applyFont="1" applyFill="1" applyBorder="1" applyAlignment="1" applyProtection="1">
      <alignment horizontal="right" vertical="center" shrinkToFit="1"/>
    </xf>
    <xf numFmtId="38" fontId="7" fillId="0" borderId="5" xfId="2" applyFont="1" applyFill="1" applyBorder="1" applyAlignment="1" applyProtection="1">
      <alignment horizontal="right" vertical="center" shrinkToFit="1"/>
    </xf>
    <xf numFmtId="38" fontId="7" fillId="0" borderId="21" xfId="2" applyFont="1" applyFill="1" applyBorder="1" applyAlignment="1" applyProtection="1">
      <alignment horizontal="center" vertical="center" shrinkToFit="1"/>
    </xf>
    <xf numFmtId="38" fontId="7" fillId="0" borderId="5" xfId="2" applyFont="1" applyFill="1" applyBorder="1" applyAlignment="1" applyProtection="1">
      <alignment horizontal="center" vertical="center" shrinkToFit="1"/>
    </xf>
    <xf numFmtId="0" fontId="6" fillId="0" borderId="36" xfId="3" applyBorder="1" applyAlignment="1" applyProtection="1">
      <alignment horizontal="center"/>
    </xf>
    <xf numFmtId="179" fontId="31" fillId="3" borderId="23" xfId="3" applyNumberFormat="1" applyFont="1" applyFill="1" applyBorder="1" applyAlignment="1" applyProtection="1">
      <alignment horizontal="center"/>
    </xf>
    <xf numFmtId="0" fontId="9" fillId="0" borderId="38" xfId="3" applyFont="1" applyFill="1" applyBorder="1" applyAlignment="1" applyProtection="1"/>
    <xf numFmtId="0" fontId="6" fillId="0" borderId="39" xfId="3" applyBorder="1" applyAlignment="1" applyProtection="1">
      <alignment horizontal="center" vertical="center"/>
    </xf>
    <xf numFmtId="0" fontId="6" fillId="0" borderId="16" xfId="3" applyBorder="1" applyAlignment="1" applyProtection="1">
      <alignment horizontal="center" vertical="center"/>
    </xf>
    <xf numFmtId="0" fontId="6" fillId="0" borderId="40" xfId="3" applyBorder="1" applyAlignment="1" applyProtection="1">
      <alignment horizontal="center" vertical="center"/>
    </xf>
    <xf numFmtId="0" fontId="6" fillId="0" borderId="17" xfId="3" applyBorder="1" applyAlignment="1" applyProtection="1">
      <alignment horizontal="center" vertical="center"/>
    </xf>
    <xf numFmtId="0" fontId="39" fillId="0" borderId="3" xfId="3" applyFont="1" applyFill="1" applyBorder="1" applyAlignment="1" applyProtection="1">
      <alignment horizontal="center" vertical="center" wrapText="1"/>
    </xf>
    <xf numFmtId="0" fontId="39" fillId="0" borderId="43" xfId="3" applyFont="1" applyFill="1" applyBorder="1" applyAlignment="1" applyProtection="1">
      <alignment horizontal="center" vertical="center" wrapText="1"/>
    </xf>
    <xf numFmtId="38" fontId="7" fillId="0" borderId="42" xfId="2" applyFont="1" applyFill="1" applyBorder="1" applyAlignment="1" applyProtection="1">
      <alignment horizontal="right" vertical="center" shrinkToFit="1"/>
    </xf>
    <xf numFmtId="38" fontId="7" fillId="0" borderId="3" xfId="2" applyFont="1" applyFill="1" applyBorder="1" applyAlignment="1" applyProtection="1">
      <alignment horizontal="right" vertical="center" shrinkToFit="1"/>
    </xf>
    <xf numFmtId="38" fontId="28" fillId="0" borderId="42" xfId="2" applyFont="1" applyFill="1" applyBorder="1" applyAlignment="1" applyProtection="1">
      <alignment shrinkToFit="1"/>
    </xf>
    <xf numFmtId="38" fontId="28" fillId="0" borderId="3" xfId="2" applyFont="1" applyFill="1" applyBorder="1" applyAlignment="1" applyProtection="1">
      <alignment shrinkToFit="1"/>
    </xf>
    <xf numFmtId="38" fontId="28" fillId="0" borderId="43" xfId="2" applyFont="1" applyFill="1" applyBorder="1" applyAlignment="1" applyProtection="1">
      <alignment shrinkToFit="1"/>
    </xf>
    <xf numFmtId="0" fontId="21" fillId="0" borderId="0" xfId="3" applyFont="1" applyBorder="1" applyAlignment="1" applyProtection="1">
      <alignment horizontal="center"/>
    </xf>
    <xf numFmtId="38" fontId="10" fillId="3" borderId="0" xfId="2" applyFont="1" applyFill="1" applyBorder="1" applyAlignment="1" applyProtection="1">
      <alignment shrinkToFit="1"/>
    </xf>
    <xf numFmtId="0" fontId="10" fillId="3" borderId="0" xfId="3" applyFont="1" applyFill="1" applyBorder="1" applyAlignment="1" applyProtection="1">
      <alignment shrinkToFit="1"/>
    </xf>
    <xf numFmtId="38" fontId="9" fillId="0" borderId="0" xfId="2" applyFont="1" applyFill="1" applyAlignment="1" applyProtection="1">
      <alignment horizontal="center" shrinkToFit="1"/>
    </xf>
    <xf numFmtId="0" fontId="10" fillId="3" borderId="0" xfId="3" applyFont="1" applyFill="1" applyAlignment="1" applyProtection="1">
      <alignment horizontal="center"/>
    </xf>
    <xf numFmtId="0" fontId="21" fillId="0" borderId="0" xfId="3" applyFont="1" applyAlignment="1" applyProtection="1">
      <alignment horizontal="center"/>
    </xf>
    <xf numFmtId="0" fontId="21" fillId="3" borderId="0" xfId="3" applyFont="1" applyFill="1" applyAlignment="1" applyProtection="1">
      <alignment horizontal="center"/>
    </xf>
    <xf numFmtId="0" fontId="7" fillId="0" borderId="0" xfId="3" applyFont="1" applyAlignment="1" applyProtection="1">
      <alignment shrinkToFit="1"/>
    </xf>
    <xf numFmtId="38" fontId="7" fillId="0" borderId="0" xfId="2" applyFont="1" applyBorder="1" applyAlignment="1" applyProtection="1">
      <alignment shrinkToFit="1"/>
    </xf>
    <xf numFmtId="38" fontId="7" fillId="0" borderId="0" xfId="3" applyNumberFormat="1" applyFont="1" applyAlignment="1" applyProtection="1">
      <alignment shrinkToFit="1"/>
    </xf>
    <xf numFmtId="0" fontId="21" fillId="0" borderId="0" xfId="3" applyFont="1" applyAlignment="1" applyProtection="1"/>
    <xf numFmtId="0" fontId="6" fillId="0" borderId="0" xfId="3" applyAlignment="1" applyProtection="1"/>
    <xf numFmtId="38" fontId="7" fillId="0" borderId="26" xfId="3" applyNumberFormat="1" applyFont="1" applyFill="1" applyBorder="1" applyAlignment="1" applyProtection="1">
      <alignment shrinkToFit="1"/>
    </xf>
    <xf numFmtId="0" fontId="21" fillId="0" borderId="2" xfId="3" applyFont="1" applyFill="1" applyBorder="1" applyAlignment="1" applyProtection="1">
      <alignment horizontal="center"/>
    </xf>
    <xf numFmtId="0" fontId="6" fillId="0" borderId="41" xfId="3" applyFill="1" applyBorder="1" applyAlignment="1" applyProtection="1">
      <alignment horizontal="center"/>
    </xf>
    <xf numFmtId="0" fontId="22" fillId="0" borderId="21" xfId="3" applyFont="1" applyBorder="1" applyAlignment="1" applyProtection="1">
      <alignment horizontal="center" vertical="center"/>
    </xf>
    <xf numFmtId="0" fontId="22" fillId="0" borderId="5" xfId="3" applyFont="1" applyBorder="1" applyAlignment="1" applyProtection="1">
      <alignment horizontal="center" vertical="center"/>
    </xf>
    <xf numFmtId="0" fontId="22" fillId="0" borderId="4" xfId="3" applyFont="1" applyBorder="1" applyAlignment="1" applyProtection="1">
      <alignment horizontal="center" vertical="center"/>
    </xf>
    <xf numFmtId="0" fontId="21" fillId="0" borderId="31" xfId="3" applyFont="1" applyFill="1" applyBorder="1" applyAlignment="1" applyProtection="1">
      <alignment horizontal="center"/>
    </xf>
    <xf numFmtId="0" fontId="21" fillId="0" borderId="26" xfId="3" applyFont="1" applyFill="1" applyBorder="1" applyAlignment="1" applyProtection="1">
      <alignment horizontal="center"/>
    </xf>
    <xf numFmtId="0" fontId="21" fillId="0" borderId="32" xfId="3" applyFont="1" applyFill="1" applyBorder="1" applyAlignment="1" applyProtection="1">
      <alignment horizontal="center"/>
    </xf>
    <xf numFmtId="0" fontId="21" fillId="0" borderId="25" xfId="3" applyFont="1" applyFill="1" applyBorder="1" applyAlignment="1" applyProtection="1"/>
    <xf numFmtId="0" fontId="6" fillId="0" borderId="26" xfId="3" applyBorder="1" applyAlignment="1" applyProtection="1"/>
    <xf numFmtId="0" fontId="21" fillId="0" borderId="21" xfId="3" applyFont="1" applyFill="1" applyBorder="1" applyAlignment="1" applyProtection="1">
      <alignment horizontal="left" vertical="top"/>
    </xf>
    <xf numFmtId="0" fontId="21" fillId="0" borderId="5" xfId="3" applyFont="1" applyFill="1" applyBorder="1" applyAlignment="1" applyProtection="1">
      <alignment horizontal="left" vertical="top"/>
    </xf>
    <xf numFmtId="183" fontId="21" fillId="0" borderId="21" xfId="3" applyNumberFormat="1" applyFont="1" applyFill="1" applyBorder="1" applyAlignment="1" applyProtection="1">
      <alignment horizontal="left" vertical="top"/>
    </xf>
    <xf numFmtId="183" fontId="21" fillId="0" borderId="5" xfId="3" applyNumberFormat="1" applyFont="1" applyFill="1" applyBorder="1" applyAlignment="1" applyProtection="1">
      <alignment horizontal="left" vertical="top"/>
    </xf>
    <xf numFmtId="181" fontId="7" fillId="0" borderId="5" xfId="3" applyNumberFormat="1" applyFont="1" applyFill="1" applyBorder="1" applyAlignment="1" applyProtection="1">
      <alignment shrinkToFit="1"/>
    </xf>
    <xf numFmtId="0" fontId="21" fillId="0" borderId="42" xfId="3" applyFont="1" applyBorder="1" applyAlignment="1" applyProtection="1">
      <alignment horizontal="center" vertical="center" wrapText="1"/>
    </xf>
    <xf numFmtId="0" fontId="21" fillId="0" borderId="43" xfId="3" applyFont="1" applyBorder="1" applyAlignment="1" applyProtection="1">
      <alignment horizontal="center" vertical="center" wrapText="1"/>
    </xf>
    <xf numFmtId="0" fontId="21" fillId="0" borderId="44" xfId="3" applyFont="1" applyBorder="1" applyAlignment="1" applyProtection="1">
      <alignment horizontal="center" vertical="center" wrapText="1"/>
    </xf>
    <xf numFmtId="0" fontId="21" fillId="0" borderId="45" xfId="3" applyFont="1" applyBorder="1" applyAlignment="1" applyProtection="1">
      <alignment horizontal="center" vertical="center" wrapText="1"/>
    </xf>
    <xf numFmtId="0" fontId="21" fillId="0" borderId="27" xfId="3" applyFont="1" applyBorder="1" applyAlignment="1" applyProtection="1">
      <alignment horizontal="center" vertical="center" wrapText="1"/>
    </xf>
    <xf numFmtId="0" fontId="21" fillId="0" borderId="24" xfId="3" applyFont="1" applyBorder="1" applyAlignment="1" applyProtection="1">
      <alignment horizontal="center" vertical="center" wrapText="1"/>
    </xf>
    <xf numFmtId="0" fontId="21" fillId="0" borderId="21" xfId="3" applyFont="1" applyBorder="1" applyAlignment="1" applyProtection="1">
      <alignment horizontal="center" vertical="center"/>
    </xf>
    <xf numFmtId="0" fontId="21" fillId="0" borderId="5" xfId="3" applyFont="1" applyBorder="1" applyAlignment="1" applyProtection="1">
      <alignment horizontal="center" vertical="center"/>
    </xf>
    <xf numFmtId="0" fontId="21" fillId="0" borderId="4" xfId="3" applyFont="1" applyBorder="1" applyAlignment="1" applyProtection="1">
      <alignment horizontal="center" vertical="center"/>
    </xf>
    <xf numFmtId="38" fontId="9" fillId="0" borderId="0" xfId="2" applyFont="1" applyFill="1" applyAlignment="1" applyProtection="1">
      <alignment vertical="center" shrinkToFit="1"/>
    </xf>
    <xf numFmtId="0" fontId="6" fillId="0" borderId="26" xfId="3" applyFill="1" applyBorder="1" applyAlignment="1" applyProtection="1"/>
    <xf numFmtId="0" fontId="22" fillId="0" borderId="1" xfId="3" applyFont="1" applyBorder="1" applyAlignment="1" applyProtection="1">
      <alignment horizontal="center" vertical="center"/>
    </xf>
    <xf numFmtId="182" fontId="21" fillId="0" borderId="21" xfId="3" applyNumberFormat="1" applyFont="1" applyFill="1" applyBorder="1" applyAlignment="1" applyProtection="1">
      <alignment horizontal="left" vertical="top"/>
    </xf>
    <xf numFmtId="182" fontId="21" fillId="0" borderId="5" xfId="3" applyNumberFormat="1" applyFont="1" applyFill="1" applyBorder="1" applyAlignment="1" applyProtection="1">
      <alignment horizontal="left" vertical="top"/>
    </xf>
    <xf numFmtId="49" fontId="15" fillId="0" borderId="0" xfId="3" applyNumberFormat="1" applyFont="1" applyBorder="1" applyAlignment="1" applyProtection="1">
      <alignment horizontal="center"/>
    </xf>
    <xf numFmtId="0" fontId="6" fillId="0" borderId="0" xfId="3" applyBorder="1" applyAlignment="1" applyProtection="1"/>
    <xf numFmtId="0" fontId="6" fillId="0" borderId="5" xfId="3" applyBorder="1" applyAlignment="1" applyProtection="1">
      <alignment horizontal="left" vertical="top"/>
    </xf>
    <xf numFmtId="0" fontId="6" fillId="0" borderId="19" xfId="3" applyFill="1" applyBorder="1" applyAlignment="1" applyProtection="1">
      <alignment horizontal="center"/>
    </xf>
    <xf numFmtId="0" fontId="6" fillId="0" borderId="33" xfId="3" applyFill="1" applyBorder="1" applyAlignment="1" applyProtection="1">
      <alignment horizontal="center" vertical="center"/>
    </xf>
    <xf numFmtId="0" fontId="6" fillId="0" borderId="34" xfId="3" applyFill="1" applyBorder="1" applyAlignment="1" applyProtection="1">
      <alignment horizontal="center" vertical="center"/>
    </xf>
    <xf numFmtId="38" fontId="7" fillId="0" borderId="27" xfId="2" applyFont="1" applyFill="1" applyBorder="1" applyAlignment="1" applyProtection="1">
      <alignment horizontal="right" vertical="center" shrinkToFit="1"/>
    </xf>
    <xf numFmtId="38" fontId="7" fillId="0" borderId="23" xfId="2" applyFont="1" applyFill="1" applyBorder="1" applyAlignment="1" applyProtection="1">
      <alignment horizontal="right" vertical="center" shrinkToFit="1"/>
    </xf>
    <xf numFmtId="0" fontId="21" fillId="0" borderId="23" xfId="3" applyFont="1" applyFill="1" applyBorder="1" applyAlignment="1" applyProtection="1">
      <alignment horizontal="center"/>
    </xf>
    <xf numFmtId="0" fontId="6" fillId="0" borderId="24" xfId="3" applyBorder="1" applyAlignment="1" applyProtection="1">
      <alignment horizontal="center"/>
    </xf>
    <xf numFmtId="0" fontId="6" fillId="0" borderId="12" xfId="3" applyFill="1" applyBorder="1" applyAlignment="1" applyProtection="1">
      <alignment horizontal="center" vertical="center"/>
    </xf>
    <xf numFmtId="0" fontId="6" fillId="0" borderId="10" xfId="3" applyFill="1" applyBorder="1" applyAlignment="1" applyProtection="1">
      <alignment horizontal="center" vertical="center"/>
    </xf>
    <xf numFmtId="0" fontId="6" fillId="0" borderId="14" xfId="3" applyFill="1" applyBorder="1" applyAlignment="1" applyProtection="1">
      <alignment horizontal="center" vertical="center"/>
    </xf>
    <xf numFmtId="0" fontId="6" fillId="0" borderId="34" xfId="3" applyFill="1" applyBorder="1" applyAlignment="1" applyProtection="1">
      <alignment horizontal="right" vertical="center"/>
    </xf>
    <xf numFmtId="0" fontId="6" fillId="0" borderId="22" xfId="3" applyFill="1" applyBorder="1" applyAlignment="1" applyProtection="1">
      <alignment horizontal="right" vertical="center"/>
    </xf>
    <xf numFmtId="0" fontId="35" fillId="0" borderId="10" xfId="3" applyFont="1" applyBorder="1" applyAlignment="1" applyProtection="1">
      <alignment horizontal="center" vertical="center"/>
    </xf>
    <xf numFmtId="0" fontId="35" fillId="0" borderId="11" xfId="3" applyFont="1" applyBorder="1" applyAlignment="1" applyProtection="1">
      <alignment horizontal="center" vertical="center"/>
    </xf>
    <xf numFmtId="0" fontId="20" fillId="0" borderId="0" xfId="3" applyFont="1" applyBorder="1" applyAlignment="1" applyProtection="1">
      <alignment horizontal="center" shrinkToFit="1"/>
    </xf>
    <xf numFmtId="38" fontId="20" fillId="0" borderId="0" xfId="3" applyNumberFormat="1" applyFont="1" applyBorder="1" applyAlignment="1" applyProtection="1">
      <alignment horizontal="center" shrinkToFit="1"/>
    </xf>
    <xf numFmtId="38" fontId="20" fillId="0" borderId="0" xfId="2" applyFont="1" applyBorder="1" applyAlignment="1" applyProtection="1">
      <alignment horizontal="center" shrinkToFit="1"/>
    </xf>
    <xf numFmtId="183" fontId="7" fillId="0" borderId="5" xfId="2" applyNumberFormat="1" applyFont="1" applyFill="1" applyBorder="1" applyAlignment="1" applyProtection="1">
      <alignment shrinkToFit="1"/>
    </xf>
    <xf numFmtId="38" fontId="20" fillId="0" borderId="5" xfId="2" applyFont="1" applyFill="1" applyBorder="1" applyAlignment="1" applyProtection="1">
      <alignment shrinkToFit="1"/>
    </xf>
    <xf numFmtId="38" fontId="20" fillId="0" borderId="4" xfId="2" applyFont="1" applyFill="1" applyBorder="1" applyAlignment="1" applyProtection="1">
      <alignment shrinkToFit="1"/>
    </xf>
    <xf numFmtId="177" fontId="7" fillId="0" borderId="5" xfId="3" applyNumberFormat="1" applyFont="1" applyFill="1" applyBorder="1" applyAlignment="1" applyProtection="1">
      <alignment shrinkToFit="1"/>
    </xf>
    <xf numFmtId="183" fontId="6" fillId="0" borderId="5" xfId="3" applyNumberFormat="1" applyBorder="1" applyAlignment="1" applyProtection="1">
      <alignment horizontal="left" vertical="top"/>
    </xf>
    <xf numFmtId="38" fontId="20" fillId="0" borderId="21" xfId="3" applyNumberFormat="1" applyFont="1" applyFill="1" applyBorder="1" applyAlignment="1" applyProtection="1">
      <alignment shrinkToFit="1"/>
    </xf>
    <xf numFmtId="38" fontId="20" fillId="0" borderId="5" xfId="3" applyNumberFormat="1" applyFont="1" applyFill="1" applyBorder="1" applyAlignment="1" applyProtection="1">
      <alignment shrinkToFit="1"/>
    </xf>
    <xf numFmtId="178" fontId="20" fillId="0" borderId="5" xfId="3" applyNumberFormat="1" applyFont="1" applyFill="1" applyBorder="1" applyAlignment="1" applyProtection="1">
      <alignment shrinkToFit="1"/>
    </xf>
    <xf numFmtId="180" fontId="7" fillId="0" borderId="5" xfId="3" applyNumberFormat="1" applyFont="1" applyFill="1" applyBorder="1" applyAlignment="1" applyProtection="1">
      <alignment shrinkToFit="1"/>
    </xf>
    <xf numFmtId="38" fontId="20" fillId="0" borderId="36" xfId="2" applyFont="1" applyFill="1" applyBorder="1" applyAlignment="1" applyProtection="1">
      <alignment shrinkToFit="1"/>
    </xf>
    <xf numFmtId="0" fontId="21" fillId="0" borderId="16" xfId="3" applyFont="1" applyFill="1" applyBorder="1" applyAlignment="1" applyProtection="1">
      <alignment horizontal="center" vertical="center"/>
    </xf>
    <xf numFmtId="0" fontId="6" fillId="0" borderId="23" xfId="3" applyBorder="1" applyAlignment="1" applyProtection="1">
      <alignment horizontal="center" vertical="center"/>
    </xf>
    <xf numFmtId="0" fontId="21" fillId="0" borderId="16" xfId="3" applyFont="1" applyFill="1" applyBorder="1" applyAlignment="1" applyProtection="1">
      <alignment horizontal="center" vertical="center" wrapText="1"/>
    </xf>
    <xf numFmtId="0" fontId="21" fillId="0" borderId="17" xfId="3" applyFont="1" applyFill="1" applyBorder="1" applyAlignment="1" applyProtection="1">
      <alignment horizontal="center" vertical="center" wrapText="1"/>
    </xf>
    <xf numFmtId="0" fontId="21" fillId="0" borderId="23" xfId="3" applyFont="1" applyFill="1" applyBorder="1" applyAlignment="1" applyProtection="1">
      <alignment horizontal="center" vertical="center" wrapText="1"/>
    </xf>
    <xf numFmtId="0" fontId="21" fillId="0" borderId="38" xfId="3" applyFont="1" applyFill="1" applyBorder="1" applyAlignment="1" applyProtection="1">
      <alignment horizontal="center" vertical="center" wrapText="1"/>
    </xf>
    <xf numFmtId="0" fontId="6" fillId="0" borderId="32" xfId="3" applyBorder="1" applyAlignment="1" applyProtection="1">
      <alignment horizontal="center"/>
    </xf>
    <xf numFmtId="0" fontId="21" fillId="0" borderId="39" xfId="3" applyFont="1" applyFill="1" applyBorder="1" applyAlignment="1" applyProtection="1">
      <alignment horizontal="center" vertical="center" wrapText="1"/>
    </xf>
    <xf numFmtId="0" fontId="21" fillId="0" borderId="27" xfId="3" applyFont="1" applyFill="1" applyBorder="1" applyAlignment="1" applyProtection="1">
      <alignment horizontal="center" vertical="center" wrapText="1"/>
    </xf>
    <xf numFmtId="0" fontId="21" fillId="0" borderId="40" xfId="3" applyFont="1" applyFill="1" applyBorder="1" applyAlignment="1" applyProtection="1">
      <alignment horizontal="center" vertical="center" wrapText="1"/>
    </xf>
    <xf numFmtId="0" fontId="21" fillId="0" borderId="24" xfId="3" applyFont="1" applyFill="1" applyBorder="1" applyAlignment="1" applyProtection="1">
      <alignment horizontal="center" vertical="center" wrapText="1"/>
    </xf>
    <xf numFmtId="0" fontId="6" fillId="0" borderId="35" xfId="3" applyFill="1" applyBorder="1" applyAlignment="1" applyProtection="1">
      <alignment horizontal="center" vertical="center"/>
    </xf>
    <xf numFmtId="0" fontId="6" fillId="0" borderId="38" xfId="3" applyBorder="1" applyAlignment="1" applyProtection="1">
      <alignment horizontal="center"/>
    </xf>
    <xf numFmtId="0" fontId="6" fillId="0" borderId="37" xfId="3" applyBorder="1" applyAlignment="1" applyProtection="1">
      <alignment horizontal="center"/>
    </xf>
    <xf numFmtId="38" fontId="28" fillId="0" borderId="21" xfId="2" applyFont="1" applyFill="1" applyBorder="1" applyAlignment="1" applyProtection="1">
      <alignment shrinkToFit="1"/>
    </xf>
    <xf numFmtId="38" fontId="28" fillId="0" borderId="5" xfId="2" applyFont="1" applyFill="1" applyBorder="1" applyAlignment="1" applyProtection="1">
      <alignment shrinkToFit="1"/>
    </xf>
    <xf numFmtId="38" fontId="28" fillId="0" borderId="4" xfId="2" applyFont="1" applyFill="1" applyBorder="1" applyAlignment="1" applyProtection="1">
      <alignment shrinkToFit="1"/>
    </xf>
    <xf numFmtId="0" fontId="29" fillId="0" borderId="21" xfId="3" applyFont="1" applyFill="1" applyBorder="1" applyAlignment="1" applyProtection="1">
      <alignment horizontal="center" vertical="center" shrinkToFit="1"/>
    </xf>
    <xf numFmtId="0" fontId="29" fillId="0" borderId="5" xfId="3" applyFont="1" applyFill="1" applyBorder="1" applyAlignment="1" applyProtection="1">
      <alignment horizontal="center" vertical="center" shrinkToFit="1"/>
    </xf>
    <xf numFmtId="0" fontId="29" fillId="0" borderId="4" xfId="3" applyFont="1" applyFill="1" applyBorder="1" applyAlignment="1" applyProtection="1">
      <alignment horizontal="center" vertical="center" shrinkToFit="1"/>
    </xf>
    <xf numFmtId="0" fontId="21" fillId="0" borderId="28" xfId="3" applyFont="1" applyFill="1" applyBorder="1" applyAlignment="1" applyProtection="1">
      <alignment horizontal="center" vertical="center"/>
    </xf>
    <xf numFmtId="0" fontId="21" fillId="0" borderId="29" xfId="3" applyFont="1" applyFill="1" applyBorder="1" applyAlignment="1" applyProtection="1">
      <alignment horizontal="center" vertical="center"/>
    </xf>
    <xf numFmtId="0" fontId="21" fillId="0" borderId="30" xfId="3" applyFont="1" applyFill="1" applyBorder="1" applyAlignment="1" applyProtection="1">
      <alignment horizontal="center" vertical="center"/>
    </xf>
    <xf numFmtId="0" fontId="21" fillId="0" borderId="20" xfId="3" applyFont="1" applyFill="1" applyBorder="1" applyAlignment="1" applyProtection="1">
      <alignment horizontal="center" vertical="center"/>
    </xf>
    <xf numFmtId="0" fontId="21" fillId="0" borderId="5" xfId="3" applyFont="1" applyFill="1" applyBorder="1" applyAlignment="1" applyProtection="1">
      <alignment horizontal="center" vertical="center"/>
    </xf>
    <xf numFmtId="0" fontId="21" fillId="0" borderId="4" xfId="3" applyFont="1" applyFill="1" applyBorder="1" applyAlignment="1" applyProtection="1">
      <alignment horizontal="center" vertical="center"/>
    </xf>
    <xf numFmtId="0" fontId="21" fillId="0" borderId="21" xfId="3" applyFont="1" applyFill="1" applyBorder="1" applyAlignment="1" applyProtection="1">
      <alignment horizontal="center" vertical="center"/>
    </xf>
    <xf numFmtId="0" fontId="30" fillId="0" borderId="21" xfId="3" applyFont="1" applyFill="1" applyBorder="1" applyAlignment="1" applyProtection="1">
      <alignment horizontal="center" vertical="center" shrinkToFit="1"/>
    </xf>
    <xf numFmtId="0" fontId="30" fillId="0" borderId="5" xfId="3" applyFont="1" applyFill="1" applyBorder="1" applyAlignment="1" applyProtection="1">
      <alignment horizontal="center" vertical="center" shrinkToFit="1"/>
    </xf>
    <xf numFmtId="0" fontId="30" fillId="0" borderId="4" xfId="3" applyFont="1" applyFill="1" applyBorder="1" applyAlignment="1" applyProtection="1">
      <alignment horizontal="center" vertical="center" shrinkToFit="1"/>
    </xf>
    <xf numFmtId="0" fontId="30" fillId="0" borderId="21" xfId="3" applyFont="1" applyFill="1" applyBorder="1" applyAlignment="1" applyProtection="1">
      <alignment horizontal="center" vertical="center"/>
    </xf>
    <xf numFmtId="0" fontId="30" fillId="0" borderId="5" xfId="3" applyFont="1" applyFill="1" applyBorder="1" applyAlignment="1" applyProtection="1">
      <alignment horizontal="center" vertical="center"/>
    </xf>
    <xf numFmtId="0" fontId="30" fillId="0" borderId="4" xfId="3" applyFont="1" applyFill="1" applyBorder="1" applyAlignment="1" applyProtection="1">
      <alignment horizontal="center" vertical="center"/>
    </xf>
    <xf numFmtId="0" fontId="30" fillId="0" borderId="20" xfId="3" applyFont="1" applyFill="1" applyBorder="1" applyAlignment="1" applyProtection="1">
      <alignment horizontal="center" vertical="center"/>
    </xf>
    <xf numFmtId="0" fontId="3" fillId="0" borderId="21"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37" fillId="2" borderId="0" xfId="3" applyFont="1" applyFill="1" applyAlignment="1" applyProtection="1">
      <alignment vertical="top" wrapText="1"/>
    </xf>
    <xf numFmtId="0" fontId="32" fillId="2" borderId="0" xfId="3" applyFont="1" applyFill="1" applyAlignment="1" applyProtection="1">
      <alignment vertical="top" wrapText="1"/>
    </xf>
    <xf numFmtId="0" fontId="6" fillId="0" borderId="11" xfId="3" applyFill="1" applyBorder="1" applyAlignment="1" applyProtection="1">
      <alignment horizontal="center" vertical="center"/>
    </xf>
    <xf numFmtId="38" fontId="10" fillId="0" borderId="22" xfId="2" applyFont="1" applyFill="1" applyBorder="1" applyAlignment="1" applyProtection="1">
      <alignment horizontal="center" vertical="center"/>
    </xf>
    <xf numFmtId="38" fontId="10" fillId="0" borderId="10" xfId="2" applyFont="1" applyFill="1" applyBorder="1" applyAlignment="1" applyProtection="1">
      <alignment horizontal="center" vertical="center"/>
    </xf>
    <xf numFmtId="0" fontId="21" fillId="0" borderId="20" xfId="3" applyFont="1" applyFill="1" applyBorder="1" applyAlignment="1" applyProtection="1">
      <alignment horizontal="center" vertical="center" textRotation="255" wrapText="1"/>
    </xf>
    <xf numFmtId="0" fontId="21" fillId="0" borderId="5" xfId="3" applyFont="1" applyFill="1" applyBorder="1" applyAlignment="1" applyProtection="1">
      <alignment horizontal="center" vertical="center" textRotation="255" wrapText="1"/>
    </xf>
    <xf numFmtId="0" fontId="21" fillId="0" borderId="4" xfId="3" applyFont="1" applyFill="1" applyBorder="1" applyAlignment="1" applyProtection="1">
      <alignment horizontal="center" vertical="center" textRotation="255" wrapText="1"/>
    </xf>
    <xf numFmtId="0" fontId="30" fillId="0" borderId="5" xfId="3" applyFont="1" applyFill="1" applyBorder="1" applyAlignment="1" applyProtection="1">
      <alignment horizontal="center" vertical="center" wrapText="1" shrinkToFit="1"/>
    </xf>
    <xf numFmtId="0" fontId="30" fillId="0" borderId="4" xfId="3" applyFont="1" applyFill="1" applyBorder="1" applyAlignment="1" applyProtection="1">
      <alignment horizontal="center" vertical="center" wrapText="1" shrinkToFit="1"/>
    </xf>
    <xf numFmtId="38" fontId="9" fillId="0" borderId="0" xfId="2" applyFont="1" applyFill="1" applyBorder="1" applyAlignment="1" applyProtection="1">
      <alignment vertical="center" shrinkToFit="1"/>
    </xf>
    <xf numFmtId="38" fontId="9" fillId="0" borderId="0" xfId="2" applyFont="1" applyFill="1" applyBorder="1" applyAlignment="1" applyProtection="1">
      <alignment horizontal="center" vertical="center" shrinkToFit="1"/>
    </xf>
    <xf numFmtId="0" fontId="6" fillId="0" borderId="0" xfId="3" applyAlignment="1" applyProtection="1">
      <alignment horizontal="center" vertical="center"/>
    </xf>
    <xf numFmtId="38" fontId="9" fillId="0" borderId="0" xfId="2" applyFont="1" applyFill="1" applyAlignment="1" applyProtection="1">
      <alignment horizontal="center" vertical="center" shrinkToFit="1"/>
    </xf>
    <xf numFmtId="0" fontId="6" fillId="0" borderId="0" xfId="3" applyFont="1" applyBorder="1" applyAlignment="1" applyProtection="1">
      <alignment vertical="center"/>
    </xf>
    <xf numFmtId="0" fontId="14" fillId="0" borderId="12" xfId="3" applyFont="1" applyFill="1" applyBorder="1" applyAlignment="1" applyProtection="1">
      <alignment horizontal="center" vertical="center"/>
      <protection locked="0"/>
    </xf>
    <xf numFmtId="0" fontId="14" fillId="0" borderId="10" xfId="3" applyFont="1" applyFill="1" applyBorder="1" applyAlignment="1" applyProtection="1">
      <alignment horizontal="center" vertical="center"/>
      <protection locked="0"/>
    </xf>
    <xf numFmtId="0" fontId="14" fillId="0" borderId="11" xfId="3" applyFont="1" applyFill="1" applyBorder="1" applyAlignment="1" applyProtection="1">
      <alignment horizontal="center" vertical="center"/>
      <protection locked="0"/>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47624</xdr:colOff>
      <xdr:row>0</xdr:row>
      <xdr:rowOff>152401</xdr:rowOff>
    </xdr:from>
    <xdr:to>
      <xdr:col>41</xdr:col>
      <xdr:colOff>9525</xdr:colOff>
      <xdr:row>1</xdr:row>
      <xdr:rowOff>133350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19074" y="152401"/>
          <a:ext cx="4791076"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38100</xdr:colOff>
      <xdr:row>2</xdr:row>
      <xdr:rowOff>47625</xdr:rowOff>
    </xdr:from>
    <xdr:to>
      <xdr:col>47</xdr:col>
      <xdr:colOff>114300</xdr:colOff>
      <xdr:row>2</xdr:row>
      <xdr:rowOff>276225</xdr:rowOff>
    </xdr:to>
    <xdr:sp macro="" textlink="">
      <xdr:nvSpPr>
        <xdr:cNvPr id="5122" name="Text Box 2">
          <a:extLst>
            <a:ext uri="{FF2B5EF4-FFF2-40B4-BE49-F238E27FC236}">
              <a16:creationId xmlns:a16="http://schemas.microsoft.com/office/drawing/2014/main" id="{00000000-0008-0000-0400-000002140000}"/>
            </a:ext>
          </a:extLst>
        </xdr:cNvPr>
        <xdr:cNvSpPr txBox="1">
          <a:spLocks noChangeArrowheads="1"/>
        </xdr:cNvSpPr>
      </xdr:nvSpPr>
      <xdr:spPr bwMode="auto">
        <a:xfrm>
          <a:off x="5610225" y="800100"/>
          <a:ext cx="323850" cy="228600"/>
        </a:xfrm>
        <a:prstGeom prst="rect">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ゴシック"/>
              <a:ea typeface="ＭＳ Ｐゴシック"/>
            </a:rPr>
            <a:t>80</a:t>
          </a:r>
        </a:p>
        <a:p>
          <a:pPr algn="ctr"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95249</xdr:colOff>
      <xdr:row>0</xdr:row>
      <xdr:rowOff>152401</xdr:rowOff>
    </xdr:from>
    <xdr:to>
      <xdr:col>40</xdr:col>
      <xdr:colOff>57150</xdr:colOff>
      <xdr:row>1</xdr:row>
      <xdr:rowOff>133350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19074" y="152401"/>
          <a:ext cx="4791076"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xdr:colOff>
      <xdr:row>0</xdr:row>
      <xdr:rowOff>161925</xdr:rowOff>
    </xdr:from>
    <xdr:to>
      <xdr:col>61</xdr:col>
      <xdr:colOff>47625</xdr:colOff>
      <xdr:row>1</xdr:row>
      <xdr:rowOff>295275</xdr:rowOff>
    </xdr:to>
    <xdr:sp macro="" textlink="">
      <xdr:nvSpPr>
        <xdr:cNvPr id="1026" name="Text Box 2">
          <a:extLst>
            <a:ext uri="{FF2B5EF4-FFF2-40B4-BE49-F238E27FC236}">
              <a16:creationId xmlns:a16="http://schemas.microsoft.com/office/drawing/2014/main" id="{00000000-0008-0000-0500-000002040000}"/>
            </a:ext>
          </a:extLst>
        </xdr:cNvPr>
        <xdr:cNvSpPr txBox="1">
          <a:spLocks noChangeArrowheads="1"/>
        </xdr:cNvSpPr>
      </xdr:nvSpPr>
      <xdr:spPr bwMode="auto">
        <a:xfrm>
          <a:off x="5343525" y="161925"/>
          <a:ext cx="2257425" cy="657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600"/>
            </a:lnSpc>
            <a:defRPr sz="1000"/>
          </a:pPr>
          <a:r>
            <a:rPr lang="ja-JP" altLang="en-US" sz="1400" b="1" i="0" u="none" strike="noStrike" baseline="0">
              <a:solidFill>
                <a:srgbClr val="FF0000"/>
              </a:solidFill>
              <a:latin typeface="HG丸ｺﾞｼｯｸM-PRO"/>
              <a:ea typeface="HG丸ｺﾞｼｯｸM-PRO"/>
            </a:rPr>
            <a:t>※入力例</a:t>
          </a:r>
          <a:endParaRPr lang="ja-JP" altLang="en-US" sz="1200" b="1" i="0" u="none" strike="noStrike" baseline="0">
            <a:solidFill>
              <a:srgbClr val="FF0000"/>
            </a:solidFill>
            <a:latin typeface="HG丸ｺﾞｼｯｸM-PRO"/>
            <a:ea typeface="HG丸ｺﾞｼｯｸM-PRO"/>
          </a:endParaRPr>
        </a:p>
        <a:p>
          <a:pPr algn="l" rtl="0">
            <a:lnSpc>
              <a:spcPts val="1300"/>
            </a:lnSpc>
            <a:defRPr sz="1000"/>
          </a:pPr>
          <a:r>
            <a:rPr lang="ja-JP" altLang="en-US" sz="1200" b="1" i="0" u="none" strike="noStrike" baseline="0">
              <a:solidFill>
                <a:srgbClr val="FF0000"/>
              </a:solidFill>
              <a:latin typeface="HG丸ｺﾞｼｯｸM-PRO"/>
              <a:ea typeface="HG丸ｺﾞｼｯｸM-PRO"/>
            </a:rPr>
            <a:t>休職(８割)期間中の給与額を入力して試算する場合</a:t>
          </a:r>
        </a:p>
      </xdr:txBody>
    </xdr:sp>
    <xdr:clientData/>
  </xdr:twoCellAnchor>
  <xdr:twoCellAnchor>
    <xdr:from>
      <xdr:col>44</xdr:col>
      <xdr:colOff>28575</xdr:colOff>
      <xdr:row>9</xdr:row>
      <xdr:rowOff>152400</xdr:rowOff>
    </xdr:from>
    <xdr:to>
      <xdr:col>60</xdr:col>
      <xdr:colOff>104775</xdr:colOff>
      <xdr:row>11</xdr:row>
      <xdr:rowOff>38100</xdr:rowOff>
    </xdr:to>
    <xdr:sp macro="" textlink="">
      <xdr:nvSpPr>
        <xdr:cNvPr id="1027" name="AutoShape 3">
          <a:extLst>
            <a:ext uri="{FF2B5EF4-FFF2-40B4-BE49-F238E27FC236}">
              <a16:creationId xmlns:a16="http://schemas.microsoft.com/office/drawing/2014/main" id="{00000000-0008-0000-0500-000003040000}"/>
            </a:ext>
          </a:extLst>
        </xdr:cNvPr>
        <xdr:cNvSpPr>
          <a:spLocks noChangeArrowheads="1"/>
        </xdr:cNvSpPr>
      </xdr:nvSpPr>
      <xdr:spPr bwMode="auto">
        <a:xfrm>
          <a:off x="5476875" y="3810000"/>
          <a:ext cx="2057400" cy="647700"/>
        </a:xfrm>
        <a:prstGeom prst="wedgeRoundRectCallout">
          <a:avLst>
            <a:gd name="adj1" fmla="val -60648"/>
            <a:gd name="adj2" fmla="val -4412"/>
            <a:gd name="adj3" fmla="val 16667"/>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HG丸ｺﾞｼｯｸM-PRO"/>
              <a:ea typeface="HG丸ｺﾞｼｯｸM-PRO"/>
            </a:rPr>
            <a:t>ここで入力された手当は、２の表と試算シート(試算例)に反映されます。</a:t>
          </a:r>
        </a:p>
      </xdr:txBody>
    </xdr:sp>
    <xdr:clientData/>
  </xdr:twoCellAnchor>
  <xdr:twoCellAnchor>
    <xdr:from>
      <xdr:col>45</xdr:col>
      <xdr:colOff>0</xdr:colOff>
      <xdr:row>26</xdr:row>
      <xdr:rowOff>9525</xdr:rowOff>
    </xdr:from>
    <xdr:to>
      <xdr:col>61</xdr:col>
      <xdr:colOff>104775</xdr:colOff>
      <xdr:row>27</xdr:row>
      <xdr:rowOff>276225</xdr:rowOff>
    </xdr:to>
    <xdr:sp macro="" textlink="">
      <xdr:nvSpPr>
        <xdr:cNvPr id="1028" name="AutoShape 4">
          <a:extLst>
            <a:ext uri="{FF2B5EF4-FFF2-40B4-BE49-F238E27FC236}">
              <a16:creationId xmlns:a16="http://schemas.microsoft.com/office/drawing/2014/main" id="{00000000-0008-0000-0500-000004040000}"/>
            </a:ext>
          </a:extLst>
        </xdr:cNvPr>
        <xdr:cNvSpPr>
          <a:spLocks noChangeArrowheads="1"/>
        </xdr:cNvSpPr>
      </xdr:nvSpPr>
      <xdr:spPr bwMode="auto">
        <a:xfrm>
          <a:off x="5572125" y="7724775"/>
          <a:ext cx="2085975" cy="647700"/>
        </a:xfrm>
        <a:prstGeom prst="wedgeRoundRectCallout">
          <a:avLst>
            <a:gd name="adj1" fmla="val -57764"/>
            <a:gd name="adj2" fmla="val -8824"/>
            <a:gd name="adj3" fmla="val 16667"/>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HG丸ｺﾞｼｯｸM-PRO"/>
              <a:ea typeface="HG丸ｺﾞｼｯｸM-PRO"/>
            </a:rPr>
            <a:t>２、３で入力された金額や支給割合は、試算シート(試算例)に反映されます。</a:t>
          </a:r>
        </a:p>
      </xdr:txBody>
    </xdr:sp>
    <xdr:clientData/>
  </xdr:twoCellAnchor>
  <xdr:twoCellAnchor>
    <xdr:from>
      <xdr:col>27</xdr:col>
      <xdr:colOff>66675</xdr:colOff>
      <xdr:row>25</xdr:row>
      <xdr:rowOff>104775</xdr:rowOff>
    </xdr:from>
    <xdr:to>
      <xdr:col>41</xdr:col>
      <xdr:colOff>85725</xdr:colOff>
      <xdr:row>26</xdr:row>
      <xdr:rowOff>304800</xdr:rowOff>
    </xdr:to>
    <xdr:sp macro="" textlink="">
      <xdr:nvSpPr>
        <xdr:cNvPr id="1029" name="AutoShape 5">
          <a:extLst>
            <a:ext uri="{FF2B5EF4-FFF2-40B4-BE49-F238E27FC236}">
              <a16:creationId xmlns:a16="http://schemas.microsoft.com/office/drawing/2014/main" id="{00000000-0008-0000-0500-000005040000}"/>
            </a:ext>
          </a:extLst>
        </xdr:cNvPr>
        <xdr:cNvSpPr>
          <a:spLocks/>
        </xdr:cNvSpPr>
      </xdr:nvSpPr>
      <xdr:spPr bwMode="auto">
        <a:xfrm>
          <a:off x="3409950" y="7439025"/>
          <a:ext cx="1752600" cy="581025"/>
        </a:xfrm>
        <a:prstGeom prst="borderCallout1">
          <a:avLst>
            <a:gd name="adj1" fmla="val 19671"/>
            <a:gd name="adj2" fmla="val -4347"/>
            <a:gd name="adj3" fmla="val -96722"/>
            <a:gd name="adj4" fmla="val -20653"/>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HG丸ｺﾞｼｯｸM-PRO"/>
              <a:ea typeface="HG丸ｺﾞｼｯｸM-PRO"/>
            </a:rPr>
            <a:t>休職期間中、支給されない場合は、０円で試算してください。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67</xdr:col>
      <xdr:colOff>57150</xdr:colOff>
      <xdr:row>0</xdr:row>
      <xdr:rowOff>57150</xdr:rowOff>
    </xdr:from>
    <xdr:to>
      <xdr:col>74</xdr:col>
      <xdr:colOff>57150</xdr:colOff>
      <xdr:row>0</xdr:row>
      <xdr:rowOff>285750</xdr:rowOff>
    </xdr:to>
    <xdr:sp macro="" textlink="">
      <xdr:nvSpPr>
        <xdr:cNvPr id="4099" name="Text Box 3">
          <a:extLst>
            <a:ext uri="{FF2B5EF4-FFF2-40B4-BE49-F238E27FC236}">
              <a16:creationId xmlns:a16="http://schemas.microsoft.com/office/drawing/2014/main" id="{00000000-0008-0000-0600-000003100000}"/>
            </a:ext>
          </a:extLst>
        </xdr:cNvPr>
        <xdr:cNvSpPr txBox="1">
          <a:spLocks noChangeArrowheads="1"/>
        </xdr:cNvSpPr>
      </xdr:nvSpPr>
      <xdr:spPr bwMode="auto">
        <a:xfrm>
          <a:off x="8353425" y="57150"/>
          <a:ext cx="866775"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18288" rIns="0" bIns="0" anchor="t" upright="1"/>
        <a:lstStyle/>
        <a:p>
          <a:pPr algn="l" rtl="0">
            <a:lnSpc>
              <a:spcPts val="1400"/>
            </a:lnSpc>
            <a:defRPr sz="1000"/>
          </a:pPr>
          <a:r>
            <a:rPr lang="ja-JP" altLang="en-US" sz="1200" b="1" i="0" u="none" strike="noStrike" baseline="0">
              <a:solidFill>
                <a:srgbClr val="FF0000"/>
              </a:solidFill>
              <a:latin typeface="HG丸ｺﾞｼｯｸM-PRO"/>
              <a:ea typeface="HG丸ｺﾞｼｯｸM-PRO"/>
            </a:rPr>
            <a:t>※試算例</a:t>
          </a:r>
        </a:p>
        <a:p>
          <a:pPr algn="l" rtl="0">
            <a:lnSpc>
              <a:spcPts val="1300"/>
            </a:lnSpc>
            <a:defRPr sz="1000"/>
          </a:pPr>
          <a:endParaRPr lang="ja-JP" altLang="en-US" sz="1200" b="1" i="0" u="none" strike="noStrike" baseline="0">
            <a:solidFill>
              <a:srgbClr val="FF0000"/>
            </a:solidFill>
            <a:latin typeface="HG丸ｺﾞｼｯｸM-PRO"/>
            <a:ea typeface="HG丸ｺﾞｼｯｸM-PRO"/>
          </a:endParaRPr>
        </a:p>
      </xdr:txBody>
    </xdr:sp>
    <xdr:clientData/>
  </xdr:twoCellAnchor>
  <xdr:twoCellAnchor>
    <xdr:from>
      <xdr:col>45</xdr:col>
      <xdr:colOff>0</xdr:colOff>
      <xdr:row>2</xdr:row>
      <xdr:rowOff>47625</xdr:rowOff>
    </xdr:from>
    <xdr:to>
      <xdr:col>47</xdr:col>
      <xdr:colOff>76200</xdr:colOff>
      <xdr:row>2</xdr:row>
      <xdr:rowOff>276225</xdr:rowOff>
    </xdr:to>
    <xdr:sp macro="" textlink="">
      <xdr:nvSpPr>
        <xdr:cNvPr id="4100" name="Text Box 4">
          <a:extLst>
            <a:ext uri="{FF2B5EF4-FFF2-40B4-BE49-F238E27FC236}">
              <a16:creationId xmlns:a16="http://schemas.microsoft.com/office/drawing/2014/main" id="{00000000-0008-0000-0600-000004100000}"/>
            </a:ext>
          </a:extLst>
        </xdr:cNvPr>
        <xdr:cNvSpPr txBox="1">
          <a:spLocks noChangeArrowheads="1"/>
        </xdr:cNvSpPr>
      </xdr:nvSpPr>
      <xdr:spPr bwMode="auto">
        <a:xfrm>
          <a:off x="5572125" y="800100"/>
          <a:ext cx="323850" cy="228600"/>
        </a:xfrm>
        <a:prstGeom prst="rect">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80</a:t>
          </a:r>
        </a:p>
      </xdr:txBody>
    </xdr:sp>
    <xdr:clientData/>
  </xdr:twoCellAnchor>
  <xdr:twoCellAnchor>
    <xdr:from>
      <xdr:col>50</xdr:col>
      <xdr:colOff>47625</xdr:colOff>
      <xdr:row>2</xdr:row>
      <xdr:rowOff>85725</xdr:rowOff>
    </xdr:from>
    <xdr:to>
      <xdr:col>74</xdr:col>
      <xdr:colOff>85725</xdr:colOff>
      <xdr:row>3</xdr:row>
      <xdr:rowOff>209550</xdr:rowOff>
    </xdr:to>
    <xdr:sp macro="" textlink="">
      <xdr:nvSpPr>
        <xdr:cNvPr id="4101" name="AutoShape 5">
          <a:extLst>
            <a:ext uri="{FF2B5EF4-FFF2-40B4-BE49-F238E27FC236}">
              <a16:creationId xmlns:a16="http://schemas.microsoft.com/office/drawing/2014/main" id="{00000000-0008-0000-0600-000005100000}"/>
            </a:ext>
          </a:extLst>
        </xdr:cNvPr>
        <xdr:cNvSpPr>
          <a:spLocks noChangeArrowheads="1"/>
        </xdr:cNvSpPr>
      </xdr:nvSpPr>
      <xdr:spPr bwMode="auto">
        <a:xfrm>
          <a:off x="6238875" y="838200"/>
          <a:ext cx="3009900" cy="438150"/>
        </a:xfrm>
        <a:prstGeom prst="wedgeRoundRectCallout">
          <a:avLst>
            <a:gd name="adj1" fmla="val 27532"/>
            <a:gd name="adj2" fmla="val 69565"/>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100"/>
            </a:lnSpc>
            <a:defRPr sz="1000"/>
          </a:pPr>
          <a:r>
            <a:rPr lang="ja-JP" altLang="en-US" sz="1000" b="1" i="0" u="sng" strike="noStrike" baseline="0">
              <a:solidFill>
                <a:srgbClr val="FF0000"/>
              </a:solidFill>
              <a:latin typeface="HG丸ｺﾞｼｯｸM-PRO"/>
              <a:ea typeface="HG丸ｺﾞｼｯｸM-PRO"/>
            </a:rPr>
            <a:t>給付額が生じる場合、傷病手当金を請求していただくことになります。</a:t>
          </a:r>
        </a:p>
      </xdr:txBody>
    </xdr:sp>
    <xdr:clientData/>
  </xdr:twoCellAnchor>
  <xdr:twoCellAnchor>
    <xdr:from>
      <xdr:col>45</xdr:col>
      <xdr:colOff>104775</xdr:colOff>
      <xdr:row>0</xdr:row>
      <xdr:rowOff>190500</xdr:rowOff>
    </xdr:from>
    <xdr:to>
      <xdr:col>62</xdr:col>
      <xdr:colOff>38100</xdr:colOff>
      <xdr:row>1</xdr:row>
      <xdr:rowOff>161925</xdr:rowOff>
    </xdr:to>
    <xdr:sp macro="" textlink="">
      <xdr:nvSpPr>
        <xdr:cNvPr id="4102" name="AutoShape 6">
          <a:extLst>
            <a:ext uri="{FF2B5EF4-FFF2-40B4-BE49-F238E27FC236}">
              <a16:creationId xmlns:a16="http://schemas.microsoft.com/office/drawing/2014/main" id="{00000000-0008-0000-0600-000006100000}"/>
            </a:ext>
          </a:extLst>
        </xdr:cNvPr>
        <xdr:cNvSpPr>
          <a:spLocks noChangeArrowheads="1"/>
        </xdr:cNvSpPr>
      </xdr:nvSpPr>
      <xdr:spPr bwMode="auto">
        <a:xfrm>
          <a:off x="5676900" y="190500"/>
          <a:ext cx="2038350" cy="476250"/>
        </a:xfrm>
        <a:prstGeom prst="wedgeRoundRectCallout">
          <a:avLst>
            <a:gd name="adj1" fmla="val -37852"/>
            <a:gd name="adj2" fmla="val 84000"/>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100"/>
            </a:lnSpc>
            <a:defRPr sz="1000"/>
          </a:pPr>
          <a:r>
            <a:rPr lang="ja-JP" altLang="en-US" sz="1000" b="1" i="0" u="none" strike="noStrike" baseline="0">
              <a:solidFill>
                <a:srgbClr val="FF0000"/>
              </a:solidFill>
              <a:latin typeface="HG丸ｺﾞｼｯｸM-PRO"/>
              <a:ea typeface="HG丸ｺﾞｼｯｸM-PRO"/>
            </a:rPr>
            <a:t>計算式は変更せず、割合のみ手入力してください。</a:t>
          </a:r>
        </a:p>
      </xdr:txBody>
    </xdr:sp>
    <xdr:clientData/>
  </xdr:twoCellAnchor>
  <xdr:twoCellAnchor>
    <xdr:from>
      <xdr:col>55</xdr:col>
      <xdr:colOff>47625</xdr:colOff>
      <xdr:row>43</xdr:row>
      <xdr:rowOff>95250</xdr:rowOff>
    </xdr:from>
    <xdr:to>
      <xdr:col>71</xdr:col>
      <xdr:colOff>28575</xdr:colOff>
      <xdr:row>47</xdr:row>
      <xdr:rowOff>38100</xdr:rowOff>
    </xdr:to>
    <xdr:sp macro="" textlink="">
      <xdr:nvSpPr>
        <xdr:cNvPr id="4103" name="AutoShape 7">
          <a:extLst>
            <a:ext uri="{FF2B5EF4-FFF2-40B4-BE49-F238E27FC236}">
              <a16:creationId xmlns:a16="http://schemas.microsoft.com/office/drawing/2014/main" id="{00000000-0008-0000-0600-000007100000}"/>
            </a:ext>
          </a:extLst>
        </xdr:cNvPr>
        <xdr:cNvSpPr>
          <a:spLocks noChangeArrowheads="1"/>
        </xdr:cNvSpPr>
      </xdr:nvSpPr>
      <xdr:spPr bwMode="auto">
        <a:xfrm>
          <a:off x="6858000" y="9963150"/>
          <a:ext cx="1962150" cy="628650"/>
        </a:xfrm>
        <a:prstGeom prst="wedgeRoundRectCallout">
          <a:avLst>
            <a:gd name="adj1" fmla="val -46116"/>
            <a:gd name="adj2" fmla="val 68181"/>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upright="1"/>
        <a:lstStyle/>
        <a:p>
          <a:pPr algn="l" rtl="0">
            <a:lnSpc>
              <a:spcPts val="1100"/>
            </a:lnSpc>
            <a:defRPr sz="1000"/>
          </a:pPr>
          <a:r>
            <a:rPr lang="ja-JP" altLang="en-US" sz="1000" b="1" i="0" u="sng" strike="noStrike" baseline="0">
              <a:solidFill>
                <a:srgbClr val="FF0000"/>
              </a:solidFill>
              <a:latin typeface="HG丸ｺﾞｼｯｸM-PRO"/>
              <a:ea typeface="HG丸ｺﾞｼｯｸM-PRO"/>
            </a:rPr>
            <a:t>給付額が生じる場合、傷病手当金を請求していただくことになります。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workbookViewId="0">
      <selection sqref="A1:D1"/>
    </sheetView>
  </sheetViews>
  <sheetFormatPr defaultColWidth="10.125" defaultRowHeight="14.25" customHeight="1" x14ac:dyDescent="0.15"/>
  <cols>
    <col min="1" max="3" width="9.625" style="6" customWidth="1"/>
    <col min="4" max="5" width="10.625" style="6" customWidth="1"/>
    <col min="6" max="16384" width="10.125" style="1"/>
  </cols>
  <sheetData>
    <row r="1" spans="1:9" ht="14.25" customHeight="1" x14ac:dyDescent="0.15">
      <c r="A1" s="152"/>
      <c r="B1" s="152"/>
      <c r="C1" s="152"/>
      <c r="D1" s="152"/>
      <c r="E1" s="7"/>
    </row>
    <row r="2" spans="1:9" ht="14.25" customHeight="1" x14ac:dyDescent="0.15">
      <c r="A2" s="2" t="s">
        <v>10</v>
      </c>
      <c r="B2" s="3"/>
      <c r="C2" s="3"/>
      <c r="D2" s="3"/>
      <c r="E2" s="3"/>
      <c r="F2" s="1" t="s">
        <v>11</v>
      </c>
    </row>
    <row r="3" spans="1:9" ht="14.25" customHeight="1" x14ac:dyDescent="0.15">
      <c r="A3" s="153" t="s">
        <v>8</v>
      </c>
      <c r="B3" s="153"/>
      <c r="C3" s="4" t="s">
        <v>7</v>
      </c>
      <c r="D3" s="8" t="s">
        <v>9</v>
      </c>
      <c r="E3" s="12"/>
      <c r="F3" s="153" t="s">
        <v>8</v>
      </c>
      <c r="G3" s="153"/>
      <c r="H3" s="4" t="s">
        <v>7</v>
      </c>
      <c r="I3" s="8" t="s">
        <v>9</v>
      </c>
    </row>
    <row r="4" spans="1:9" ht="14.25" customHeight="1" x14ac:dyDescent="0.15">
      <c r="A4" s="9">
        <v>0</v>
      </c>
      <c r="B4" s="9">
        <v>101000</v>
      </c>
      <c r="C4" s="5" t="s">
        <v>13</v>
      </c>
      <c r="D4" s="9">
        <v>98000</v>
      </c>
      <c r="E4" s="3"/>
      <c r="F4" s="9">
        <v>0</v>
      </c>
      <c r="G4" s="9">
        <v>101000</v>
      </c>
      <c r="H4" s="5" t="s">
        <v>13</v>
      </c>
      <c r="I4" s="9">
        <v>98000</v>
      </c>
    </row>
    <row r="5" spans="1:9" ht="14.25" customHeight="1" x14ac:dyDescent="0.15">
      <c r="A5" s="9">
        <v>101000</v>
      </c>
      <c r="B5" s="9">
        <v>107000</v>
      </c>
      <c r="C5" s="5" t="s">
        <v>14</v>
      </c>
      <c r="D5" s="9">
        <v>104000</v>
      </c>
      <c r="E5" s="3"/>
      <c r="F5" s="9">
        <v>101000</v>
      </c>
      <c r="G5" s="9">
        <v>107000</v>
      </c>
      <c r="H5" s="5" t="s">
        <v>14</v>
      </c>
      <c r="I5" s="9">
        <v>104000</v>
      </c>
    </row>
    <row r="6" spans="1:9" ht="14.25" customHeight="1" x14ac:dyDescent="0.15">
      <c r="A6" s="9">
        <f>B5</f>
        <v>107000</v>
      </c>
      <c r="B6" s="9">
        <v>114000</v>
      </c>
      <c r="C6" s="5" t="s">
        <v>15</v>
      </c>
      <c r="D6" s="9">
        <v>110000</v>
      </c>
      <c r="E6" s="3"/>
      <c r="F6" s="9">
        <f>G5</f>
        <v>107000</v>
      </c>
      <c r="G6" s="9">
        <v>114000</v>
      </c>
      <c r="H6" s="5" t="s">
        <v>15</v>
      </c>
      <c r="I6" s="9">
        <v>110000</v>
      </c>
    </row>
    <row r="7" spans="1:9" ht="14.25" customHeight="1" x14ac:dyDescent="0.15">
      <c r="A7" s="9">
        <f t="shared" ref="A7:A46" si="0">B6</f>
        <v>114000</v>
      </c>
      <c r="B7" s="9">
        <v>122000</v>
      </c>
      <c r="C7" s="5" t="s">
        <v>16</v>
      </c>
      <c r="D7" s="9">
        <v>118000</v>
      </c>
      <c r="E7" s="3"/>
      <c r="F7" s="9">
        <f t="shared" ref="F7:F33" si="1">G6</f>
        <v>114000</v>
      </c>
      <c r="G7" s="9">
        <v>122000</v>
      </c>
      <c r="H7" s="5" t="s">
        <v>16</v>
      </c>
      <c r="I7" s="9">
        <v>118000</v>
      </c>
    </row>
    <row r="8" spans="1:9" ht="14.25" customHeight="1" x14ac:dyDescent="0.15">
      <c r="A8" s="9">
        <f t="shared" si="0"/>
        <v>122000</v>
      </c>
      <c r="B8" s="9">
        <v>130000</v>
      </c>
      <c r="C8" s="5" t="s">
        <v>17</v>
      </c>
      <c r="D8" s="9">
        <v>126000</v>
      </c>
      <c r="E8" s="3"/>
      <c r="F8" s="9">
        <f t="shared" si="1"/>
        <v>122000</v>
      </c>
      <c r="G8" s="9">
        <v>130000</v>
      </c>
      <c r="H8" s="5" t="s">
        <v>17</v>
      </c>
      <c r="I8" s="9">
        <v>126000</v>
      </c>
    </row>
    <row r="9" spans="1:9" ht="14.25" customHeight="1" x14ac:dyDescent="0.15">
      <c r="A9" s="9">
        <f t="shared" si="0"/>
        <v>130000</v>
      </c>
      <c r="B9" s="10">
        <v>138000</v>
      </c>
      <c r="C9" s="5" t="s">
        <v>18</v>
      </c>
      <c r="D9" s="10">
        <v>134000</v>
      </c>
      <c r="F9" s="9">
        <f t="shared" si="1"/>
        <v>130000</v>
      </c>
      <c r="G9" s="10">
        <v>138000</v>
      </c>
      <c r="H9" s="5" t="s">
        <v>18</v>
      </c>
      <c r="I9" s="10">
        <v>134000</v>
      </c>
    </row>
    <row r="10" spans="1:9" ht="14.25" customHeight="1" x14ac:dyDescent="0.15">
      <c r="A10" s="9">
        <f t="shared" si="0"/>
        <v>138000</v>
      </c>
      <c r="B10" s="11">
        <v>146000</v>
      </c>
      <c r="C10" s="5" t="s">
        <v>19</v>
      </c>
      <c r="D10" s="11">
        <v>142000</v>
      </c>
      <c r="E10" s="13"/>
      <c r="F10" s="9">
        <f t="shared" si="1"/>
        <v>138000</v>
      </c>
      <c r="G10" s="11">
        <v>146000</v>
      </c>
      <c r="H10" s="5" t="s">
        <v>19</v>
      </c>
      <c r="I10" s="11">
        <v>142000</v>
      </c>
    </row>
    <row r="11" spans="1:9" ht="14.25" customHeight="1" x14ac:dyDescent="0.15">
      <c r="A11" s="9">
        <f t="shared" si="0"/>
        <v>146000</v>
      </c>
      <c r="B11" s="11">
        <v>155000</v>
      </c>
      <c r="C11" s="5" t="s">
        <v>20</v>
      </c>
      <c r="D11" s="11">
        <v>150000</v>
      </c>
      <c r="E11" s="13"/>
      <c r="F11" s="9">
        <f t="shared" si="1"/>
        <v>146000</v>
      </c>
      <c r="G11" s="11">
        <v>155000</v>
      </c>
      <c r="H11" s="5" t="s">
        <v>20</v>
      </c>
      <c r="I11" s="11">
        <v>150000</v>
      </c>
    </row>
    <row r="12" spans="1:9" ht="14.25" customHeight="1" x14ac:dyDescent="0.15">
      <c r="A12" s="9">
        <f t="shared" si="0"/>
        <v>155000</v>
      </c>
      <c r="B12" s="11">
        <v>165000</v>
      </c>
      <c r="C12" s="5" t="s">
        <v>21</v>
      </c>
      <c r="D12" s="11">
        <v>160000</v>
      </c>
      <c r="E12" s="13"/>
      <c r="F12" s="9">
        <f t="shared" si="1"/>
        <v>155000</v>
      </c>
      <c r="G12" s="11">
        <v>165000</v>
      </c>
      <c r="H12" s="5" t="s">
        <v>21</v>
      </c>
      <c r="I12" s="11">
        <v>160000</v>
      </c>
    </row>
    <row r="13" spans="1:9" ht="14.25" customHeight="1" x14ac:dyDescent="0.15">
      <c r="A13" s="9">
        <f t="shared" si="0"/>
        <v>165000</v>
      </c>
      <c r="B13" s="11">
        <v>175000</v>
      </c>
      <c r="C13" s="5" t="s">
        <v>22</v>
      </c>
      <c r="D13" s="11">
        <v>170000</v>
      </c>
      <c r="E13" s="13"/>
      <c r="F13" s="9">
        <f t="shared" si="1"/>
        <v>165000</v>
      </c>
      <c r="G13" s="11">
        <v>175000</v>
      </c>
      <c r="H13" s="5" t="s">
        <v>22</v>
      </c>
      <c r="I13" s="11">
        <v>170000</v>
      </c>
    </row>
    <row r="14" spans="1:9" ht="14.25" customHeight="1" x14ac:dyDescent="0.15">
      <c r="A14" s="9">
        <f t="shared" si="0"/>
        <v>175000</v>
      </c>
      <c r="B14" s="11">
        <v>185000</v>
      </c>
      <c r="C14" s="5" t="s">
        <v>23</v>
      </c>
      <c r="D14" s="11">
        <v>180000</v>
      </c>
      <c r="E14" s="13"/>
      <c r="F14" s="9">
        <f t="shared" si="1"/>
        <v>175000</v>
      </c>
      <c r="G14" s="11">
        <v>185000</v>
      </c>
      <c r="H14" s="5" t="s">
        <v>23</v>
      </c>
      <c r="I14" s="11">
        <v>180000</v>
      </c>
    </row>
    <row r="15" spans="1:9" ht="14.25" customHeight="1" x14ac:dyDescent="0.15">
      <c r="A15" s="9">
        <f t="shared" si="0"/>
        <v>185000</v>
      </c>
      <c r="B15" s="11">
        <v>195000</v>
      </c>
      <c r="C15" s="5" t="s">
        <v>24</v>
      </c>
      <c r="D15" s="11">
        <v>190000</v>
      </c>
      <c r="E15" s="13"/>
      <c r="F15" s="9">
        <f t="shared" si="1"/>
        <v>185000</v>
      </c>
      <c r="G15" s="11">
        <v>195000</v>
      </c>
      <c r="H15" s="5" t="s">
        <v>24</v>
      </c>
      <c r="I15" s="11">
        <v>190000</v>
      </c>
    </row>
    <row r="16" spans="1:9" ht="14.25" customHeight="1" x14ac:dyDescent="0.15">
      <c r="A16" s="9">
        <f t="shared" si="0"/>
        <v>195000</v>
      </c>
      <c r="B16" s="11">
        <v>210000</v>
      </c>
      <c r="C16" s="5" t="s">
        <v>25</v>
      </c>
      <c r="D16" s="11">
        <v>200000</v>
      </c>
      <c r="E16" s="13"/>
      <c r="F16" s="9">
        <f t="shared" si="1"/>
        <v>195000</v>
      </c>
      <c r="G16" s="11">
        <v>210000</v>
      </c>
      <c r="H16" s="5" t="s">
        <v>25</v>
      </c>
      <c r="I16" s="11">
        <v>200000</v>
      </c>
    </row>
    <row r="17" spans="1:9" ht="14.25" customHeight="1" x14ac:dyDescent="0.15">
      <c r="A17" s="9">
        <f t="shared" si="0"/>
        <v>210000</v>
      </c>
      <c r="B17" s="11">
        <v>230000</v>
      </c>
      <c r="C17" s="5" t="s">
        <v>26</v>
      </c>
      <c r="D17" s="11">
        <v>220000</v>
      </c>
      <c r="E17" s="13"/>
      <c r="F17" s="9">
        <f t="shared" si="1"/>
        <v>210000</v>
      </c>
      <c r="G17" s="11">
        <v>230000</v>
      </c>
      <c r="H17" s="5" t="s">
        <v>26</v>
      </c>
      <c r="I17" s="11">
        <v>220000</v>
      </c>
    </row>
    <row r="18" spans="1:9" ht="14.25" customHeight="1" x14ac:dyDescent="0.15">
      <c r="A18" s="9">
        <f t="shared" si="0"/>
        <v>230000</v>
      </c>
      <c r="B18" s="11">
        <v>250000</v>
      </c>
      <c r="C18" s="5" t="s">
        <v>27</v>
      </c>
      <c r="D18" s="11">
        <v>240000</v>
      </c>
      <c r="E18" s="13"/>
      <c r="F18" s="9">
        <f t="shared" si="1"/>
        <v>230000</v>
      </c>
      <c r="G18" s="11">
        <v>250000</v>
      </c>
      <c r="H18" s="5" t="s">
        <v>27</v>
      </c>
      <c r="I18" s="11">
        <v>240000</v>
      </c>
    </row>
    <row r="19" spans="1:9" ht="14.25" customHeight="1" x14ac:dyDescent="0.15">
      <c r="A19" s="9">
        <f t="shared" si="0"/>
        <v>250000</v>
      </c>
      <c r="B19" s="11">
        <v>270000</v>
      </c>
      <c r="C19" s="5" t="s">
        <v>28</v>
      </c>
      <c r="D19" s="11">
        <v>260000</v>
      </c>
      <c r="E19" s="13"/>
      <c r="F19" s="9">
        <f t="shared" si="1"/>
        <v>250000</v>
      </c>
      <c r="G19" s="11">
        <v>270000</v>
      </c>
      <c r="H19" s="5" t="s">
        <v>28</v>
      </c>
      <c r="I19" s="11">
        <v>260000</v>
      </c>
    </row>
    <row r="20" spans="1:9" ht="14.25" customHeight="1" x14ac:dyDescent="0.15">
      <c r="A20" s="9">
        <f t="shared" si="0"/>
        <v>270000</v>
      </c>
      <c r="B20" s="11">
        <v>290000</v>
      </c>
      <c r="C20" s="5" t="s">
        <v>29</v>
      </c>
      <c r="D20" s="11">
        <v>280000</v>
      </c>
      <c r="E20" s="13"/>
      <c r="F20" s="9">
        <f t="shared" si="1"/>
        <v>270000</v>
      </c>
      <c r="G20" s="11">
        <v>290000</v>
      </c>
      <c r="H20" s="5" t="s">
        <v>29</v>
      </c>
      <c r="I20" s="11">
        <v>280000</v>
      </c>
    </row>
    <row r="21" spans="1:9" ht="14.25" customHeight="1" x14ac:dyDescent="0.15">
      <c r="A21" s="9">
        <f t="shared" si="0"/>
        <v>290000</v>
      </c>
      <c r="B21" s="11">
        <v>310000</v>
      </c>
      <c r="C21" s="5" t="s">
        <v>30</v>
      </c>
      <c r="D21" s="11">
        <v>300000</v>
      </c>
      <c r="E21" s="13"/>
      <c r="F21" s="9">
        <f t="shared" si="1"/>
        <v>290000</v>
      </c>
      <c r="G21" s="11">
        <v>310000</v>
      </c>
      <c r="H21" s="5" t="s">
        <v>30</v>
      </c>
      <c r="I21" s="11">
        <v>300000</v>
      </c>
    </row>
    <row r="22" spans="1:9" ht="14.25" customHeight="1" x14ac:dyDescent="0.15">
      <c r="A22" s="9">
        <f t="shared" si="0"/>
        <v>310000</v>
      </c>
      <c r="B22" s="11">
        <v>330000</v>
      </c>
      <c r="C22" s="5" t="s">
        <v>31</v>
      </c>
      <c r="D22" s="11">
        <v>320000</v>
      </c>
      <c r="E22" s="13"/>
      <c r="F22" s="9">
        <f t="shared" si="1"/>
        <v>310000</v>
      </c>
      <c r="G22" s="11">
        <v>330000</v>
      </c>
      <c r="H22" s="5" t="s">
        <v>31</v>
      </c>
      <c r="I22" s="11">
        <v>320000</v>
      </c>
    </row>
    <row r="23" spans="1:9" ht="14.25" customHeight="1" x14ac:dyDescent="0.15">
      <c r="A23" s="9">
        <f t="shared" si="0"/>
        <v>330000</v>
      </c>
      <c r="B23" s="11">
        <v>350000</v>
      </c>
      <c r="C23" s="5" t="s">
        <v>32</v>
      </c>
      <c r="D23" s="11">
        <v>340000</v>
      </c>
      <c r="E23" s="13"/>
      <c r="F23" s="9">
        <f t="shared" si="1"/>
        <v>330000</v>
      </c>
      <c r="G23" s="11">
        <v>350000</v>
      </c>
      <c r="H23" s="5" t="s">
        <v>32</v>
      </c>
      <c r="I23" s="11">
        <v>340000</v>
      </c>
    </row>
    <row r="24" spans="1:9" ht="14.25" customHeight="1" x14ac:dyDescent="0.15">
      <c r="A24" s="9">
        <f t="shared" si="0"/>
        <v>350000</v>
      </c>
      <c r="B24" s="11">
        <v>370000</v>
      </c>
      <c r="C24" s="5" t="s">
        <v>33</v>
      </c>
      <c r="D24" s="11">
        <v>360000</v>
      </c>
      <c r="E24" s="13"/>
      <c r="F24" s="9">
        <f t="shared" si="1"/>
        <v>350000</v>
      </c>
      <c r="G24" s="11">
        <v>370000</v>
      </c>
      <c r="H24" s="5" t="s">
        <v>33</v>
      </c>
      <c r="I24" s="11">
        <v>360000</v>
      </c>
    </row>
    <row r="25" spans="1:9" ht="14.25" customHeight="1" x14ac:dyDescent="0.15">
      <c r="A25" s="9">
        <f t="shared" si="0"/>
        <v>370000</v>
      </c>
      <c r="B25" s="11">
        <v>395000</v>
      </c>
      <c r="C25" s="5" t="s">
        <v>34</v>
      </c>
      <c r="D25" s="11">
        <v>380000</v>
      </c>
      <c r="E25" s="13"/>
      <c r="F25" s="9">
        <f t="shared" si="1"/>
        <v>370000</v>
      </c>
      <c r="G25" s="11">
        <v>395000</v>
      </c>
      <c r="H25" s="5" t="s">
        <v>34</v>
      </c>
      <c r="I25" s="11">
        <v>380000</v>
      </c>
    </row>
    <row r="26" spans="1:9" ht="14.25" customHeight="1" x14ac:dyDescent="0.15">
      <c r="A26" s="9">
        <f t="shared" si="0"/>
        <v>395000</v>
      </c>
      <c r="B26" s="11">
        <v>425000</v>
      </c>
      <c r="C26" s="5" t="s">
        <v>35</v>
      </c>
      <c r="D26" s="11">
        <v>410000</v>
      </c>
      <c r="E26" s="13"/>
      <c r="F26" s="9">
        <f t="shared" si="1"/>
        <v>395000</v>
      </c>
      <c r="G26" s="11">
        <v>425000</v>
      </c>
      <c r="H26" s="5" t="s">
        <v>35</v>
      </c>
      <c r="I26" s="11">
        <v>410000</v>
      </c>
    </row>
    <row r="27" spans="1:9" ht="14.25" customHeight="1" x14ac:dyDescent="0.15">
      <c r="A27" s="9">
        <f t="shared" si="0"/>
        <v>425000</v>
      </c>
      <c r="B27" s="11">
        <v>455000</v>
      </c>
      <c r="C27" s="5" t="s">
        <v>36</v>
      </c>
      <c r="D27" s="11">
        <v>440000</v>
      </c>
      <c r="E27" s="13"/>
      <c r="F27" s="9">
        <f t="shared" si="1"/>
        <v>425000</v>
      </c>
      <c r="G27" s="11">
        <v>455000</v>
      </c>
      <c r="H27" s="5" t="s">
        <v>36</v>
      </c>
      <c r="I27" s="11">
        <v>440000</v>
      </c>
    </row>
    <row r="28" spans="1:9" ht="14.25" customHeight="1" x14ac:dyDescent="0.15">
      <c r="A28" s="9">
        <f t="shared" si="0"/>
        <v>455000</v>
      </c>
      <c r="B28" s="11">
        <v>485000</v>
      </c>
      <c r="C28" s="5" t="s">
        <v>37</v>
      </c>
      <c r="D28" s="11">
        <v>470000</v>
      </c>
      <c r="E28" s="13"/>
      <c r="F28" s="9">
        <f t="shared" si="1"/>
        <v>455000</v>
      </c>
      <c r="G28" s="11">
        <v>485000</v>
      </c>
      <c r="H28" s="5" t="s">
        <v>37</v>
      </c>
      <c r="I28" s="11">
        <v>470000</v>
      </c>
    </row>
    <row r="29" spans="1:9" ht="14.25" customHeight="1" x14ac:dyDescent="0.15">
      <c r="A29" s="9">
        <f t="shared" si="0"/>
        <v>485000</v>
      </c>
      <c r="B29" s="11">
        <v>515000</v>
      </c>
      <c r="C29" s="5" t="s">
        <v>38</v>
      </c>
      <c r="D29" s="11">
        <v>500000</v>
      </c>
      <c r="E29" s="13"/>
      <c r="F29" s="9">
        <f t="shared" si="1"/>
        <v>485000</v>
      </c>
      <c r="G29" s="11">
        <v>515000</v>
      </c>
      <c r="H29" s="5" t="s">
        <v>38</v>
      </c>
      <c r="I29" s="11">
        <v>500000</v>
      </c>
    </row>
    <row r="30" spans="1:9" ht="14.25" customHeight="1" x14ac:dyDescent="0.15">
      <c r="A30" s="9">
        <f t="shared" si="0"/>
        <v>515000</v>
      </c>
      <c r="B30" s="11">
        <v>545000</v>
      </c>
      <c r="C30" s="5" t="s">
        <v>39</v>
      </c>
      <c r="D30" s="11">
        <v>530000</v>
      </c>
      <c r="E30" s="13"/>
      <c r="F30" s="9">
        <f t="shared" si="1"/>
        <v>515000</v>
      </c>
      <c r="G30" s="11">
        <v>545000</v>
      </c>
      <c r="H30" s="5" t="s">
        <v>39</v>
      </c>
      <c r="I30" s="11">
        <v>530000</v>
      </c>
    </row>
    <row r="31" spans="1:9" ht="14.25" customHeight="1" x14ac:dyDescent="0.15">
      <c r="A31" s="9">
        <f t="shared" si="0"/>
        <v>545000</v>
      </c>
      <c r="B31" s="11">
        <v>575000</v>
      </c>
      <c r="C31" s="5" t="s">
        <v>40</v>
      </c>
      <c r="D31" s="11">
        <v>560000</v>
      </c>
      <c r="E31" s="13"/>
      <c r="F31" s="9">
        <f t="shared" si="1"/>
        <v>545000</v>
      </c>
      <c r="G31" s="11">
        <v>575000</v>
      </c>
      <c r="H31" s="5" t="s">
        <v>40</v>
      </c>
      <c r="I31" s="11">
        <v>560000</v>
      </c>
    </row>
    <row r="32" spans="1:9" ht="14.25" customHeight="1" x14ac:dyDescent="0.15">
      <c r="A32" s="9">
        <f t="shared" si="0"/>
        <v>575000</v>
      </c>
      <c r="B32" s="11">
        <v>605000</v>
      </c>
      <c r="C32" s="5" t="s">
        <v>41</v>
      </c>
      <c r="D32" s="11">
        <v>590000</v>
      </c>
      <c r="E32" s="13"/>
      <c r="F32" s="9">
        <f t="shared" si="1"/>
        <v>575000</v>
      </c>
      <c r="G32" s="11">
        <v>605000</v>
      </c>
      <c r="H32" s="5" t="s">
        <v>41</v>
      </c>
      <c r="I32" s="11">
        <v>590000</v>
      </c>
    </row>
    <row r="33" spans="1:9" ht="14.25" customHeight="1" x14ac:dyDescent="0.15">
      <c r="A33" s="9">
        <f t="shared" si="0"/>
        <v>605000</v>
      </c>
      <c r="B33" s="11">
        <v>635000</v>
      </c>
      <c r="C33" s="5" t="s">
        <v>42</v>
      </c>
      <c r="D33" s="11">
        <v>620000</v>
      </c>
      <c r="E33" s="13"/>
      <c r="F33" s="9">
        <f t="shared" si="1"/>
        <v>605000</v>
      </c>
      <c r="G33" s="11"/>
      <c r="H33" s="5" t="s">
        <v>42</v>
      </c>
      <c r="I33" s="11">
        <v>620000</v>
      </c>
    </row>
    <row r="34" spans="1:9" ht="14.25" customHeight="1" x14ac:dyDescent="0.15">
      <c r="A34" s="9">
        <f t="shared" si="0"/>
        <v>635000</v>
      </c>
      <c r="B34" s="11">
        <v>665000</v>
      </c>
      <c r="C34" s="5" t="s">
        <v>43</v>
      </c>
      <c r="D34" s="11">
        <v>650000</v>
      </c>
      <c r="E34" s="13"/>
    </row>
    <row r="35" spans="1:9" ht="14.25" customHeight="1" x14ac:dyDescent="0.15">
      <c r="A35" s="9">
        <f t="shared" si="0"/>
        <v>665000</v>
      </c>
      <c r="B35" s="11">
        <v>695000</v>
      </c>
      <c r="C35" s="5" t="s">
        <v>44</v>
      </c>
      <c r="D35" s="11">
        <v>680000</v>
      </c>
      <c r="E35" s="13"/>
    </row>
    <row r="36" spans="1:9" ht="14.25" customHeight="1" x14ac:dyDescent="0.15">
      <c r="A36" s="9">
        <f t="shared" si="0"/>
        <v>695000</v>
      </c>
      <c r="B36" s="11">
        <v>730000</v>
      </c>
      <c r="C36" s="5" t="s">
        <v>45</v>
      </c>
      <c r="D36" s="11">
        <v>710000</v>
      </c>
      <c r="E36" s="13"/>
    </row>
    <row r="37" spans="1:9" ht="14.25" customHeight="1" x14ac:dyDescent="0.15">
      <c r="A37" s="9">
        <f t="shared" si="0"/>
        <v>730000</v>
      </c>
      <c r="B37" s="11">
        <v>770000</v>
      </c>
      <c r="C37" s="5" t="s">
        <v>46</v>
      </c>
      <c r="D37" s="11">
        <v>750000</v>
      </c>
      <c r="E37" s="13"/>
    </row>
    <row r="38" spans="1:9" ht="14.25" customHeight="1" x14ac:dyDescent="0.15">
      <c r="A38" s="9">
        <f t="shared" si="0"/>
        <v>770000</v>
      </c>
      <c r="B38" s="11">
        <v>810000</v>
      </c>
      <c r="C38" s="5" t="s">
        <v>47</v>
      </c>
      <c r="D38" s="11">
        <v>790000</v>
      </c>
      <c r="E38" s="13"/>
    </row>
    <row r="39" spans="1:9" ht="14.25" customHeight="1" x14ac:dyDescent="0.15">
      <c r="A39" s="9">
        <f t="shared" si="0"/>
        <v>810000</v>
      </c>
      <c r="B39" s="11">
        <v>855000</v>
      </c>
      <c r="C39" s="5" t="s">
        <v>48</v>
      </c>
      <c r="D39" s="11">
        <v>830000</v>
      </c>
      <c r="E39" s="13"/>
    </row>
    <row r="40" spans="1:9" ht="14.25" customHeight="1" x14ac:dyDescent="0.15">
      <c r="A40" s="9">
        <f t="shared" si="0"/>
        <v>855000</v>
      </c>
      <c r="B40" s="11">
        <v>905000</v>
      </c>
      <c r="C40" s="5" t="s">
        <v>49</v>
      </c>
      <c r="D40" s="11">
        <v>880000</v>
      </c>
      <c r="E40" s="13"/>
    </row>
    <row r="41" spans="1:9" ht="14.25" customHeight="1" x14ac:dyDescent="0.15">
      <c r="A41" s="9">
        <f t="shared" si="0"/>
        <v>905000</v>
      </c>
      <c r="B41" s="11">
        <v>955000</v>
      </c>
      <c r="C41" s="5" t="s">
        <v>50</v>
      </c>
      <c r="D41" s="11">
        <v>930000</v>
      </c>
      <c r="E41" s="13"/>
    </row>
    <row r="42" spans="1:9" ht="14.25" customHeight="1" x14ac:dyDescent="0.15">
      <c r="A42" s="9">
        <f t="shared" si="0"/>
        <v>955000</v>
      </c>
      <c r="B42" s="11">
        <v>1005000</v>
      </c>
      <c r="C42" s="5" t="s">
        <v>51</v>
      </c>
      <c r="D42" s="11">
        <v>980000</v>
      </c>
      <c r="E42" s="13"/>
    </row>
    <row r="43" spans="1:9" ht="14.25" customHeight="1" x14ac:dyDescent="0.15">
      <c r="A43" s="9">
        <f t="shared" si="0"/>
        <v>1005000</v>
      </c>
      <c r="B43" s="11">
        <v>1055000</v>
      </c>
      <c r="C43" s="5" t="s">
        <v>52</v>
      </c>
      <c r="D43" s="11">
        <v>1030000</v>
      </c>
      <c r="E43" s="13"/>
    </row>
    <row r="44" spans="1:9" ht="14.25" customHeight="1" x14ac:dyDescent="0.15">
      <c r="A44" s="9">
        <f t="shared" si="0"/>
        <v>1055000</v>
      </c>
      <c r="B44" s="11">
        <v>1115000</v>
      </c>
      <c r="C44" s="5" t="s">
        <v>53</v>
      </c>
      <c r="D44" s="11">
        <v>1090000</v>
      </c>
      <c r="E44" s="13"/>
    </row>
    <row r="45" spans="1:9" ht="14.25" customHeight="1" x14ac:dyDescent="0.15">
      <c r="A45" s="9">
        <f t="shared" si="0"/>
        <v>1115000</v>
      </c>
      <c r="B45" s="11">
        <v>1175000</v>
      </c>
      <c r="C45" s="5" t="s">
        <v>54</v>
      </c>
      <c r="D45" s="11">
        <v>1150000</v>
      </c>
      <c r="E45" s="13"/>
    </row>
    <row r="46" spans="1:9" ht="14.25" customHeight="1" x14ac:dyDescent="0.15">
      <c r="A46" s="9">
        <f t="shared" si="0"/>
        <v>1175000</v>
      </c>
      <c r="B46" s="11"/>
      <c r="C46" s="5" t="s">
        <v>55</v>
      </c>
      <c r="D46" s="11">
        <v>1210000</v>
      </c>
      <c r="E46" s="13"/>
    </row>
    <row r="48" spans="1:9" ht="14.25" customHeight="1" x14ac:dyDescent="0.15">
      <c r="A48" s="1"/>
      <c r="B48" s="1"/>
      <c r="C48" s="1"/>
      <c r="D48" s="1"/>
      <c r="E48" s="1"/>
    </row>
    <row r="49" spans="1:5" ht="14.25" customHeight="1" x14ac:dyDescent="0.15">
      <c r="A49" s="1"/>
      <c r="B49" s="1"/>
      <c r="C49" s="1"/>
      <c r="D49" s="1"/>
      <c r="E49" s="1"/>
    </row>
    <row r="50" spans="1:5" ht="14.25" customHeight="1" x14ac:dyDescent="0.15">
      <c r="A50" s="1"/>
      <c r="B50" s="1"/>
      <c r="C50" s="1"/>
      <c r="D50" s="1"/>
      <c r="E50" s="1"/>
    </row>
    <row r="51" spans="1:5" ht="14.25" customHeight="1" x14ac:dyDescent="0.15">
      <c r="A51" s="1"/>
      <c r="B51" s="1"/>
      <c r="C51" s="1"/>
      <c r="D51" s="1"/>
      <c r="E51" s="1"/>
    </row>
    <row r="52" spans="1:5" ht="14.25" customHeight="1" x14ac:dyDescent="0.15">
      <c r="A52" s="1"/>
      <c r="B52" s="1"/>
      <c r="C52" s="1"/>
      <c r="D52" s="1"/>
      <c r="E52" s="1"/>
    </row>
    <row r="53" spans="1:5" ht="14.25" customHeight="1" x14ac:dyDescent="0.15">
      <c r="A53" s="1"/>
      <c r="B53" s="1"/>
      <c r="C53" s="1"/>
      <c r="D53" s="1"/>
      <c r="E53" s="1"/>
    </row>
    <row r="54" spans="1:5" ht="14.25" customHeight="1" x14ac:dyDescent="0.15">
      <c r="A54" s="1"/>
      <c r="B54" s="1"/>
      <c r="C54" s="1"/>
      <c r="D54" s="1"/>
      <c r="E54" s="1"/>
    </row>
    <row r="55" spans="1:5" ht="14.25" customHeight="1" x14ac:dyDescent="0.15">
      <c r="A55" s="1"/>
      <c r="B55" s="1"/>
      <c r="C55" s="1"/>
      <c r="D55" s="1"/>
      <c r="E55" s="1"/>
    </row>
    <row r="56" spans="1:5" ht="14.25" customHeight="1" x14ac:dyDescent="0.15">
      <c r="A56" s="1"/>
      <c r="B56" s="1"/>
      <c r="C56" s="1"/>
      <c r="D56" s="1"/>
      <c r="E56" s="1"/>
    </row>
    <row r="57" spans="1:5" ht="14.25" customHeight="1" x14ac:dyDescent="0.15">
      <c r="A57" s="1"/>
      <c r="B57" s="1"/>
      <c r="C57" s="1"/>
      <c r="D57" s="1"/>
      <c r="E57" s="1"/>
    </row>
    <row r="58" spans="1:5" ht="14.25" customHeight="1" x14ac:dyDescent="0.15">
      <c r="A58" s="1"/>
      <c r="B58" s="1"/>
      <c r="C58" s="1"/>
      <c r="D58" s="1"/>
      <c r="E58" s="1"/>
    </row>
    <row r="59" spans="1:5" ht="14.25" customHeight="1" x14ac:dyDescent="0.15">
      <c r="A59" s="1"/>
      <c r="B59" s="1"/>
      <c r="C59" s="1"/>
      <c r="D59" s="1"/>
      <c r="E59" s="1"/>
    </row>
    <row r="60" spans="1:5" ht="14.25" customHeight="1" x14ac:dyDescent="0.15">
      <c r="A60" s="1"/>
      <c r="B60" s="1"/>
      <c r="C60" s="1"/>
      <c r="D60" s="1"/>
      <c r="E60" s="1"/>
    </row>
    <row r="61" spans="1:5" ht="14.25" customHeight="1" x14ac:dyDescent="0.15">
      <c r="A61" s="1"/>
      <c r="B61" s="1"/>
      <c r="C61" s="1"/>
      <c r="D61" s="1"/>
      <c r="E61" s="1"/>
    </row>
  </sheetData>
  <sheetProtection sheet="1" objects="1" scenarios="1"/>
  <mergeCells count="3">
    <mergeCell ref="A1:D1"/>
    <mergeCell ref="A3:B3"/>
    <mergeCell ref="F3:G3"/>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51"/>
  <sheetViews>
    <sheetView showGridLines="0" view="pageBreakPreview" topLeftCell="A22" zoomScaleNormal="100" zoomScaleSheetLayoutView="100" workbookViewId="0">
      <selection sqref="A1:IV65536"/>
    </sheetView>
  </sheetViews>
  <sheetFormatPr defaultRowHeight="14.25" x14ac:dyDescent="0.15"/>
  <cols>
    <col min="1" max="80" width="1.625" style="14" customWidth="1"/>
    <col min="81" max="16384" width="9" style="14"/>
  </cols>
  <sheetData>
    <row r="1" spans="1:56" ht="20.100000000000001" customHeight="1" x14ac:dyDescent="0.15">
      <c r="A1" s="155" t="s">
        <v>78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row>
    <row r="2" spans="1:56" ht="20.100000000000001" customHeight="1" x14ac:dyDescent="0.1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row>
    <row r="3" spans="1:56" s="15" customFormat="1" ht="39.950000000000003" customHeight="1" x14ac:dyDescent="0.15">
      <c r="A3" s="156" t="s">
        <v>77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row>
    <row r="4" spans="1:56" s="15" customFormat="1" ht="39.950000000000003" customHeight="1" x14ac:dyDescent="0.15">
      <c r="A4" s="156" t="s">
        <v>76</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row>
    <row r="5" spans="1:56" s="15" customFormat="1" ht="39.950000000000003" customHeight="1" x14ac:dyDescent="0.15">
      <c r="A5" s="156" t="s">
        <v>75</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row>
    <row r="6" spans="1:56" s="15" customFormat="1" ht="39.950000000000003" customHeight="1" x14ac:dyDescent="0.15">
      <c r="A6" s="156" t="s">
        <v>74</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row>
    <row r="7" spans="1:56" s="15" customForma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s="15" customFormat="1"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row>
    <row r="9" spans="1:56" s="15" customFormat="1" ht="24.95" customHeight="1" x14ac:dyDescent="0.15">
      <c r="A9" s="19" t="s">
        <v>73</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s="15" customFormat="1" ht="24.95" customHeight="1" x14ac:dyDescent="0.15">
      <c r="A10" s="156" t="s">
        <v>72</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row>
    <row r="11" spans="1:56" s="15" customFormat="1" ht="24.95" customHeight="1" x14ac:dyDescent="0.15">
      <c r="A11" s="156" t="s">
        <v>71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row>
    <row r="12" spans="1:56" s="15" customFormat="1" ht="24.95" customHeight="1" x14ac:dyDescent="0.15">
      <c r="A12" s="156" t="s">
        <v>70</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row>
    <row r="13" spans="1:56" s="15" customFormat="1" ht="35.1" customHeight="1" x14ac:dyDescent="0.15">
      <c r="A13" s="156" t="s">
        <v>69</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row>
    <row r="14" spans="1:56" s="15" customFormat="1" ht="24.95" customHeight="1" x14ac:dyDescent="0.15">
      <c r="A14" s="15" t="s">
        <v>68</v>
      </c>
    </row>
    <row r="15" spans="1:56" s="15" customFormat="1" ht="20.100000000000001" customHeight="1" x14ac:dyDescent="0.15">
      <c r="A15" s="156" t="s">
        <v>67</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row>
    <row r="16" spans="1:56" s="15" customFormat="1" ht="35.1" customHeight="1" x14ac:dyDescent="0.15">
      <c r="A16" s="156" t="s">
        <v>66</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row>
    <row r="17" spans="1:56" s="15" customFormat="1" ht="24.95" customHeight="1" x14ac:dyDescent="0.15">
      <c r="A17" s="15" t="s">
        <v>65</v>
      </c>
    </row>
    <row r="18" spans="1:56" s="15" customFormat="1" ht="35.1" customHeight="1" x14ac:dyDescent="0.15">
      <c r="A18" s="156" t="s">
        <v>64</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row>
    <row r="19" spans="1:56" s="15" customFormat="1" ht="15" customHeight="1" x14ac:dyDescent="0.15"/>
    <row r="20" spans="1:56" ht="24.95" customHeight="1" x14ac:dyDescent="0.15">
      <c r="A20" s="19" t="s">
        <v>63</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24.95" customHeight="1" x14ac:dyDescent="0.15">
      <c r="A21" s="15" t="s">
        <v>62</v>
      </c>
    </row>
    <row r="22" spans="1:56" s="16" customFormat="1" ht="1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s="15" customFormat="1" ht="24.95" customHeight="1" x14ac:dyDescent="0.2">
      <c r="A23" s="17" t="s">
        <v>61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s="15" customFormat="1" ht="39.950000000000003" customHeight="1" x14ac:dyDescent="0.15">
      <c r="A24" s="156" t="s">
        <v>60</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row>
    <row r="25" spans="1:56" s="15" customFormat="1" ht="65.099999999999994" customHeight="1" x14ac:dyDescent="0.15">
      <c r="A25" s="156" t="s">
        <v>59</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row>
    <row r="26" spans="1:56" ht="39.950000000000003" customHeight="1" x14ac:dyDescent="0.15">
      <c r="A26" s="156" t="s">
        <v>58</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row>
    <row r="27" spans="1:56" ht="65.099999999999994" customHeight="1" x14ac:dyDescent="0.15">
      <c r="A27" s="154" t="s">
        <v>57</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row>
    <row r="70" spans="1:56" s="15" customFormat="1"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s="15" customFormat="1" ht="15" customHeight="1" x14ac:dyDescent="0.15"/>
    <row r="72" spans="1:56" s="15" customFormat="1" ht="15" customHeight="1" x14ac:dyDescent="0.15"/>
    <row r="73" spans="1:56" s="15" customFormat="1" ht="15" customHeight="1" x14ac:dyDescent="0.15"/>
    <row r="74" spans="1:56" s="15" customFormat="1" ht="15" customHeight="1" x14ac:dyDescent="0.15"/>
    <row r="75" spans="1:56" s="15" customFormat="1" ht="15" customHeight="1" x14ac:dyDescent="0.15"/>
    <row r="76" spans="1:56" s="15" customFormat="1" ht="15" customHeight="1" x14ac:dyDescent="0.15"/>
    <row r="77" spans="1:56" s="15" customFormat="1" ht="15" customHeight="1" x14ac:dyDescent="0.15"/>
    <row r="78" spans="1:56" s="15" customFormat="1" ht="15" customHeight="1" x14ac:dyDescent="0.15"/>
    <row r="79" spans="1:56" s="15" customFormat="1" ht="15" customHeight="1" x14ac:dyDescent="0.15"/>
    <row r="80" spans="1:56" s="15" customFormat="1" ht="15" customHeight="1" x14ac:dyDescent="0.15"/>
    <row r="81" s="15" customFormat="1" ht="15" customHeight="1" x14ac:dyDescent="0.15"/>
    <row r="82" s="15" customFormat="1" ht="15" customHeight="1" x14ac:dyDescent="0.15"/>
    <row r="83" s="15" customFormat="1" ht="15" customHeight="1" x14ac:dyDescent="0.15"/>
    <row r="84" s="15" customFormat="1" ht="15" customHeight="1" x14ac:dyDescent="0.15"/>
    <row r="85" s="15" customFormat="1" ht="15" customHeight="1" x14ac:dyDescent="0.15"/>
    <row r="86" s="15" customFormat="1" ht="15" customHeight="1" x14ac:dyDescent="0.15"/>
    <row r="87" s="15" customFormat="1" ht="15" customHeight="1" x14ac:dyDescent="0.15"/>
    <row r="88" s="15" customFormat="1" ht="15" customHeight="1" x14ac:dyDescent="0.15"/>
    <row r="89" s="15" customFormat="1" ht="15" customHeight="1" x14ac:dyDescent="0.15"/>
    <row r="90" s="15" customFormat="1" ht="15" customHeight="1" x14ac:dyDescent="0.15"/>
    <row r="91" s="15" customFormat="1" ht="15" customHeight="1" x14ac:dyDescent="0.15"/>
    <row r="92" s="15" customFormat="1" ht="15" customHeight="1" x14ac:dyDescent="0.15"/>
    <row r="93" s="15" customFormat="1" ht="15" customHeight="1" x14ac:dyDescent="0.15"/>
    <row r="94" s="15" customFormat="1" ht="15" customHeight="1" x14ac:dyDescent="0.15"/>
    <row r="95" s="15" customFormat="1" ht="15" customHeight="1" x14ac:dyDescent="0.15"/>
    <row r="96" s="15" customFormat="1" ht="15" customHeight="1" x14ac:dyDescent="0.15"/>
    <row r="97" s="15" customFormat="1" ht="15" customHeight="1" x14ac:dyDescent="0.15"/>
    <row r="98" s="15" customFormat="1" ht="15" customHeight="1" x14ac:dyDescent="0.15"/>
    <row r="99" s="15" customFormat="1" ht="15" customHeight="1" x14ac:dyDescent="0.15"/>
    <row r="100" s="15" customFormat="1" ht="15" customHeight="1" x14ac:dyDescent="0.15"/>
    <row r="101" s="15" customFormat="1" ht="15" customHeight="1" x14ac:dyDescent="0.15"/>
    <row r="102" s="15" customFormat="1" ht="15" customHeight="1" x14ac:dyDescent="0.15"/>
    <row r="103" s="15" customFormat="1" ht="15" customHeight="1" x14ac:dyDescent="0.15"/>
    <row r="104" s="15" customFormat="1" ht="15" customHeight="1" x14ac:dyDescent="0.15"/>
    <row r="105" s="15" customFormat="1" ht="15" customHeight="1" x14ac:dyDescent="0.15"/>
    <row r="106" s="15" customFormat="1" ht="15" customHeight="1" x14ac:dyDescent="0.15"/>
    <row r="107" s="15" customFormat="1" ht="15" customHeight="1" x14ac:dyDescent="0.15"/>
    <row r="108" s="15" customFormat="1" ht="15" customHeight="1" x14ac:dyDescent="0.15"/>
    <row r="109" s="15" customFormat="1" ht="15" customHeight="1" x14ac:dyDescent="0.15"/>
    <row r="110" s="15" customFormat="1" ht="15" customHeight="1" x14ac:dyDescent="0.15"/>
    <row r="111" s="15" customFormat="1" ht="15" customHeight="1" x14ac:dyDescent="0.15"/>
    <row r="112" s="15" customFormat="1" ht="15" customHeight="1" x14ac:dyDescent="0.15"/>
    <row r="113" s="15" customFormat="1" ht="15" customHeight="1" x14ac:dyDescent="0.15"/>
    <row r="114" s="15" customFormat="1" ht="15" customHeight="1" x14ac:dyDescent="0.15"/>
    <row r="115" s="15" customFormat="1" ht="15" customHeight="1" x14ac:dyDescent="0.15"/>
    <row r="116" s="15" customFormat="1" ht="15" customHeight="1" x14ac:dyDescent="0.15"/>
    <row r="117" s="15" customFormat="1" ht="15" customHeight="1" x14ac:dyDescent="0.15"/>
    <row r="118" s="15" customFormat="1" ht="15" customHeight="1" x14ac:dyDescent="0.15"/>
    <row r="119" s="15" customFormat="1" ht="15" customHeight="1" x14ac:dyDescent="0.15"/>
    <row r="120" s="15" customFormat="1" ht="15" customHeight="1" x14ac:dyDescent="0.15"/>
    <row r="121" s="15" customFormat="1" ht="15" customHeight="1" x14ac:dyDescent="0.15"/>
    <row r="122" s="15" customFormat="1" ht="15" customHeight="1" x14ac:dyDescent="0.15"/>
    <row r="123" s="15" customFormat="1" ht="15" customHeight="1" x14ac:dyDescent="0.15"/>
    <row r="124" s="15" customFormat="1" ht="15" customHeight="1" x14ac:dyDescent="0.15"/>
    <row r="125" s="15" customFormat="1" ht="15" customHeight="1" x14ac:dyDescent="0.15"/>
    <row r="126" s="15" customFormat="1" ht="15" customHeight="1" x14ac:dyDescent="0.15"/>
    <row r="127" s="15" customFormat="1" ht="15" customHeight="1" x14ac:dyDescent="0.15"/>
    <row r="128" s="15" customFormat="1" ht="15" customHeight="1" x14ac:dyDescent="0.15"/>
    <row r="129" s="15" customFormat="1" x14ac:dyDescent="0.15"/>
    <row r="130" s="15" customFormat="1" x14ac:dyDescent="0.15"/>
    <row r="131" s="15" customFormat="1" x14ac:dyDescent="0.15"/>
    <row r="132" s="15" customFormat="1" x14ac:dyDescent="0.15"/>
    <row r="133" s="15" customFormat="1" x14ac:dyDescent="0.15"/>
    <row r="134" s="15" customFormat="1" x14ac:dyDescent="0.15"/>
    <row r="135" s="15" customFormat="1" x14ac:dyDescent="0.15"/>
    <row r="136" s="15" customFormat="1" x14ac:dyDescent="0.15"/>
    <row r="137" s="15" customFormat="1" x14ac:dyDescent="0.15"/>
    <row r="138" s="15" customFormat="1" x14ac:dyDescent="0.15"/>
    <row r="139" s="15" customFormat="1" x14ac:dyDescent="0.15"/>
    <row r="140" s="15" customFormat="1" x14ac:dyDescent="0.15"/>
    <row r="141" s="15" customFormat="1" x14ac:dyDescent="0.15"/>
    <row r="142" s="15" customFormat="1" x14ac:dyDescent="0.15"/>
    <row r="143" s="15" customFormat="1" x14ac:dyDescent="0.15"/>
    <row r="144" s="15" customFormat="1" x14ac:dyDescent="0.15"/>
    <row r="145" s="15" customFormat="1" x14ac:dyDescent="0.15"/>
    <row r="146" s="15" customFormat="1" x14ac:dyDescent="0.15"/>
    <row r="147" s="15" customFormat="1" x14ac:dyDescent="0.15"/>
    <row r="148" s="15" customFormat="1" x14ac:dyDescent="0.15"/>
    <row r="149" s="15" customFormat="1" x14ac:dyDescent="0.15"/>
    <row r="150" s="15" customFormat="1" x14ac:dyDescent="0.15"/>
    <row r="151" s="15" customFormat="1" x14ac:dyDescent="0.15"/>
    <row r="152" s="15" customFormat="1" x14ac:dyDescent="0.15"/>
    <row r="153" s="15" customFormat="1" x14ac:dyDescent="0.15"/>
    <row r="154" s="15" customFormat="1" x14ac:dyDescent="0.15"/>
    <row r="155" s="15" customFormat="1" x14ac:dyDescent="0.15"/>
    <row r="156" s="15" customFormat="1" x14ac:dyDescent="0.15"/>
    <row r="157" s="15" customFormat="1" x14ac:dyDescent="0.15"/>
    <row r="158" s="15" customFormat="1" x14ac:dyDescent="0.15"/>
    <row r="159" s="15" customFormat="1" x14ac:dyDescent="0.15"/>
    <row r="160" s="15" customFormat="1" x14ac:dyDescent="0.15"/>
    <row r="161" s="15" customFormat="1" x14ac:dyDescent="0.15"/>
    <row r="162" s="15" customFormat="1" x14ac:dyDescent="0.15"/>
    <row r="163" s="15" customFormat="1" x14ac:dyDescent="0.15"/>
    <row r="164" s="15" customFormat="1" x14ac:dyDescent="0.15"/>
    <row r="165" s="15" customFormat="1" x14ac:dyDescent="0.15"/>
    <row r="166" s="15" customFormat="1" x14ac:dyDescent="0.15"/>
    <row r="167" s="15" customFormat="1" x14ac:dyDescent="0.15"/>
    <row r="168" s="15" customFormat="1" x14ac:dyDescent="0.15"/>
    <row r="169" s="15" customFormat="1" x14ac:dyDescent="0.15"/>
    <row r="170" s="15" customFormat="1" x14ac:dyDescent="0.15"/>
    <row r="171" s="15" customFormat="1" x14ac:dyDescent="0.15"/>
    <row r="172" s="15" customFormat="1" x14ac:dyDescent="0.15"/>
    <row r="173" s="15" customFormat="1" x14ac:dyDescent="0.15"/>
    <row r="174" s="15" customFormat="1" x14ac:dyDescent="0.15"/>
    <row r="175" s="15" customFormat="1" x14ac:dyDescent="0.15"/>
    <row r="176" s="15" customFormat="1" x14ac:dyDescent="0.15"/>
    <row r="177" s="15" customFormat="1" x14ac:dyDescent="0.15"/>
    <row r="178" s="15" customFormat="1" x14ac:dyDescent="0.15"/>
    <row r="179" s="15" customFormat="1" x14ac:dyDescent="0.15"/>
    <row r="180" s="15" customFormat="1" x14ac:dyDescent="0.15"/>
    <row r="181" s="15" customFormat="1" x14ac:dyDescent="0.15"/>
    <row r="182" s="15" customFormat="1" x14ac:dyDescent="0.15"/>
    <row r="183" s="15" customFormat="1" x14ac:dyDescent="0.15"/>
    <row r="184" s="15" customFormat="1" x14ac:dyDescent="0.15"/>
    <row r="185" s="15" customFormat="1" x14ac:dyDescent="0.15"/>
    <row r="186" s="15" customFormat="1" x14ac:dyDescent="0.15"/>
    <row r="187" s="15" customFormat="1" x14ac:dyDescent="0.15"/>
    <row r="188" s="15" customFormat="1" x14ac:dyDescent="0.15"/>
    <row r="189" s="15" customFormat="1" x14ac:dyDescent="0.15"/>
    <row r="190" s="15" customFormat="1" x14ac:dyDescent="0.15"/>
    <row r="191" s="15" customFormat="1" x14ac:dyDescent="0.15"/>
    <row r="192" s="15" customFormat="1" x14ac:dyDescent="0.15"/>
    <row r="193" s="15" customFormat="1" x14ac:dyDescent="0.15"/>
    <row r="194" s="15" customFormat="1" x14ac:dyDescent="0.15"/>
    <row r="195" s="15" customFormat="1" x14ac:dyDescent="0.15"/>
    <row r="196" s="15" customFormat="1" x14ac:dyDescent="0.15"/>
    <row r="197" s="15" customFormat="1" x14ac:dyDescent="0.15"/>
    <row r="198" s="15" customFormat="1" x14ac:dyDescent="0.15"/>
    <row r="199" s="15" customFormat="1" x14ac:dyDescent="0.15"/>
    <row r="200" s="15" customFormat="1" x14ac:dyDescent="0.15"/>
    <row r="201" s="15" customFormat="1" x14ac:dyDescent="0.15"/>
    <row r="202" s="15" customFormat="1" x14ac:dyDescent="0.15"/>
    <row r="203" s="15" customFormat="1" x14ac:dyDescent="0.15"/>
    <row r="204" s="15" customFormat="1" x14ac:dyDescent="0.15"/>
    <row r="205" s="15" customFormat="1" x14ac:dyDescent="0.15"/>
    <row r="206" s="15" customFormat="1" x14ac:dyDescent="0.15"/>
    <row r="207" s="15" customFormat="1" x14ac:dyDescent="0.15"/>
    <row r="208" s="15" customFormat="1" x14ac:dyDescent="0.15"/>
    <row r="209" s="15" customFormat="1" x14ac:dyDescent="0.15"/>
    <row r="210" s="15" customFormat="1" x14ac:dyDescent="0.15"/>
    <row r="211" s="15" customFormat="1" x14ac:dyDescent="0.15"/>
    <row r="212" s="15" customFormat="1" x14ac:dyDescent="0.15"/>
    <row r="213" s="15" customFormat="1" x14ac:dyDescent="0.15"/>
    <row r="214" s="15" customFormat="1" x14ac:dyDescent="0.15"/>
    <row r="215" s="15" customFormat="1" x14ac:dyDescent="0.15"/>
    <row r="216" s="15" customFormat="1" x14ac:dyDescent="0.15"/>
    <row r="217" s="15" customFormat="1" x14ac:dyDescent="0.15"/>
    <row r="218" s="15" customFormat="1" x14ac:dyDescent="0.15"/>
    <row r="219" s="15" customFormat="1" x14ac:dyDescent="0.15"/>
    <row r="220" s="15" customFormat="1" x14ac:dyDescent="0.15"/>
    <row r="221" s="15" customFormat="1" x14ac:dyDescent="0.15"/>
    <row r="222" s="15" customFormat="1" x14ac:dyDescent="0.15"/>
    <row r="223" s="15" customFormat="1" x14ac:dyDescent="0.15"/>
    <row r="224" s="15" customFormat="1" x14ac:dyDescent="0.15"/>
    <row r="225" s="15" customFormat="1" x14ac:dyDescent="0.15"/>
    <row r="226" s="15" customFormat="1" x14ac:dyDescent="0.15"/>
    <row r="227" s="15" customFormat="1" x14ac:dyDescent="0.15"/>
    <row r="228" s="15" customFormat="1" x14ac:dyDescent="0.15"/>
    <row r="229" s="15" customFormat="1" x14ac:dyDescent="0.15"/>
    <row r="230" s="15" customFormat="1" x14ac:dyDescent="0.15"/>
    <row r="231" s="15" customFormat="1" x14ac:dyDescent="0.15"/>
    <row r="232" s="15" customFormat="1" x14ac:dyDescent="0.15"/>
    <row r="233" s="15" customFormat="1" x14ac:dyDescent="0.15"/>
    <row r="234" s="15" customFormat="1" x14ac:dyDescent="0.15"/>
    <row r="235" s="15" customFormat="1" x14ac:dyDescent="0.15"/>
    <row r="236" s="15" customFormat="1" x14ac:dyDescent="0.15"/>
    <row r="237" s="15" customFormat="1" x14ac:dyDescent="0.15"/>
    <row r="238" s="15" customFormat="1" x14ac:dyDescent="0.15"/>
    <row r="239" s="15" customFormat="1" x14ac:dyDescent="0.15"/>
    <row r="240" s="15" customFormat="1" x14ac:dyDescent="0.15"/>
    <row r="241" spans="1:56" s="15" customFormat="1" x14ac:dyDescent="0.15"/>
    <row r="242" spans="1:56" s="15" customFormat="1" x14ac:dyDescent="0.15"/>
    <row r="243" spans="1:56" s="15" customFormat="1" x14ac:dyDescent="0.15"/>
    <row r="244" spans="1:56" s="15" customFormat="1" x14ac:dyDescent="0.15"/>
    <row r="245" spans="1:56" s="15" customFormat="1" x14ac:dyDescent="0.15"/>
    <row r="246" spans="1:56" s="15" customFormat="1" x14ac:dyDescent="0.15"/>
    <row r="247" spans="1:56" s="15" customFormat="1" x14ac:dyDescent="0.15"/>
    <row r="248" spans="1:56" s="15" customFormat="1" x14ac:dyDescent="0.15"/>
    <row r="249" spans="1:56" s="15" customFormat="1" x14ac:dyDescent="0.15"/>
    <row r="250" spans="1:56"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row>
    <row r="251" spans="1:56"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row>
  </sheetData>
  <sheetProtection sheet="1" objects="1" scenarios="1" selectLockedCells="1"/>
  <mergeCells count="16">
    <mergeCell ref="A27:BD27"/>
    <mergeCell ref="A1:BD2"/>
    <mergeCell ref="A3:BD3"/>
    <mergeCell ref="A25:BD25"/>
    <mergeCell ref="A6:BD6"/>
    <mergeCell ref="A4:BD4"/>
    <mergeCell ref="A5:BD5"/>
    <mergeCell ref="A10:BD10"/>
    <mergeCell ref="A11:BD11"/>
    <mergeCell ref="A12:BD12"/>
    <mergeCell ref="A13:BD13"/>
    <mergeCell ref="A24:BD24"/>
    <mergeCell ref="A26:BD26"/>
    <mergeCell ref="A15:BD15"/>
    <mergeCell ref="A16:BD16"/>
    <mergeCell ref="A18:BD18"/>
  </mergeCells>
  <phoneticPr fontId="3"/>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RowHeight="13.5" x14ac:dyDescent="0.15"/>
  <cols>
    <col min="1" max="184" width="1.625" style="20" customWidth="1"/>
    <col min="185" max="16384" width="9" style="20"/>
  </cols>
  <sheetData>
    <row r="1" spans="1:138" ht="39.950000000000003" customHeight="1" x14ac:dyDescent="0.2">
      <c r="A1" s="60" t="s">
        <v>111</v>
      </c>
      <c r="B1" s="59"/>
      <c r="C1" s="58"/>
      <c r="D1" s="58"/>
      <c r="E1" s="58"/>
      <c r="F1" s="58"/>
      <c r="G1" s="58"/>
      <c r="H1" s="58"/>
      <c r="I1" s="58"/>
      <c r="J1" s="58"/>
      <c r="K1" s="58"/>
      <c r="L1" s="157" t="s">
        <v>110</v>
      </c>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57"/>
      <c r="AQ1" s="57"/>
      <c r="AR1" s="57"/>
      <c r="AS1" s="57"/>
      <c r="AT1" s="57"/>
      <c r="AU1" s="57"/>
      <c r="AV1" s="57"/>
      <c r="AW1" s="57"/>
      <c r="AX1" s="57"/>
      <c r="AY1" s="57"/>
      <c r="AZ1" s="57"/>
      <c r="BA1" s="57"/>
      <c r="BB1" s="57"/>
      <c r="BC1" s="57"/>
      <c r="BD1" s="57"/>
      <c r="BE1" s="57"/>
      <c r="BF1" s="57"/>
      <c r="BG1" s="57"/>
      <c r="BH1" s="56"/>
      <c r="BI1" s="56"/>
      <c r="CS1" s="55"/>
      <c r="CT1" s="55"/>
      <c r="CU1" s="55"/>
      <c r="CV1" s="55"/>
      <c r="CW1" s="55"/>
      <c r="CX1" s="55"/>
      <c r="CY1" s="55"/>
      <c r="CZ1" s="55"/>
      <c r="DA1" s="55"/>
      <c r="DB1" s="55"/>
      <c r="DC1" s="55"/>
      <c r="DD1" s="55"/>
      <c r="DE1" s="55"/>
      <c r="DF1" s="55"/>
      <c r="DG1" s="55"/>
      <c r="DH1" s="55"/>
      <c r="DI1" s="55"/>
      <c r="DJ1" s="55"/>
      <c r="DK1" s="55"/>
      <c r="DL1" s="55"/>
      <c r="DM1" s="55"/>
    </row>
    <row r="2" spans="1:138" s="21" customFormat="1" ht="15" customHeight="1" x14ac:dyDescent="0.15">
      <c r="A2" s="36"/>
      <c r="B2" s="3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24"/>
      <c r="BI2" s="24"/>
      <c r="BJ2" s="24"/>
      <c r="BK2" s="24"/>
      <c r="BL2" s="24"/>
      <c r="BM2" s="24"/>
      <c r="BN2" s="24"/>
      <c r="BO2" s="24"/>
      <c r="BP2" s="24"/>
      <c r="BQ2" s="24"/>
      <c r="BR2" s="24"/>
      <c r="BS2" s="24"/>
      <c r="BT2" s="24"/>
      <c r="BU2" s="24"/>
      <c r="BV2" s="24"/>
      <c r="BW2" s="24"/>
      <c r="BX2" s="24"/>
      <c r="BY2" s="24"/>
      <c r="BZ2" s="24"/>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row>
    <row r="3" spans="1:138" s="52" customFormat="1" ht="24.95" customHeight="1" x14ac:dyDescent="0.15">
      <c r="A3" s="40"/>
      <c r="B3" s="40" t="s">
        <v>109</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40"/>
      <c r="BG3" s="40"/>
    </row>
    <row r="4" spans="1:138" s="21" customFormat="1" ht="35.1" customHeight="1" x14ac:dyDescent="0.15">
      <c r="A4" s="36"/>
      <c r="B4" s="36"/>
      <c r="C4" s="184" t="s">
        <v>108</v>
      </c>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44"/>
      <c r="BI4" s="24"/>
      <c r="BJ4" s="24"/>
      <c r="BK4" s="24"/>
      <c r="BL4" s="24"/>
      <c r="BM4" s="24"/>
      <c r="BN4" s="24"/>
      <c r="BO4" s="24"/>
      <c r="BP4" s="24"/>
      <c r="BQ4" s="24"/>
      <c r="BR4" s="24"/>
      <c r="BS4" s="24"/>
      <c r="BT4" s="24"/>
      <c r="BU4" s="24"/>
      <c r="BV4" s="24"/>
      <c r="BW4" s="24"/>
      <c r="BX4" s="24"/>
      <c r="BY4" s="24"/>
      <c r="BZ4" s="24"/>
      <c r="CA4" s="24"/>
      <c r="CB4" s="24"/>
      <c r="CC4" s="24"/>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row>
    <row r="5" spans="1:138" s="52" customFormat="1" ht="24.95" customHeight="1" x14ac:dyDescent="0.15">
      <c r="A5" s="40"/>
      <c r="B5" s="173" t="s">
        <v>107</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row>
    <row r="6" spans="1:138" s="52" customFormat="1" ht="24.95" customHeight="1" thickBot="1" x14ac:dyDescent="0.2">
      <c r="A6" s="40"/>
      <c r="B6" s="39"/>
      <c r="C6" s="173" t="s">
        <v>106</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row>
    <row r="7" spans="1:138" s="38" customFormat="1" ht="30" customHeight="1" thickBot="1" x14ac:dyDescent="0.2">
      <c r="A7" s="39"/>
      <c r="B7" s="39"/>
      <c r="C7" s="170" t="s">
        <v>97</v>
      </c>
      <c r="D7" s="171"/>
      <c r="E7" s="171"/>
      <c r="F7" s="171"/>
      <c r="G7" s="171"/>
      <c r="H7" s="171"/>
      <c r="I7" s="171"/>
      <c r="J7" s="172"/>
      <c r="K7" s="170" t="s">
        <v>96</v>
      </c>
      <c r="L7" s="171"/>
      <c r="M7" s="171"/>
      <c r="N7" s="171"/>
      <c r="O7" s="171"/>
      <c r="P7" s="171"/>
      <c r="Q7" s="171"/>
      <c r="R7" s="172"/>
      <c r="S7" s="170" t="s">
        <v>95</v>
      </c>
      <c r="T7" s="171"/>
      <c r="U7" s="171"/>
      <c r="V7" s="171"/>
      <c r="W7" s="171"/>
      <c r="X7" s="171"/>
      <c r="Y7" s="171"/>
      <c r="Z7" s="172"/>
      <c r="AA7" s="170" t="s">
        <v>94</v>
      </c>
      <c r="AB7" s="171"/>
      <c r="AC7" s="171"/>
      <c r="AD7" s="171"/>
      <c r="AE7" s="171"/>
      <c r="AF7" s="171"/>
      <c r="AG7" s="171"/>
      <c r="AH7" s="172"/>
      <c r="AI7" s="170" t="s">
        <v>93</v>
      </c>
      <c r="AJ7" s="171"/>
      <c r="AK7" s="171"/>
      <c r="AL7" s="171"/>
      <c r="AM7" s="171"/>
      <c r="AN7" s="171"/>
      <c r="AO7" s="171"/>
      <c r="AP7" s="172"/>
      <c r="AQ7" s="39"/>
      <c r="AR7" s="39"/>
      <c r="AS7" s="39"/>
      <c r="AT7" s="39"/>
      <c r="AU7" s="39"/>
      <c r="AV7" s="39"/>
      <c r="AW7" s="39"/>
      <c r="AX7" s="39"/>
      <c r="AY7" s="39"/>
      <c r="AZ7" s="39"/>
      <c r="BA7" s="39"/>
      <c r="BB7" s="39"/>
      <c r="BC7" s="39"/>
      <c r="BD7" s="39"/>
      <c r="BE7" s="39"/>
      <c r="BF7" s="39"/>
      <c r="BG7" s="39"/>
    </row>
    <row r="8" spans="1:138" s="38" customFormat="1" ht="30" customHeight="1" x14ac:dyDescent="0.15">
      <c r="A8" s="39"/>
      <c r="B8" s="39"/>
      <c r="C8" s="39" t="s">
        <v>105</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row>
    <row r="9" spans="1:138" s="38" customFormat="1" ht="30" customHeight="1" thickBot="1" x14ac:dyDescent="0.2">
      <c r="A9" s="39"/>
      <c r="B9" s="39"/>
      <c r="C9" s="39" t="s">
        <v>104</v>
      </c>
      <c r="D9" s="49"/>
      <c r="E9" s="51"/>
      <c r="F9" s="51"/>
      <c r="G9" s="51"/>
      <c r="H9" s="51"/>
      <c r="I9" s="51"/>
      <c r="J9" s="51"/>
      <c r="K9" s="50"/>
      <c r="L9" s="50"/>
      <c r="M9" s="49"/>
      <c r="N9" s="49"/>
      <c r="O9" s="49"/>
      <c r="P9" s="49"/>
      <c r="Q9" s="49"/>
      <c r="R9" s="49"/>
      <c r="S9" s="4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row>
    <row r="10" spans="1:138" s="38" customFormat="1" ht="30" customHeight="1" thickBot="1" x14ac:dyDescent="0.2">
      <c r="A10" s="39"/>
      <c r="B10" s="39"/>
      <c r="C10" s="164"/>
      <c r="D10" s="165"/>
      <c r="E10" s="165"/>
      <c r="F10" s="165"/>
      <c r="G10" s="165"/>
      <c r="H10" s="165"/>
      <c r="I10" s="165"/>
      <c r="J10" s="166"/>
      <c r="K10" s="181" t="s">
        <v>103</v>
      </c>
      <c r="L10" s="182"/>
      <c r="M10" s="182"/>
      <c r="N10" s="182"/>
      <c r="O10" s="182"/>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row>
    <row r="11" spans="1:138" s="38" customFormat="1" ht="30" customHeight="1" thickBot="1" x14ac:dyDescent="0.2">
      <c r="A11" s="39"/>
      <c r="B11" s="39"/>
      <c r="C11" s="164"/>
      <c r="D11" s="165"/>
      <c r="E11" s="165"/>
      <c r="F11" s="165"/>
      <c r="G11" s="165"/>
      <c r="H11" s="165"/>
      <c r="I11" s="165"/>
      <c r="J11" s="166"/>
      <c r="K11" s="181" t="s">
        <v>103</v>
      </c>
      <c r="L11" s="183"/>
      <c r="M11" s="183"/>
      <c r="N11" s="183"/>
      <c r="O11" s="183"/>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row>
    <row r="12" spans="1:138" s="38" customFormat="1" ht="24.95"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row>
    <row r="13" spans="1:138" s="38" customFormat="1" ht="24.95" customHeight="1" x14ac:dyDescent="0.15">
      <c r="A13" s="39"/>
      <c r="B13" s="173" t="s">
        <v>102</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row>
    <row r="14" spans="1:138" s="38" customFormat="1" ht="69.95" customHeight="1" x14ac:dyDescent="0.15">
      <c r="A14" s="39"/>
      <c r="B14" s="173" t="s">
        <v>101</v>
      </c>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row>
    <row r="15" spans="1:138" s="38" customFormat="1" ht="15" customHeight="1" thickBo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138" s="38" customFormat="1" ht="30" customHeight="1" thickBot="1" x14ac:dyDescent="0.2">
      <c r="A16" s="39"/>
      <c r="B16" s="39"/>
      <c r="C16" s="39"/>
      <c r="D16" s="39"/>
      <c r="E16" s="177" t="s">
        <v>100</v>
      </c>
      <c r="F16" s="177"/>
      <c r="G16" s="177"/>
      <c r="H16" s="177"/>
      <c r="I16" s="177"/>
      <c r="J16" s="177"/>
      <c r="K16" s="177"/>
      <c r="L16" s="177"/>
      <c r="M16" s="178">
        <v>60</v>
      </c>
      <c r="N16" s="179"/>
      <c r="O16" s="179"/>
      <c r="P16" s="179"/>
      <c r="Q16" s="179"/>
      <c r="R16" s="179"/>
      <c r="S16" s="179"/>
      <c r="T16" s="180"/>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s="38" customFormat="1" ht="24.95" customHeight="1" x14ac:dyDescent="0.1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row>
    <row r="18" spans="1:59" s="38" customFormat="1" ht="24.95" customHeight="1" x14ac:dyDescent="0.15">
      <c r="A18" s="39"/>
      <c r="B18" s="40" t="s">
        <v>99</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row>
    <row r="19" spans="1:59" s="38" customFormat="1" ht="24.95" customHeight="1" x14ac:dyDescent="0.15">
      <c r="A19" s="39"/>
      <c r="B19" s="39"/>
      <c r="C19" s="39" t="s">
        <v>98</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row>
    <row r="20" spans="1:59" s="38" customFormat="1" ht="15" customHeight="1" thickBot="1"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row>
    <row r="21" spans="1:59" s="38" customFormat="1" ht="15" customHeight="1" thickBot="1" x14ac:dyDescent="0.2">
      <c r="A21" s="39"/>
      <c r="B21" s="39"/>
      <c r="C21" s="39"/>
      <c r="D21" s="39"/>
      <c r="E21" s="162" t="s">
        <v>86</v>
      </c>
      <c r="F21" s="162"/>
      <c r="G21" s="162"/>
      <c r="H21" s="162"/>
      <c r="I21" s="162"/>
      <c r="J21" s="162"/>
      <c r="K21" s="162"/>
      <c r="L21" s="162"/>
      <c r="M21" s="162" t="s">
        <v>85</v>
      </c>
      <c r="N21" s="162"/>
      <c r="O21" s="162"/>
      <c r="P21" s="162"/>
      <c r="Q21" s="162"/>
      <c r="R21" s="162"/>
      <c r="S21" s="162"/>
      <c r="T21" s="162"/>
      <c r="U21" s="162"/>
      <c r="V21" s="162"/>
      <c r="W21" s="162"/>
      <c r="X21" s="162"/>
      <c r="Y21" s="162"/>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row>
    <row r="22" spans="1:59" s="38" customFormat="1" ht="30" customHeight="1" thickBot="1" x14ac:dyDescent="0.2">
      <c r="A22" s="39"/>
      <c r="B22" s="39"/>
      <c r="C22" s="39"/>
      <c r="D22" s="39"/>
      <c r="E22" s="170" t="s">
        <v>97</v>
      </c>
      <c r="F22" s="171"/>
      <c r="G22" s="171"/>
      <c r="H22" s="171"/>
      <c r="I22" s="171"/>
      <c r="J22" s="171"/>
      <c r="K22" s="171"/>
      <c r="L22" s="172"/>
      <c r="M22" s="167">
        <v>348700</v>
      </c>
      <c r="N22" s="168"/>
      <c r="O22" s="168"/>
      <c r="P22" s="168"/>
      <c r="Q22" s="168"/>
      <c r="R22" s="168"/>
      <c r="S22" s="168"/>
      <c r="T22" s="168"/>
      <c r="U22" s="168"/>
      <c r="V22" s="168"/>
      <c r="W22" s="168"/>
      <c r="X22" s="168"/>
      <c r="Y22" s="16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row>
    <row r="23" spans="1:59" s="38" customFormat="1" ht="30" customHeight="1" thickBot="1" x14ac:dyDescent="0.2">
      <c r="A23" s="39"/>
      <c r="B23" s="39"/>
      <c r="C23" s="39"/>
      <c r="D23" s="39"/>
      <c r="E23" s="170" t="s">
        <v>96</v>
      </c>
      <c r="F23" s="171"/>
      <c r="G23" s="171"/>
      <c r="H23" s="171"/>
      <c r="I23" s="171"/>
      <c r="J23" s="171"/>
      <c r="K23" s="171"/>
      <c r="L23" s="172"/>
      <c r="M23" s="167">
        <v>3000</v>
      </c>
      <c r="N23" s="168"/>
      <c r="O23" s="168"/>
      <c r="P23" s="168"/>
      <c r="Q23" s="168"/>
      <c r="R23" s="168"/>
      <c r="S23" s="168"/>
      <c r="T23" s="168"/>
      <c r="U23" s="168"/>
      <c r="V23" s="168"/>
      <c r="W23" s="168"/>
      <c r="X23" s="168"/>
      <c r="Y23" s="16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s="38" customFormat="1" ht="30" customHeight="1" thickBot="1" x14ac:dyDescent="0.2">
      <c r="A24" s="39"/>
      <c r="B24" s="39"/>
      <c r="C24" s="39"/>
      <c r="D24" s="39"/>
      <c r="E24" s="170" t="s">
        <v>95</v>
      </c>
      <c r="F24" s="171"/>
      <c r="G24" s="171"/>
      <c r="H24" s="171"/>
      <c r="I24" s="171"/>
      <c r="J24" s="171"/>
      <c r="K24" s="171"/>
      <c r="L24" s="172"/>
      <c r="M24" s="167">
        <v>20920</v>
      </c>
      <c r="N24" s="168"/>
      <c r="O24" s="168"/>
      <c r="P24" s="168"/>
      <c r="Q24" s="168"/>
      <c r="R24" s="168"/>
      <c r="S24" s="168"/>
      <c r="T24" s="168"/>
      <c r="U24" s="168"/>
      <c r="V24" s="168"/>
      <c r="W24" s="168"/>
      <c r="X24" s="168"/>
      <c r="Y24" s="16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row>
    <row r="25" spans="1:59" s="38" customFormat="1" ht="30" customHeight="1" thickBot="1" x14ac:dyDescent="0.2">
      <c r="A25" s="39"/>
      <c r="B25" s="39"/>
      <c r="C25" s="39"/>
      <c r="D25" s="39"/>
      <c r="E25" s="170" t="s">
        <v>94</v>
      </c>
      <c r="F25" s="171"/>
      <c r="G25" s="171"/>
      <c r="H25" s="171"/>
      <c r="I25" s="171"/>
      <c r="J25" s="171"/>
      <c r="K25" s="171"/>
      <c r="L25" s="172"/>
      <c r="M25" s="167">
        <v>27000</v>
      </c>
      <c r="N25" s="168"/>
      <c r="O25" s="168"/>
      <c r="P25" s="168"/>
      <c r="Q25" s="168"/>
      <c r="R25" s="168"/>
      <c r="S25" s="168"/>
      <c r="T25" s="168"/>
      <c r="U25" s="168"/>
      <c r="V25" s="168"/>
      <c r="W25" s="168"/>
      <c r="X25" s="168"/>
      <c r="Y25" s="16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row>
    <row r="26" spans="1:59" s="38" customFormat="1" ht="30" customHeight="1" thickBot="1" x14ac:dyDescent="0.2">
      <c r="A26" s="39"/>
      <c r="B26" s="39"/>
      <c r="C26" s="39"/>
      <c r="D26" s="39"/>
      <c r="E26" s="170" t="s">
        <v>93</v>
      </c>
      <c r="F26" s="171"/>
      <c r="G26" s="171"/>
      <c r="H26" s="171"/>
      <c r="I26" s="171"/>
      <c r="J26" s="171"/>
      <c r="K26" s="171"/>
      <c r="L26" s="172"/>
      <c r="M26" s="167">
        <v>30000</v>
      </c>
      <c r="N26" s="168"/>
      <c r="O26" s="168"/>
      <c r="P26" s="168"/>
      <c r="Q26" s="168"/>
      <c r="R26" s="168"/>
      <c r="S26" s="168"/>
      <c r="T26" s="168"/>
      <c r="U26" s="168"/>
      <c r="V26" s="168"/>
      <c r="W26" s="168"/>
      <c r="X26" s="168"/>
      <c r="Y26" s="16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row>
    <row r="27" spans="1:59" s="38" customFormat="1" ht="30" customHeight="1" thickBot="1" x14ac:dyDescent="0.2">
      <c r="A27" s="39"/>
      <c r="B27" s="39"/>
      <c r="C27" s="39"/>
      <c r="D27" s="39"/>
      <c r="E27" s="164" t="str">
        <f>IF(C10="","",C10)</f>
        <v/>
      </c>
      <c r="F27" s="165"/>
      <c r="G27" s="165"/>
      <c r="H27" s="165"/>
      <c r="I27" s="165"/>
      <c r="J27" s="165"/>
      <c r="K27" s="165"/>
      <c r="L27" s="166"/>
      <c r="M27" s="167"/>
      <c r="N27" s="168"/>
      <c r="O27" s="168"/>
      <c r="P27" s="168"/>
      <c r="Q27" s="168"/>
      <c r="R27" s="168"/>
      <c r="S27" s="168"/>
      <c r="T27" s="168"/>
      <c r="U27" s="168"/>
      <c r="V27" s="168"/>
      <c r="W27" s="168"/>
      <c r="X27" s="168"/>
      <c r="Y27" s="16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row>
    <row r="28" spans="1:59" s="38" customFormat="1" ht="30" customHeight="1" thickBot="1" x14ac:dyDescent="0.2">
      <c r="A28" s="39"/>
      <c r="B28" s="39"/>
      <c r="C28" s="39"/>
      <c r="D28" s="39"/>
      <c r="E28" s="164" t="str">
        <f>IF(C11="","",C11)</f>
        <v/>
      </c>
      <c r="F28" s="165"/>
      <c r="G28" s="165"/>
      <c r="H28" s="165"/>
      <c r="I28" s="165"/>
      <c r="J28" s="165"/>
      <c r="K28" s="165"/>
      <c r="L28" s="166"/>
      <c r="M28" s="167"/>
      <c r="N28" s="168"/>
      <c r="O28" s="168"/>
      <c r="P28" s="168"/>
      <c r="Q28" s="168"/>
      <c r="R28" s="168"/>
      <c r="S28" s="168"/>
      <c r="T28" s="168"/>
      <c r="U28" s="168"/>
      <c r="V28" s="168"/>
      <c r="W28" s="168"/>
      <c r="X28" s="168"/>
      <c r="Y28" s="16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row>
    <row r="29" spans="1:59" s="38" customFormat="1" ht="15"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row>
    <row r="30" spans="1:59" s="38" customFormat="1" ht="15"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1:59" s="38" customFormat="1" ht="15" customHeight="1" x14ac:dyDescent="0.15">
      <c r="A31" s="39"/>
      <c r="B31" s="40" t="s">
        <v>92</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row>
    <row r="32" spans="1:59" s="38" customFormat="1" ht="15" customHeight="1" thickBo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row>
    <row r="33" spans="1:78" s="38" customFormat="1" ht="30" customHeight="1" thickBot="1" x14ac:dyDescent="0.2">
      <c r="A33" s="39"/>
      <c r="B33" s="39"/>
      <c r="C33" s="39"/>
      <c r="D33" s="39"/>
      <c r="E33" s="162" t="s">
        <v>91</v>
      </c>
      <c r="F33" s="162"/>
      <c r="G33" s="162"/>
      <c r="H33" s="162"/>
      <c r="I33" s="162"/>
      <c r="J33" s="162"/>
      <c r="K33" s="162"/>
      <c r="L33" s="162"/>
      <c r="M33" s="162"/>
      <c r="N33" s="162"/>
      <c r="O33" s="162"/>
      <c r="P33" s="162"/>
      <c r="Q33" s="162"/>
      <c r="R33" s="162"/>
      <c r="S33" s="162"/>
      <c r="T33" s="163">
        <v>430000</v>
      </c>
      <c r="U33" s="163"/>
      <c r="V33" s="163"/>
      <c r="W33" s="163"/>
      <c r="X33" s="163"/>
      <c r="Y33" s="163"/>
      <c r="Z33" s="163"/>
      <c r="AA33" s="163"/>
      <c r="AB33" s="163"/>
      <c r="AC33" s="163"/>
      <c r="AD33" s="163"/>
      <c r="AE33" s="163"/>
      <c r="AF33" s="163"/>
      <c r="AG33" s="163"/>
      <c r="AH33" s="163"/>
      <c r="AI33" s="163"/>
      <c r="AJ33" s="163"/>
      <c r="AK33" s="163"/>
      <c r="AL33" s="163"/>
      <c r="AM33" s="39"/>
      <c r="AN33" s="39"/>
      <c r="AO33" s="39"/>
      <c r="AP33" s="39"/>
      <c r="AQ33" s="39"/>
      <c r="AR33" s="39"/>
      <c r="AS33" s="39"/>
      <c r="AT33" s="39"/>
      <c r="AU33" s="39"/>
      <c r="AV33" s="39"/>
      <c r="AW33" s="39"/>
      <c r="AX33" s="39"/>
      <c r="AY33" s="39"/>
      <c r="AZ33" s="39"/>
      <c r="BA33" s="39"/>
      <c r="BB33" s="39"/>
      <c r="BC33" s="39"/>
      <c r="BD33" s="39"/>
      <c r="BE33" s="39"/>
      <c r="BF33" s="39"/>
      <c r="BG33" s="39"/>
    </row>
    <row r="34" spans="1:78" s="38" customFormat="1" ht="15" customHeight="1" x14ac:dyDescent="0.15">
      <c r="A34" s="39"/>
      <c r="B34" s="39"/>
      <c r="C34" s="39"/>
      <c r="D34" s="39"/>
      <c r="E34" s="39" t="s">
        <v>90</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row>
    <row r="35" spans="1:78" s="38" customFormat="1" ht="15"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row>
    <row r="36" spans="1:78" s="38" customFormat="1" ht="15"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row>
    <row r="37" spans="1:78" s="38" customFormat="1" ht="1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78" s="38" customFormat="1" ht="15" customHeight="1" x14ac:dyDescent="0.15">
      <c r="A38" s="40" t="s">
        <v>89</v>
      </c>
      <c r="B38" s="39"/>
      <c r="C38" s="39"/>
      <c r="D38" s="39"/>
      <c r="E38" s="39"/>
      <c r="F38" s="40" t="s">
        <v>88</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row>
    <row r="39" spans="1:78" s="46" customFormat="1" ht="39.950000000000003" customHeight="1" thickBot="1" x14ac:dyDescent="0.2">
      <c r="A39" s="48"/>
      <c r="B39" s="47"/>
      <c r="C39" s="47"/>
      <c r="D39" s="173" t="s">
        <v>87</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row>
    <row r="40" spans="1:78" s="38" customFormat="1" ht="15" customHeight="1" thickBot="1" x14ac:dyDescent="0.2">
      <c r="A40" s="39"/>
      <c r="B40" s="39"/>
      <c r="C40" s="39"/>
      <c r="D40" s="39"/>
      <c r="E40" s="162" t="s">
        <v>86</v>
      </c>
      <c r="F40" s="162"/>
      <c r="G40" s="162"/>
      <c r="H40" s="162"/>
      <c r="I40" s="162"/>
      <c r="J40" s="162"/>
      <c r="K40" s="162"/>
      <c r="L40" s="162"/>
      <c r="M40" s="162" t="s">
        <v>85</v>
      </c>
      <c r="N40" s="162"/>
      <c r="O40" s="162"/>
      <c r="P40" s="162"/>
      <c r="Q40" s="162"/>
      <c r="R40" s="162"/>
      <c r="S40" s="162"/>
      <c r="T40" s="162"/>
      <c r="U40" s="162"/>
      <c r="V40" s="162"/>
      <c r="W40" s="162"/>
      <c r="X40" s="162"/>
      <c r="Y40" s="162"/>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row>
    <row r="41" spans="1:78" s="38" customFormat="1" ht="30" customHeight="1" thickBot="1" x14ac:dyDescent="0.2">
      <c r="A41" s="39"/>
      <c r="B41" s="39"/>
      <c r="C41" s="39"/>
      <c r="D41" s="39"/>
      <c r="E41" s="164" t="s">
        <v>84</v>
      </c>
      <c r="F41" s="165"/>
      <c r="G41" s="165"/>
      <c r="H41" s="165"/>
      <c r="I41" s="165"/>
      <c r="J41" s="165"/>
      <c r="K41" s="165"/>
      <c r="L41" s="166"/>
      <c r="M41" s="167">
        <v>465</v>
      </c>
      <c r="N41" s="168"/>
      <c r="O41" s="168"/>
      <c r="P41" s="168"/>
      <c r="Q41" s="168"/>
      <c r="R41" s="168"/>
      <c r="S41" s="168"/>
      <c r="T41" s="168"/>
      <c r="U41" s="168"/>
      <c r="V41" s="168"/>
      <c r="W41" s="168"/>
      <c r="X41" s="168"/>
      <c r="Y41" s="16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row>
    <row r="42" spans="1:78" s="21" customFormat="1" ht="30" customHeight="1" thickBot="1" x14ac:dyDescent="0.2">
      <c r="A42" s="36"/>
      <c r="B42" s="36"/>
      <c r="C42" s="45"/>
      <c r="D42" s="42"/>
      <c r="E42" s="170"/>
      <c r="F42" s="171"/>
      <c r="G42" s="171"/>
      <c r="H42" s="171"/>
      <c r="I42" s="171"/>
      <c r="J42" s="171"/>
      <c r="K42" s="171"/>
      <c r="L42" s="172"/>
      <c r="M42" s="167"/>
      <c r="N42" s="168"/>
      <c r="O42" s="168"/>
      <c r="P42" s="168"/>
      <c r="Q42" s="168"/>
      <c r="R42" s="168"/>
      <c r="S42" s="168"/>
      <c r="T42" s="168"/>
      <c r="U42" s="168"/>
      <c r="V42" s="168"/>
      <c r="W42" s="168"/>
      <c r="X42" s="168"/>
      <c r="Y42" s="169"/>
      <c r="Z42" s="42"/>
      <c r="AA42" s="42"/>
      <c r="AB42" s="42"/>
      <c r="AC42" s="42"/>
      <c r="AD42" s="42"/>
      <c r="AE42" s="42"/>
      <c r="AF42" s="45"/>
      <c r="AG42" s="42"/>
      <c r="AH42" s="42"/>
      <c r="AI42" s="42"/>
      <c r="AJ42" s="42"/>
      <c r="AK42" s="42"/>
      <c r="AL42" s="42"/>
      <c r="AM42" s="42"/>
      <c r="AN42" s="42"/>
      <c r="AO42" s="42"/>
      <c r="AP42" s="42"/>
      <c r="AQ42" s="42"/>
      <c r="AR42" s="42"/>
      <c r="AS42" s="42"/>
      <c r="AT42" s="42"/>
      <c r="AU42" s="42"/>
      <c r="AV42" s="42"/>
      <c r="AW42" s="42"/>
      <c r="AX42" s="42"/>
      <c r="AY42" s="42"/>
      <c r="AZ42" s="42"/>
      <c r="BA42" s="42"/>
      <c r="BB42" s="42"/>
      <c r="BC42" s="45"/>
      <c r="BD42" s="42"/>
      <c r="BE42" s="42"/>
      <c r="BF42" s="42"/>
      <c r="BG42" s="42"/>
      <c r="BH42" s="24"/>
      <c r="BI42" s="24"/>
      <c r="BJ42" s="24"/>
      <c r="BK42" s="24"/>
      <c r="BL42" s="24"/>
      <c r="BM42" s="24"/>
      <c r="BN42" s="24"/>
      <c r="BO42" s="24"/>
      <c r="BP42" s="24"/>
      <c r="BQ42" s="24"/>
      <c r="BR42" s="44"/>
      <c r="BS42" s="44"/>
      <c r="BT42" s="44"/>
      <c r="BU42" s="44"/>
      <c r="BV42" s="44"/>
      <c r="BW42" s="44"/>
      <c r="BX42" s="44"/>
      <c r="BY42" s="44"/>
      <c r="BZ42" s="44"/>
    </row>
    <row r="43" spans="1:78" s="21" customFormat="1" ht="30" customHeight="1" thickBot="1" x14ac:dyDescent="0.2">
      <c r="A43" s="36"/>
      <c r="B43" s="36"/>
      <c r="C43" s="42"/>
      <c r="D43" s="41"/>
      <c r="E43" s="170"/>
      <c r="F43" s="171"/>
      <c r="G43" s="171"/>
      <c r="H43" s="171"/>
      <c r="I43" s="171"/>
      <c r="J43" s="171"/>
      <c r="K43" s="171"/>
      <c r="L43" s="172"/>
      <c r="M43" s="167"/>
      <c r="N43" s="168"/>
      <c r="O43" s="168"/>
      <c r="P43" s="168"/>
      <c r="Q43" s="168"/>
      <c r="R43" s="168"/>
      <c r="S43" s="168"/>
      <c r="T43" s="168"/>
      <c r="U43" s="168"/>
      <c r="V43" s="168"/>
      <c r="W43" s="168"/>
      <c r="X43" s="168"/>
      <c r="Y43" s="169"/>
      <c r="Z43" s="42"/>
      <c r="AA43" s="42"/>
      <c r="AB43" s="43"/>
      <c r="AC43" s="42"/>
      <c r="AD43" s="42"/>
      <c r="AE43" s="42"/>
      <c r="AF43" s="42"/>
      <c r="AG43" s="42"/>
      <c r="AH43" s="42"/>
      <c r="AI43" s="41"/>
      <c r="AJ43" s="41"/>
      <c r="AK43" s="43"/>
      <c r="AL43" s="43"/>
      <c r="AM43" s="42"/>
      <c r="AN43" s="42"/>
      <c r="AO43" s="42"/>
      <c r="AP43" s="42"/>
      <c r="AQ43" s="42"/>
      <c r="AR43" s="42"/>
      <c r="AS43" s="42"/>
      <c r="AT43" s="42"/>
      <c r="AU43" s="42"/>
      <c r="AV43" s="42"/>
      <c r="AW43" s="42"/>
      <c r="AX43" s="42"/>
      <c r="AY43" s="42"/>
      <c r="AZ43" s="42"/>
      <c r="BA43" s="42"/>
      <c r="BB43" s="42"/>
      <c r="BC43" s="42"/>
      <c r="BD43" s="42"/>
      <c r="BE43" s="42"/>
      <c r="BF43" s="41"/>
      <c r="BG43" s="41"/>
      <c r="BH43" s="35"/>
      <c r="BI43" s="35"/>
      <c r="BJ43" s="35"/>
      <c r="BK43" s="35"/>
      <c r="BL43" s="35"/>
      <c r="BM43" s="35"/>
      <c r="BN43" s="28"/>
      <c r="BO43" s="24"/>
      <c r="BP43" s="24"/>
      <c r="BQ43" s="24"/>
      <c r="BR43" s="28"/>
      <c r="BS43" s="28"/>
      <c r="BT43" s="35"/>
      <c r="BU43" s="35"/>
      <c r="BV43" s="35"/>
      <c r="BW43" s="35"/>
      <c r="BX43" s="35"/>
      <c r="BY43" s="35"/>
      <c r="BZ43" s="32"/>
    </row>
    <row r="44" spans="1:78" s="38" customFormat="1" ht="24.95" customHeight="1" x14ac:dyDescent="0.15">
      <c r="A44" s="40"/>
      <c r="B44" s="39"/>
      <c r="C44" s="39"/>
      <c r="D44" s="173" t="s">
        <v>83</v>
      </c>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row>
    <row r="45" spans="1:78" s="21" customFormat="1" ht="54.95" customHeight="1" x14ac:dyDescent="0.15">
      <c r="A45" s="36"/>
      <c r="B45" s="37"/>
      <c r="C45" s="37"/>
      <c r="D45" s="36"/>
      <c r="E45" s="176" t="s">
        <v>57</v>
      </c>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row>
    <row r="46" spans="1:78" s="21" customFormat="1" ht="15.95" customHeight="1" x14ac:dyDescent="0.15">
      <c r="C46" s="24"/>
      <c r="D46" s="28"/>
      <c r="E46" s="28"/>
      <c r="F46" s="28"/>
      <c r="G46" s="33"/>
      <c r="H46" s="33"/>
      <c r="I46" s="33"/>
      <c r="J46" s="33"/>
      <c r="K46" s="33"/>
      <c r="L46" s="28"/>
      <c r="M46" s="28"/>
      <c r="N46" s="24"/>
      <c r="O46" s="24"/>
      <c r="P46" s="24"/>
      <c r="Q46" s="24"/>
      <c r="R46" s="24"/>
      <c r="S46" s="24"/>
      <c r="T46" s="24"/>
      <c r="U46" s="24"/>
      <c r="V46" s="24"/>
      <c r="W46" s="24"/>
      <c r="X46" s="24"/>
      <c r="Y46" s="24"/>
      <c r="Z46" s="24"/>
      <c r="AA46" s="24"/>
      <c r="AB46" s="32"/>
      <c r="AC46" s="24"/>
      <c r="AD46" s="24"/>
      <c r="AE46" s="24"/>
      <c r="AF46" s="24"/>
      <c r="AG46" s="24"/>
      <c r="AH46" s="24"/>
      <c r="AI46" s="28"/>
      <c r="AJ46" s="28"/>
      <c r="AK46" s="32"/>
      <c r="AL46" s="32"/>
      <c r="AM46" s="24"/>
      <c r="AN46" s="24"/>
      <c r="AO46" s="24"/>
      <c r="AP46" s="24"/>
      <c r="AQ46" s="24"/>
      <c r="AR46" s="24"/>
      <c r="AS46" s="24"/>
      <c r="AT46" s="24"/>
      <c r="AU46" s="24"/>
      <c r="AV46" s="24"/>
      <c r="AW46" s="24"/>
      <c r="AX46" s="24"/>
      <c r="AY46" s="24"/>
      <c r="AZ46" s="24"/>
      <c r="BA46" s="24"/>
      <c r="BB46" s="24"/>
      <c r="BC46" s="24"/>
      <c r="BD46" s="24"/>
      <c r="BE46" s="24"/>
      <c r="BF46" s="28"/>
      <c r="BG46" s="28"/>
      <c r="BH46" s="35"/>
      <c r="BI46" s="35"/>
      <c r="BJ46" s="35"/>
      <c r="BK46" s="35"/>
      <c r="BL46" s="35"/>
      <c r="BM46" s="35"/>
      <c r="BN46" s="28"/>
      <c r="BO46" s="24"/>
      <c r="BP46" s="24"/>
      <c r="BQ46" s="24"/>
      <c r="BR46" s="28"/>
      <c r="BS46" s="28"/>
      <c r="BT46" s="35"/>
      <c r="BU46" s="35"/>
      <c r="BV46" s="35"/>
      <c r="BW46" s="35"/>
      <c r="BX46" s="35"/>
      <c r="BY46" s="35"/>
      <c r="BZ46" s="32"/>
    </row>
    <row r="47" spans="1:78" s="21" customFormat="1" ht="15.95" customHeight="1" x14ac:dyDescent="0.15">
      <c r="C47" s="24"/>
      <c r="D47" s="28"/>
      <c r="E47" s="28"/>
      <c r="F47" s="28"/>
      <c r="G47" s="33"/>
      <c r="H47" s="33"/>
      <c r="I47" s="33"/>
      <c r="J47" s="33"/>
      <c r="K47" s="33"/>
      <c r="L47" s="28"/>
      <c r="M47" s="28"/>
      <c r="N47" s="24"/>
      <c r="O47" s="24"/>
      <c r="P47" s="24"/>
      <c r="Q47" s="24"/>
      <c r="R47" s="24"/>
      <c r="S47" s="24"/>
      <c r="T47" s="24"/>
      <c r="U47" s="24"/>
      <c r="V47" s="24"/>
      <c r="W47" s="24"/>
      <c r="X47" s="24"/>
      <c r="Y47" s="24"/>
      <c r="Z47" s="24"/>
      <c r="AA47" s="24"/>
      <c r="AB47" s="32"/>
      <c r="AC47" s="24"/>
      <c r="AD47" s="24"/>
      <c r="AE47" s="24"/>
      <c r="AF47" s="24"/>
      <c r="AG47" s="24"/>
      <c r="AH47" s="24"/>
      <c r="AI47" s="28"/>
      <c r="AJ47" s="28"/>
      <c r="AK47" s="32"/>
      <c r="AL47" s="32"/>
      <c r="AM47" s="24"/>
      <c r="AN47" s="24"/>
      <c r="AO47" s="24"/>
      <c r="AP47" s="24"/>
      <c r="AQ47" s="24"/>
      <c r="AR47" s="24"/>
      <c r="AS47" s="24"/>
      <c r="AT47" s="24"/>
      <c r="AU47" s="24"/>
      <c r="AV47" s="24"/>
      <c r="AW47" s="24"/>
      <c r="AX47" s="24"/>
      <c r="AY47" s="24"/>
      <c r="AZ47" s="24"/>
      <c r="BA47" s="24"/>
      <c r="BB47" s="24"/>
      <c r="BC47" s="24"/>
      <c r="BD47" s="24"/>
      <c r="BE47" s="24"/>
      <c r="BF47" s="28"/>
      <c r="BG47" s="28"/>
      <c r="BH47" s="35"/>
      <c r="BI47" s="35"/>
      <c r="BJ47" s="35"/>
      <c r="BK47" s="35"/>
      <c r="BL47" s="35"/>
      <c r="BM47" s="35"/>
      <c r="BN47" s="28"/>
      <c r="BO47" s="24"/>
      <c r="BP47" s="24"/>
      <c r="BQ47" s="24"/>
      <c r="BR47" s="28"/>
      <c r="BS47" s="28"/>
      <c r="BT47" s="35"/>
      <c r="BU47" s="35"/>
      <c r="BV47" s="35"/>
      <c r="BW47" s="35"/>
      <c r="BX47" s="35"/>
      <c r="BY47" s="35"/>
      <c r="BZ47" s="32"/>
    </row>
    <row r="48" spans="1:78" s="21" customFormat="1" ht="15.95" customHeight="1" x14ac:dyDescent="0.15">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2"/>
      <c r="AC48" s="24"/>
      <c r="AD48" s="24"/>
      <c r="AE48" s="24"/>
      <c r="AF48" s="24"/>
      <c r="AG48" s="24"/>
      <c r="AH48" s="28"/>
      <c r="AI48" s="28"/>
      <c r="AJ48" s="28"/>
      <c r="AK48" s="32"/>
      <c r="AL48" s="32"/>
      <c r="AM48" s="24"/>
      <c r="AN48" s="24"/>
      <c r="AO48" s="24"/>
      <c r="AP48" s="24"/>
      <c r="AQ48" s="24"/>
      <c r="AR48" s="24"/>
      <c r="AS48" s="24"/>
      <c r="AT48" s="24"/>
      <c r="AU48" s="24"/>
      <c r="AV48" s="24"/>
      <c r="AW48" s="24"/>
      <c r="AX48" s="24"/>
      <c r="AY48" s="24"/>
      <c r="AZ48" s="24"/>
      <c r="BA48" s="24"/>
      <c r="BB48" s="24"/>
      <c r="BC48" s="24"/>
      <c r="BD48" s="24"/>
      <c r="BE48" s="28"/>
      <c r="BF48" s="28"/>
      <c r="BG48" s="28"/>
      <c r="BH48" s="34"/>
      <c r="BI48" s="34"/>
      <c r="BJ48" s="34"/>
      <c r="BK48" s="34"/>
      <c r="BL48" s="34"/>
      <c r="BM48" s="34"/>
      <c r="BN48" s="28"/>
      <c r="BO48" s="24"/>
      <c r="BP48" s="24"/>
      <c r="BQ48" s="24"/>
      <c r="BR48" s="28"/>
      <c r="BS48" s="28"/>
      <c r="BT48" s="33"/>
      <c r="BU48" s="33"/>
      <c r="BV48" s="33"/>
      <c r="BW48" s="33"/>
      <c r="BX48" s="33"/>
      <c r="BY48" s="33"/>
      <c r="BZ48" s="32"/>
    </row>
    <row r="49" spans="3:126" s="21" customFormat="1" ht="15.95" customHeight="1" x14ac:dyDescent="0.15">
      <c r="C49" s="3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8"/>
      <c r="BZ49" s="28"/>
    </row>
    <row r="50" spans="3:126" s="21" customFormat="1" ht="15.95" customHeight="1" x14ac:dyDescent="0.15">
      <c r="C50" s="24"/>
      <c r="D50" s="24"/>
      <c r="E50" s="24"/>
      <c r="F50" s="24"/>
      <c r="G50" s="24"/>
      <c r="H50" s="24"/>
      <c r="I50" s="28"/>
      <c r="J50" s="28"/>
      <c r="K50" s="28"/>
      <c r="L50" s="28"/>
      <c r="M50" s="28"/>
      <c r="N50" s="24"/>
      <c r="O50" s="24"/>
      <c r="P50" s="24"/>
      <c r="Q50" s="28"/>
      <c r="R50" s="28"/>
      <c r="S50" s="28"/>
      <c r="T50" s="28"/>
      <c r="U50" s="28"/>
      <c r="V50" s="28"/>
      <c r="W50" s="28"/>
      <c r="X50" s="30"/>
      <c r="Y50" s="24"/>
      <c r="Z50" s="24"/>
      <c r="AA50" s="28"/>
      <c r="AB50" s="28"/>
      <c r="AC50" s="28"/>
      <c r="AD50" s="28"/>
      <c r="AE50" s="28"/>
      <c r="AF50" s="28"/>
      <c r="AG50" s="28"/>
      <c r="AH50" s="24"/>
      <c r="AI50" s="24"/>
      <c r="AJ50" s="24"/>
      <c r="AK50" s="28"/>
      <c r="AL50" s="28"/>
      <c r="AM50" s="29"/>
      <c r="AN50" s="29"/>
      <c r="AO50" s="29"/>
      <c r="AP50" s="29"/>
      <c r="AQ50" s="28"/>
      <c r="AR50" s="28"/>
      <c r="AS50" s="28"/>
      <c r="AT50" s="28"/>
      <c r="AU50" s="28"/>
      <c r="AV50" s="28"/>
      <c r="AW50" s="28"/>
      <c r="AX50" s="28"/>
      <c r="AY50" s="28"/>
      <c r="AZ50" s="28"/>
      <c r="BA50" s="28"/>
      <c r="BB50" s="28"/>
      <c r="BC50" s="28"/>
      <c r="BD50" s="28"/>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3:126" s="21" customFormat="1" ht="15.95" customHeight="1" x14ac:dyDescent="0.15">
      <c r="C51" s="24"/>
      <c r="D51" s="24"/>
      <c r="E51" s="24"/>
      <c r="F51" s="24"/>
      <c r="G51" s="24"/>
      <c r="H51" s="24"/>
      <c r="I51" s="27"/>
      <c r="J51" s="27"/>
      <c r="K51" s="27"/>
      <c r="L51" s="27"/>
      <c r="M51" s="27"/>
      <c r="N51" s="24"/>
      <c r="O51" s="24"/>
      <c r="P51" s="28"/>
      <c r="Q51" s="28"/>
      <c r="R51" s="27"/>
      <c r="S51" s="27"/>
      <c r="T51" s="27"/>
      <c r="U51" s="27"/>
      <c r="V51" s="27"/>
      <c r="W51" s="28"/>
      <c r="X51" s="28"/>
      <c r="Y51" s="24"/>
      <c r="Z51" s="24"/>
      <c r="AA51" s="27"/>
      <c r="AB51" s="27"/>
      <c r="AC51" s="27"/>
      <c r="AD51" s="27"/>
      <c r="AE51" s="26"/>
      <c r="AF51" s="26"/>
      <c r="AG51" s="26"/>
      <c r="AH51" s="25"/>
      <c r="AI51" s="24"/>
      <c r="AJ51" s="24"/>
      <c r="AK51" s="27"/>
      <c r="AL51" s="27"/>
      <c r="AM51" s="27"/>
      <c r="AN51" s="28"/>
      <c r="AO51" s="28"/>
      <c r="AP51" s="28"/>
      <c r="AQ51" s="27"/>
      <c r="AR51" s="27"/>
      <c r="AS51" s="27"/>
      <c r="AT51" s="27"/>
      <c r="AU51" s="27"/>
      <c r="AV51" s="27"/>
      <c r="AW51" s="27"/>
      <c r="AX51" s="27"/>
      <c r="AY51" s="27"/>
      <c r="AZ51" s="27"/>
      <c r="BA51" s="27"/>
      <c r="BB51" s="26"/>
      <c r="BC51" s="26"/>
      <c r="BD51" s="26"/>
      <c r="BE51" s="25"/>
      <c r="BF51" s="24"/>
      <c r="BG51" s="24"/>
      <c r="BH51" s="24"/>
      <c r="BI51" s="24"/>
      <c r="BJ51" s="24"/>
      <c r="BK51" s="24"/>
      <c r="BL51" s="24"/>
      <c r="BM51" s="24"/>
      <c r="BN51" s="24"/>
      <c r="BO51" s="24"/>
      <c r="BP51" s="24"/>
      <c r="BQ51" s="24"/>
      <c r="BR51" s="24"/>
      <c r="BS51" s="24"/>
      <c r="BT51" s="24"/>
      <c r="BU51" s="24"/>
      <c r="BV51" s="24"/>
      <c r="BW51" s="24"/>
      <c r="BX51" s="24"/>
      <c r="BY51" s="24"/>
      <c r="BZ51" s="24"/>
      <c r="CA51" s="23"/>
      <c r="CB51" s="23"/>
      <c r="CC51" s="23"/>
      <c r="CD51" s="23"/>
      <c r="CE51" s="23"/>
    </row>
    <row r="52" spans="3:126" s="21" customFormat="1" ht="15.95" customHeight="1" x14ac:dyDescent="0.15">
      <c r="BX52" s="22"/>
      <c r="BY52" s="22"/>
      <c r="BZ52" s="22"/>
      <c r="CA52" s="22"/>
      <c r="CB52" s="22"/>
      <c r="CC52" s="22"/>
      <c r="CD52" s="22"/>
      <c r="CE52" s="22"/>
    </row>
    <row r="53" spans="3:126" s="21" customFormat="1" ht="14.25" x14ac:dyDescent="0.15"/>
    <row r="54" spans="3:126" s="21" customFormat="1" ht="14.25" x14ac:dyDescent="0.15"/>
    <row r="55" spans="3:126" s="21" customFormat="1" ht="14.25" x14ac:dyDescent="0.15"/>
    <row r="56" spans="3:126" s="21" customFormat="1" ht="14.25" x14ac:dyDescent="0.15"/>
    <row r="57" spans="3:126" s="21" customFormat="1" ht="14.25" x14ac:dyDescent="0.15">
      <c r="DA57" s="160" t="s">
        <v>82</v>
      </c>
      <c r="DB57" s="160"/>
      <c r="DC57" s="160"/>
      <c r="DD57" s="160"/>
      <c r="DE57" s="160"/>
      <c r="DF57" s="160"/>
      <c r="DG57" s="160"/>
      <c r="DH57" s="160"/>
      <c r="DI57" s="160"/>
      <c r="DJ57" s="160"/>
      <c r="DK57" s="160"/>
      <c r="DL57" s="160"/>
      <c r="DM57" s="160"/>
    </row>
    <row r="58" spans="3:126" s="21" customFormat="1" ht="14.25" x14ac:dyDescent="0.15">
      <c r="DA58" s="158" t="s">
        <v>81</v>
      </c>
      <c r="DB58" s="158"/>
      <c r="DC58" s="158"/>
      <c r="DD58" s="158"/>
      <c r="DE58" s="161" t="e">
        <f>#REF!</f>
        <v>#REF!</v>
      </c>
      <c r="DF58" s="161"/>
      <c r="DG58" s="161"/>
      <c r="DH58" s="161"/>
      <c r="DI58" s="161"/>
      <c r="DJ58" s="161"/>
      <c r="DK58" s="161"/>
      <c r="DL58" s="161"/>
      <c r="DM58" s="161"/>
    </row>
    <row r="59" spans="3:126" s="21" customFormat="1" ht="14.25" x14ac:dyDescent="0.15">
      <c r="DA59" s="158" t="s">
        <v>80</v>
      </c>
      <c r="DB59" s="158"/>
      <c r="DC59" s="158"/>
      <c r="DD59" s="158"/>
      <c r="DE59" s="161" t="e">
        <f>#REF!</f>
        <v>#REF!</v>
      </c>
      <c r="DF59" s="161"/>
      <c r="DG59" s="161"/>
      <c r="DH59" s="161"/>
      <c r="DI59" s="161"/>
      <c r="DJ59" s="161"/>
      <c r="DK59" s="161"/>
      <c r="DL59" s="161"/>
      <c r="DM59" s="161"/>
      <c r="DQ59" s="174" t="str">
        <f>IF(I4="","",SUM(BH43:BM47))</f>
        <v/>
      </c>
      <c r="DR59" s="175"/>
      <c r="DS59" s="175"/>
      <c r="DT59" s="175"/>
      <c r="DU59" s="175"/>
      <c r="DV59" s="175"/>
    </row>
    <row r="60" spans="3:126" s="21" customFormat="1" ht="14.25" x14ac:dyDescent="0.15">
      <c r="DA60" s="158" t="s">
        <v>79</v>
      </c>
      <c r="DB60" s="158"/>
      <c r="DC60" s="158"/>
      <c r="DD60" s="158"/>
      <c r="DE60" s="159" t="e">
        <f>#REF!</f>
        <v>#REF!</v>
      </c>
      <c r="DF60" s="159"/>
      <c r="DG60" s="159"/>
      <c r="DH60" s="159"/>
      <c r="DI60" s="159"/>
      <c r="DJ60" s="159"/>
      <c r="DK60" s="159"/>
      <c r="DL60" s="159"/>
      <c r="DM60" s="159"/>
    </row>
    <row r="61" spans="3:126" s="21" customFormat="1" ht="14.25" x14ac:dyDescent="0.15"/>
    <row r="62" spans="3:126" s="21" customFormat="1" ht="14.25" x14ac:dyDescent="0.15"/>
    <row r="63" spans="3:126" s="21" customFormat="1" ht="14.25" x14ac:dyDescent="0.15"/>
    <row r="64" spans="3:126" s="21" customFormat="1" ht="14.25" x14ac:dyDescent="0.15"/>
    <row r="65" s="21" customFormat="1" ht="14.25" x14ac:dyDescent="0.15"/>
    <row r="66" s="21" customFormat="1" ht="14.25" x14ac:dyDescent="0.15"/>
    <row r="67" s="21" customFormat="1" ht="14.25" x14ac:dyDescent="0.15"/>
    <row r="68" s="21" customFormat="1" ht="14.25" x14ac:dyDescent="0.15"/>
    <row r="69" s="21" customFormat="1" ht="14.25" x14ac:dyDescent="0.15"/>
    <row r="70" s="21" customFormat="1" ht="14.25" x14ac:dyDescent="0.15"/>
    <row r="71" s="21" customFormat="1" ht="14.25" x14ac:dyDescent="0.15"/>
    <row r="72" s="21" customFormat="1" ht="14.25" x14ac:dyDescent="0.15"/>
    <row r="73" s="21" customFormat="1" ht="14.25" x14ac:dyDescent="0.15"/>
    <row r="74" s="21" customFormat="1" ht="14.25" x14ac:dyDescent="0.15"/>
    <row r="75" s="21" customFormat="1" ht="14.25" x14ac:dyDescent="0.15"/>
    <row r="76" s="21" customFormat="1" ht="14.25" x14ac:dyDescent="0.15"/>
    <row r="77" s="21" customFormat="1" ht="14.25" x14ac:dyDescent="0.15"/>
    <row r="78" s="21" customFormat="1" ht="14.25" x14ac:dyDescent="0.15"/>
    <row r="79" s="21" customFormat="1" ht="14.25" x14ac:dyDescent="0.15"/>
    <row r="80" s="21" customFormat="1" ht="14.25" x14ac:dyDescent="0.15"/>
    <row r="81" s="21" customFormat="1" ht="14.25" x14ac:dyDescent="0.15"/>
    <row r="82" s="21" customFormat="1" ht="14.25" x14ac:dyDescent="0.15"/>
    <row r="83" s="21" customFormat="1" ht="14.25" x14ac:dyDescent="0.15"/>
    <row r="84" s="21" customFormat="1" ht="14.25" x14ac:dyDescent="0.15"/>
    <row r="85" s="21" customFormat="1" ht="14.25" x14ac:dyDescent="0.15"/>
    <row r="86" s="21" customFormat="1" ht="14.25" x14ac:dyDescent="0.15"/>
    <row r="87" s="21" customFormat="1" ht="14.25" x14ac:dyDescent="0.15"/>
    <row r="88" s="21" customFormat="1" ht="14.25" x14ac:dyDescent="0.15"/>
    <row r="89" s="21" customFormat="1" ht="14.25" x14ac:dyDescent="0.15"/>
    <row r="90" s="21" customFormat="1" ht="14.25" x14ac:dyDescent="0.15"/>
    <row r="91" s="21" customFormat="1" ht="14.25" x14ac:dyDescent="0.15"/>
    <row r="92" s="21" customFormat="1" ht="14.25" x14ac:dyDescent="0.15"/>
    <row r="93" s="21" customFormat="1" ht="14.25" x14ac:dyDescent="0.15"/>
    <row r="94" s="21" customFormat="1" ht="14.25" x14ac:dyDescent="0.15"/>
    <row r="95" s="21" customFormat="1" ht="14.25" x14ac:dyDescent="0.15"/>
    <row r="96" s="21" customFormat="1" ht="14.25" x14ac:dyDescent="0.15"/>
    <row r="97" s="21" customFormat="1" ht="14.25" x14ac:dyDescent="0.15"/>
    <row r="98" s="21" customFormat="1" ht="14.25" x14ac:dyDescent="0.15"/>
    <row r="99" s="21" customFormat="1" ht="14.25" x14ac:dyDescent="0.15"/>
    <row r="100" s="21" customFormat="1" ht="14.25" x14ac:dyDescent="0.15"/>
    <row r="101" s="21" customFormat="1" ht="14.25" x14ac:dyDescent="0.15"/>
    <row r="102" s="21" customFormat="1" ht="14.25" x14ac:dyDescent="0.15"/>
    <row r="103" s="21" customFormat="1" ht="14.25" x14ac:dyDescent="0.15"/>
    <row r="104" s="21" customFormat="1" ht="14.25" x14ac:dyDescent="0.15"/>
    <row r="105" s="21" customFormat="1" ht="14.25" x14ac:dyDescent="0.15"/>
    <row r="106" s="21" customFormat="1" ht="14.25" x14ac:dyDescent="0.15"/>
    <row r="107" s="21" customFormat="1" ht="14.25" x14ac:dyDescent="0.15"/>
    <row r="108" s="21" customFormat="1" ht="14.25" x14ac:dyDescent="0.15"/>
    <row r="109" s="21" customFormat="1" ht="14.25" x14ac:dyDescent="0.15"/>
    <row r="110" s="21" customFormat="1" ht="14.25" x14ac:dyDescent="0.15"/>
    <row r="111" s="21" customFormat="1" ht="14.25" x14ac:dyDescent="0.15"/>
    <row r="112" s="21" customFormat="1" ht="14.25" x14ac:dyDescent="0.15"/>
    <row r="113" s="21" customFormat="1" ht="14.25" x14ac:dyDescent="0.15"/>
    <row r="114" s="21" customFormat="1" ht="14.25" x14ac:dyDescent="0.15"/>
    <row r="115" s="21" customFormat="1" ht="14.25" x14ac:dyDescent="0.15"/>
    <row r="116" s="21" customFormat="1" ht="14.25" x14ac:dyDescent="0.15"/>
    <row r="117" s="21" customFormat="1" ht="14.25" x14ac:dyDescent="0.15"/>
    <row r="118" s="21" customFormat="1" ht="14.25" x14ac:dyDescent="0.15"/>
    <row r="119" s="21" customFormat="1" ht="14.25" x14ac:dyDescent="0.15"/>
    <row r="120" s="21" customFormat="1" ht="14.25" x14ac:dyDescent="0.15"/>
    <row r="121" s="21" customFormat="1" ht="14.25" x14ac:dyDescent="0.15"/>
    <row r="122" s="21" customFormat="1" ht="14.25" x14ac:dyDescent="0.15"/>
    <row r="123" s="21" customFormat="1" ht="14.25" x14ac:dyDescent="0.15"/>
  </sheetData>
  <sheetProtection sheet="1" objects="1" scenarios="1" selectLockedCells="1"/>
  <mergeCells count="54">
    <mergeCell ref="C4:BG4"/>
    <mergeCell ref="B14:BG14"/>
    <mergeCell ref="B5:BG5"/>
    <mergeCell ref="C6:BG6"/>
    <mergeCell ref="C7:J7"/>
    <mergeCell ref="K7:R7"/>
    <mergeCell ref="S7:Z7"/>
    <mergeCell ref="AA7:AH7"/>
    <mergeCell ref="AI7:AP7"/>
    <mergeCell ref="C10:J10"/>
    <mergeCell ref="E16:L16"/>
    <mergeCell ref="M16:T16"/>
    <mergeCell ref="K10:O10"/>
    <mergeCell ref="C11:J11"/>
    <mergeCell ref="K11:O11"/>
    <mergeCell ref="B13:BG13"/>
    <mergeCell ref="E23:L23"/>
    <mergeCell ref="M23:Y23"/>
    <mergeCell ref="E24:L24"/>
    <mergeCell ref="M24:Y24"/>
    <mergeCell ref="E21:L21"/>
    <mergeCell ref="M21:Y21"/>
    <mergeCell ref="E22:L22"/>
    <mergeCell ref="M22:Y22"/>
    <mergeCell ref="DQ59:DV59"/>
    <mergeCell ref="E41:L41"/>
    <mergeCell ref="M41:Y41"/>
    <mergeCell ref="E42:L42"/>
    <mergeCell ref="M42:Y42"/>
    <mergeCell ref="E43:L43"/>
    <mergeCell ref="M43:Y43"/>
    <mergeCell ref="D44:BG44"/>
    <mergeCell ref="E45:BG45"/>
    <mergeCell ref="D39:BG39"/>
    <mergeCell ref="E40:L40"/>
    <mergeCell ref="M40:Y40"/>
    <mergeCell ref="E25:L25"/>
    <mergeCell ref="M25:Y25"/>
    <mergeCell ref="L1:AO1"/>
    <mergeCell ref="DA60:DD60"/>
    <mergeCell ref="DE60:DM60"/>
    <mergeCell ref="DA57:DM57"/>
    <mergeCell ref="DA58:DD58"/>
    <mergeCell ref="DE58:DM58"/>
    <mergeCell ref="DA59:DD59"/>
    <mergeCell ref="DE59:DM59"/>
    <mergeCell ref="E33:S33"/>
    <mergeCell ref="T33:AL33"/>
    <mergeCell ref="E28:L28"/>
    <mergeCell ref="M28:Y28"/>
    <mergeCell ref="E26:L26"/>
    <mergeCell ref="M26:Y26"/>
    <mergeCell ref="E27:L27"/>
    <mergeCell ref="M27:Y27"/>
  </mergeCells>
  <phoneticPr fontId="3"/>
  <printOptions horizontalCentered="1" verticalCentered="1"/>
  <pageMargins left="0.7" right="0.7" top="0.75" bottom="0.75" header="0.3" footer="0.3"/>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EH116"/>
  <sheetViews>
    <sheetView showGridLines="0" tabSelected="1" zoomScaleNormal="100" zoomScaleSheetLayoutView="100" workbookViewId="0"/>
  </sheetViews>
  <sheetFormatPr defaultRowHeight="13.5" x14ac:dyDescent="0.15"/>
  <cols>
    <col min="1" max="184" width="1.625" style="61" customWidth="1"/>
    <col min="185" max="16384" width="9" style="61"/>
  </cols>
  <sheetData>
    <row r="1" spans="1:138" ht="41.25" customHeight="1" x14ac:dyDescent="0.2">
      <c r="A1" s="131" t="s">
        <v>328</v>
      </c>
      <c r="B1" s="140" t="s">
        <v>329</v>
      </c>
      <c r="C1" s="75"/>
      <c r="D1" s="215" t="s">
        <v>349</v>
      </c>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75"/>
      <c r="AR1" s="75"/>
      <c r="AS1" s="75"/>
      <c r="AT1" s="75"/>
      <c r="AU1" s="75"/>
      <c r="AV1" s="75"/>
      <c r="AW1" s="75"/>
      <c r="AX1" s="75"/>
      <c r="AY1" s="75"/>
      <c r="AZ1" s="75"/>
      <c r="BA1" s="75"/>
      <c r="BB1" s="75"/>
      <c r="BC1" s="75"/>
      <c r="BD1" s="75"/>
      <c r="BE1" s="75"/>
      <c r="BF1" s="75"/>
      <c r="BG1" s="75"/>
      <c r="BH1" s="75"/>
      <c r="BI1" s="75"/>
      <c r="CS1" s="74"/>
      <c r="CT1" s="74"/>
      <c r="CU1" s="74"/>
      <c r="CV1" s="74"/>
      <c r="CW1" s="74"/>
      <c r="CX1" s="74"/>
      <c r="CY1" s="74"/>
      <c r="CZ1" s="74"/>
      <c r="DA1" s="74"/>
      <c r="DB1" s="74"/>
      <c r="DC1" s="74"/>
      <c r="DD1" s="74"/>
      <c r="DE1" s="74"/>
      <c r="DF1" s="74"/>
      <c r="DG1" s="74"/>
      <c r="DH1" s="74"/>
      <c r="DI1" s="74"/>
      <c r="DJ1" s="74"/>
      <c r="DK1" s="74"/>
      <c r="DL1" s="74"/>
      <c r="DM1" s="74"/>
    </row>
    <row r="2" spans="1:138" s="36" customFormat="1" ht="33.75" customHeight="1" x14ac:dyDescent="0.15">
      <c r="D2" s="141" t="s">
        <v>330</v>
      </c>
      <c r="E2" s="151"/>
      <c r="F2" s="151"/>
      <c r="G2" s="151"/>
      <c r="H2" s="151"/>
      <c r="I2" s="151"/>
      <c r="J2" s="151"/>
      <c r="K2" s="151"/>
      <c r="L2" s="151"/>
      <c r="M2" s="151"/>
      <c r="N2" s="151"/>
      <c r="O2" s="151"/>
      <c r="P2" s="151"/>
      <c r="Q2" s="151"/>
      <c r="R2" s="151"/>
      <c r="S2" s="151"/>
      <c r="T2" s="151"/>
      <c r="U2" s="151"/>
      <c r="V2" s="151"/>
      <c r="W2" s="151"/>
      <c r="X2" s="151"/>
      <c r="Y2" s="151"/>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row>
    <row r="3" spans="1:138" s="40" customFormat="1" ht="42.75" customHeight="1" x14ac:dyDescent="0.15">
      <c r="B3" s="222" t="s">
        <v>344</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row>
    <row r="4" spans="1:138" s="36" customFormat="1" ht="29.25" customHeight="1" x14ac:dyDescent="0.15">
      <c r="C4" s="225" t="s">
        <v>331</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72"/>
      <c r="BI4" s="42"/>
      <c r="BJ4" s="42"/>
      <c r="BK4" s="42"/>
      <c r="BL4" s="42"/>
      <c r="BM4" s="42"/>
      <c r="BN4" s="42"/>
      <c r="BO4" s="42"/>
      <c r="BP4" s="42"/>
      <c r="BQ4" s="42"/>
      <c r="BR4" s="42"/>
      <c r="BS4" s="42"/>
      <c r="BT4" s="42"/>
      <c r="BU4" s="42"/>
      <c r="BV4" s="42"/>
      <c r="BW4" s="42"/>
      <c r="BX4" s="42"/>
      <c r="BY4" s="42"/>
      <c r="BZ4" s="42"/>
      <c r="CA4" s="42"/>
      <c r="CB4" s="42"/>
      <c r="CC4" s="42"/>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row>
    <row r="5" spans="1:138" s="40" customFormat="1" ht="7.5" customHeight="1" x14ac:dyDescent="0.15">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row>
    <row r="6" spans="1:138" s="40" customFormat="1" ht="21" customHeight="1" thickBot="1" x14ac:dyDescent="0.2">
      <c r="B6" s="39"/>
      <c r="C6" s="173" t="s">
        <v>343</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row>
    <row r="7" spans="1:138" s="39" customFormat="1" ht="30" customHeight="1" thickBot="1" x14ac:dyDescent="0.2">
      <c r="C7" s="170" t="s">
        <v>0</v>
      </c>
      <c r="D7" s="171"/>
      <c r="E7" s="171"/>
      <c r="F7" s="171"/>
      <c r="G7" s="171"/>
      <c r="H7" s="171"/>
      <c r="I7" s="171"/>
      <c r="J7" s="172"/>
      <c r="K7" s="227" t="s">
        <v>1</v>
      </c>
      <c r="L7" s="228"/>
      <c r="M7" s="228"/>
      <c r="N7" s="228"/>
      <c r="O7" s="228"/>
      <c r="P7" s="228"/>
      <c r="Q7" s="228"/>
      <c r="R7" s="229"/>
      <c r="S7" s="203" t="s">
        <v>218</v>
      </c>
      <c r="T7" s="204"/>
      <c r="U7" s="204"/>
      <c r="V7" s="204"/>
      <c r="W7" s="204"/>
      <c r="X7" s="204"/>
      <c r="Y7" s="204"/>
      <c r="Z7" s="205"/>
      <c r="AA7" s="170" t="s">
        <v>3</v>
      </c>
      <c r="AB7" s="171"/>
      <c r="AC7" s="171"/>
      <c r="AD7" s="171"/>
      <c r="AE7" s="171"/>
      <c r="AF7" s="171"/>
      <c r="AG7" s="171"/>
      <c r="AH7" s="172"/>
      <c r="AI7" s="170" t="s">
        <v>2</v>
      </c>
      <c r="AJ7" s="171"/>
      <c r="AK7" s="171"/>
      <c r="AL7" s="171"/>
      <c r="AM7" s="171"/>
      <c r="AN7" s="171"/>
      <c r="AO7" s="171"/>
      <c r="AP7" s="172"/>
      <c r="AQ7" s="170" t="s">
        <v>4</v>
      </c>
      <c r="AR7" s="171"/>
      <c r="AS7" s="171"/>
      <c r="AT7" s="171"/>
      <c r="AU7" s="171"/>
      <c r="AV7" s="171"/>
      <c r="AW7" s="171"/>
      <c r="AX7" s="172"/>
    </row>
    <row r="8" spans="1:138" s="39" customFormat="1" ht="55.5" customHeight="1" x14ac:dyDescent="0.15">
      <c r="C8" s="223" t="s">
        <v>353</v>
      </c>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row>
    <row r="9" spans="1:138" s="39" customFormat="1" ht="30" customHeight="1" thickBot="1" x14ac:dyDescent="0.2">
      <c r="A9" s="224" t="s">
        <v>351</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row>
    <row r="10" spans="1:138" s="39" customFormat="1" ht="30" customHeight="1" thickBot="1" x14ac:dyDescent="0.2">
      <c r="C10" s="142"/>
      <c r="D10" s="197" t="s">
        <v>221</v>
      </c>
      <c r="E10" s="198"/>
      <c r="F10" s="199"/>
      <c r="G10" s="185"/>
      <c r="H10" s="186"/>
      <c r="I10" s="186"/>
      <c r="J10" s="186"/>
      <c r="K10" s="186"/>
      <c r="L10" s="186"/>
      <c r="M10" s="186"/>
      <c r="N10" s="186"/>
      <c r="O10" s="187"/>
      <c r="P10" s="181"/>
      <c r="Q10" s="182"/>
      <c r="R10" s="182"/>
      <c r="S10" s="143"/>
      <c r="T10" s="143"/>
      <c r="V10" s="197" t="s">
        <v>222</v>
      </c>
      <c r="W10" s="198"/>
      <c r="X10" s="199"/>
      <c r="Y10" s="206"/>
      <c r="Z10" s="207"/>
      <c r="AA10" s="207"/>
      <c r="AB10" s="207"/>
      <c r="AC10" s="207"/>
      <c r="AD10" s="207"/>
      <c r="AE10" s="207"/>
      <c r="AF10" s="207"/>
      <c r="AG10" s="208"/>
      <c r="AH10" s="181" t="s">
        <v>332</v>
      </c>
      <c r="AI10" s="182"/>
      <c r="AJ10" s="182"/>
    </row>
    <row r="11" spans="1:138" s="39" customFormat="1" ht="30" customHeight="1" thickBot="1" x14ac:dyDescent="0.2">
      <c r="C11" s="142"/>
      <c r="D11" s="200"/>
      <c r="E11" s="201"/>
      <c r="F11" s="202"/>
      <c r="G11" s="188"/>
      <c r="H11" s="189"/>
      <c r="I11" s="189"/>
      <c r="J11" s="189"/>
      <c r="K11" s="189"/>
      <c r="L11" s="189"/>
      <c r="M11" s="189"/>
      <c r="N11" s="189"/>
      <c r="O11" s="190"/>
      <c r="P11" s="181" t="s">
        <v>332</v>
      </c>
      <c r="Q11" s="182"/>
      <c r="R11" s="182"/>
      <c r="S11" s="47"/>
      <c r="T11" s="47"/>
      <c r="V11" s="200"/>
      <c r="W11" s="201"/>
      <c r="X11" s="202"/>
      <c r="Y11" s="206"/>
      <c r="Z11" s="207"/>
      <c r="AA11" s="207"/>
      <c r="AB11" s="207"/>
      <c r="AC11" s="207"/>
      <c r="AD11" s="207"/>
      <c r="AE11" s="207"/>
      <c r="AF11" s="207"/>
      <c r="AG11" s="208"/>
      <c r="AH11" s="181" t="s">
        <v>332</v>
      </c>
      <c r="AI11" s="182"/>
      <c r="AJ11" s="182"/>
    </row>
    <row r="12" spans="1:138" s="39" customFormat="1" ht="18" customHeight="1" x14ac:dyDescent="0.15"/>
    <row r="13" spans="1:138" s="39" customFormat="1" ht="24.95" hidden="1" customHeight="1" x14ac:dyDescent="0.15">
      <c r="B13" s="173" t="s">
        <v>333</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row>
    <row r="14" spans="1:138" s="39" customFormat="1" ht="69.95" hidden="1" customHeight="1" x14ac:dyDescent="0.15">
      <c r="B14" s="173" t="s">
        <v>334</v>
      </c>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row>
    <row r="15" spans="1:138" s="39" customFormat="1" ht="15" hidden="1" customHeight="1" thickBot="1" x14ac:dyDescent="0.2"/>
    <row r="16" spans="1:138" s="39" customFormat="1" ht="30" hidden="1" customHeight="1" thickBot="1" x14ac:dyDescent="0.2">
      <c r="E16" s="177" t="s">
        <v>227</v>
      </c>
      <c r="F16" s="177"/>
      <c r="G16" s="177"/>
      <c r="H16" s="177"/>
      <c r="I16" s="177"/>
      <c r="J16" s="177"/>
      <c r="K16" s="177"/>
      <c r="L16" s="221"/>
      <c r="M16" s="226">
        <v>100</v>
      </c>
      <c r="N16" s="212"/>
      <c r="O16" s="212"/>
      <c r="P16" s="212"/>
      <c r="Q16" s="212"/>
      <c r="R16" s="212"/>
      <c r="S16" s="212"/>
      <c r="T16" s="213"/>
    </row>
    <row r="17" spans="1:50" s="39" customFormat="1" ht="24.95" hidden="1" customHeight="1" x14ac:dyDescent="0.15"/>
    <row r="18" spans="1:50" s="39" customFormat="1" ht="24.95" customHeight="1" x14ac:dyDescent="0.15">
      <c r="B18" s="40" t="s">
        <v>347</v>
      </c>
    </row>
    <row r="19" spans="1:50" s="39" customFormat="1" ht="24.95" customHeight="1" x14ac:dyDescent="0.15">
      <c r="A19" s="224" t="s">
        <v>355</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row>
    <row r="20" spans="1:50" s="39" customFormat="1" ht="27" customHeight="1" thickBot="1" x14ac:dyDescent="0.2">
      <c r="D20" s="137" t="s">
        <v>335</v>
      </c>
    </row>
    <row r="21" spans="1:50" s="39" customFormat="1" ht="15" customHeight="1" thickBot="1" x14ac:dyDescent="0.2">
      <c r="E21" s="162" t="s">
        <v>336</v>
      </c>
      <c r="F21" s="162"/>
      <c r="G21" s="162"/>
      <c r="H21" s="162"/>
      <c r="I21" s="162"/>
      <c r="J21" s="162"/>
      <c r="K21" s="162"/>
      <c r="L21" s="162"/>
      <c r="M21" s="162" t="s">
        <v>56</v>
      </c>
      <c r="N21" s="162"/>
      <c r="O21" s="162"/>
      <c r="P21" s="162"/>
      <c r="Q21" s="162"/>
      <c r="R21" s="162"/>
      <c r="S21" s="162"/>
      <c r="T21" s="162"/>
      <c r="U21" s="162"/>
      <c r="V21" s="162"/>
      <c r="W21" s="162"/>
      <c r="X21" s="162"/>
      <c r="Y21" s="162"/>
    </row>
    <row r="22" spans="1:50" s="39" customFormat="1" ht="30" customHeight="1" thickBot="1" x14ac:dyDescent="0.2">
      <c r="E22" s="170" t="s">
        <v>0</v>
      </c>
      <c r="F22" s="171"/>
      <c r="G22" s="171"/>
      <c r="H22" s="171"/>
      <c r="I22" s="171"/>
      <c r="J22" s="171"/>
      <c r="K22" s="171"/>
      <c r="L22" s="172"/>
      <c r="M22" s="194"/>
      <c r="N22" s="195"/>
      <c r="O22" s="195"/>
      <c r="P22" s="195"/>
      <c r="Q22" s="195"/>
      <c r="R22" s="195"/>
      <c r="S22" s="195"/>
      <c r="T22" s="195"/>
      <c r="U22" s="195"/>
      <c r="V22" s="195"/>
      <c r="W22" s="195"/>
      <c r="X22" s="195"/>
      <c r="Y22" s="196"/>
      <c r="AA22" s="133"/>
    </row>
    <row r="23" spans="1:50" s="39" customFormat="1" ht="30" customHeight="1" thickBot="1" x14ac:dyDescent="0.2">
      <c r="E23" s="170" t="s">
        <v>1</v>
      </c>
      <c r="F23" s="171"/>
      <c r="G23" s="171"/>
      <c r="H23" s="171"/>
      <c r="I23" s="171"/>
      <c r="J23" s="171"/>
      <c r="K23" s="171"/>
      <c r="L23" s="172"/>
      <c r="M23" s="194"/>
      <c r="N23" s="195"/>
      <c r="O23" s="195"/>
      <c r="P23" s="195"/>
      <c r="Q23" s="195"/>
      <c r="R23" s="195"/>
      <c r="S23" s="195"/>
      <c r="T23" s="195"/>
      <c r="U23" s="195"/>
      <c r="V23" s="195"/>
      <c r="W23" s="195"/>
      <c r="X23" s="195"/>
      <c r="Y23" s="196"/>
      <c r="AA23" s="134"/>
      <c r="AD23" s="47" t="s">
        <v>208</v>
      </c>
    </row>
    <row r="24" spans="1:50" s="39" customFormat="1" ht="30" customHeight="1" thickBot="1" x14ac:dyDescent="0.2">
      <c r="E24" s="203" t="s">
        <v>218</v>
      </c>
      <c r="F24" s="204"/>
      <c r="G24" s="204"/>
      <c r="H24" s="204"/>
      <c r="I24" s="204"/>
      <c r="J24" s="204"/>
      <c r="K24" s="204"/>
      <c r="L24" s="205"/>
      <c r="M24" s="194"/>
      <c r="N24" s="195"/>
      <c r="O24" s="195"/>
      <c r="P24" s="195"/>
      <c r="Q24" s="195"/>
      <c r="R24" s="195"/>
      <c r="S24" s="195"/>
      <c r="T24" s="195"/>
      <c r="U24" s="195"/>
      <c r="V24" s="195"/>
      <c r="W24" s="195"/>
      <c r="X24" s="195"/>
      <c r="Y24" s="196"/>
      <c r="AA24" s="134"/>
      <c r="AD24" s="47"/>
    </row>
    <row r="25" spans="1:50" s="39" customFormat="1" ht="30" customHeight="1" thickBot="1" x14ac:dyDescent="0.2">
      <c r="E25" s="170" t="s">
        <v>3</v>
      </c>
      <c r="F25" s="171"/>
      <c r="G25" s="171"/>
      <c r="H25" s="171"/>
      <c r="I25" s="171"/>
      <c r="J25" s="171"/>
      <c r="K25" s="171"/>
      <c r="L25" s="172"/>
      <c r="M25" s="194"/>
      <c r="N25" s="195"/>
      <c r="O25" s="195"/>
      <c r="P25" s="195"/>
      <c r="Q25" s="195"/>
      <c r="R25" s="195"/>
      <c r="S25" s="195"/>
      <c r="T25" s="195"/>
      <c r="U25" s="195"/>
      <c r="V25" s="195"/>
      <c r="W25" s="195"/>
      <c r="X25" s="195"/>
      <c r="Y25" s="196"/>
      <c r="AA25" s="135"/>
      <c r="AD25" s="170" t="s">
        <v>227</v>
      </c>
      <c r="AE25" s="171"/>
      <c r="AF25" s="171"/>
      <c r="AG25" s="171"/>
      <c r="AH25" s="171"/>
      <c r="AI25" s="171"/>
      <c r="AJ25" s="171"/>
      <c r="AK25" s="214"/>
      <c r="AL25" s="212">
        <v>80</v>
      </c>
      <c r="AM25" s="212"/>
      <c r="AN25" s="212"/>
      <c r="AO25" s="212"/>
      <c r="AP25" s="212"/>
      <c r="AQ25" s="212"/>
      <c r="AR25" s="212"/>
      <c r="AS25" s="213"/>
    </row>
    <row r="26" spans="1:50" s="39" customFormat="1" ht="30" customHeight="1" thickBot="1" x14ac:dyDescent="0.2">
      <c r="E26" s="170" t="s">
        <v>2</v>
      </c>
      <c r="F26" s="171"/>
      <c r="G26" s="171"/>
      <c r="H26" s="171"/>
      <c r="I26" s="171"/>
      <c r="J26" s="171"/>
      <c r="K26" s="171"/>
      <c r="L26" s="172"/>
      <c r="M26" s="194"/>
      <c r="N26" s="195"/>
      <c r="O26" s="195"/>
      <c r="P26" s="195"/>
      <c r="Q26" s="195"/>
      <c r="R26" s="195"/>
      <c r="S26" s="195"/>
      <c r="T26" s="195"/>
      <c r="U26" s="195"/>
      <c r="V26" s="195"/>
      <c r="W26" s="195"/>
      <c r="X26" s="195"/>
      <c r="Y26" s="196"/>
      <c r="AA26" s="135"/>
    </row>
    <row r="27" spans="1:50" s="39" customFormat="1" ht="30" customHeight="1" thickBot="1" x14ac:dyDescent="0.2">
      <c r="E27" s="170" t="s">
        <v>4</v>
      </c>
      <c r="F27" s="171"/>
      <c r="G27" s="171"/>
      <c r="H27" s="171"/>
      <c r="I27" s="171"/>
      <c r="J27" s="171"/>
      <c r="K27" s="171"/>
      <c r="L27" s="172"/>
      <c r="M27" s="194"/>
      <c r="N27" s="195"/>
      <c r="O27" s="195"/>
      <c r="P27" s="195"/>
      <c r="Q27" s="195"/>
      <c r="R27" s="195"/>
      <c r="S27" s="195"/>
      <c r="T27" s="195"/>
      <c r="U27" s="195"/>
      <c r="V27" s="195"/>
      <c r="W27" s="195"/>
      <c r="X27" s="195"/>
      <c r="Y27" s="196"/>
      <c r="AA27" s="135"/>
    </row>
    <row r="28" spans="1:50" s="39" customFormat="1" ht="30" customHeight="1" thickBot="1" x14ac:dyDescent="0.2">
      <c r="E28" s="191" t="str">
        <f>IF(G10="","",G10)</f>
        <v/>
      </c>
      <c r="F28" s="192"/>
      <c r="G28" s="192"/>
      <c r="H28" s="192"/>
      <c r="I28" s="192"/>
      <c r="J28" s="192"/>
      <c r="K28" s="192"/>
      <c r="L28" s="193"/>
      <c r="M28" s="194"/>
      <c r="N28" s="195"/>
      <c r="O28" s="195"/>
      <c r="P28" s="195"/>
      <c r="Q28" s="195"/>
      <c r="R28" s="195"/>
      <c r="S28" s="195"/>
      <c r="T28" s="195"/>
      <c r="U28" s="195"/>
      <c r="V28" s="195"/>
      <c r="W28" s="195"/>
      <c r="X28" s="195"/>
      <c r="Y28" s="196"/>
      <c r="AA28" s="135"/>
    </row>
    <row r="29" spans="1:50" s="39" customFormat="1" ht="30" customHeight="1" thickBot="1" x14ac:dyDescent="0.2">
      <c r="E29" s="191" t="str">
        <f>IF(Y10="","",Y10)</f>
        <v/>
      </c>
      <c r="F29" s="192"/>
      <c r="G29" s="192"/>
      <c r="H29" s="192"/>
      <c r="I29" s="192"/>
      <c r="J29" s="192"/>
      <c r="K29" s="192"/>
      <c r="L29" s="193"/>
      <c r="M29" s="194"/>
      <c r="N29" s="195"/>
      <c r="O29" s="195"/>
      <c r="P29" s="195"/>
      <c r="Q29" s="195"/>
      <c r="R29" s="195"/>
      <c r="S29" s="195"/>
      <c r="T29" s="195"/>
      <c r="U29" s="195"/>
      <c r="V29" s="195"/>
      <c r="W29" s="195"/>
      <c r="X29" s="195"/>
      <c r="Y29" s="196"/>
      <c r="AA29" s="135"/>
    </row>
    <row r="30" spans="1:50" s="39" customFormat="1" ht="30" customHeight="1" thickBot="1" x14ac:dyDescent="0.2">
      <c r="E30" s="191" t="str">
        <f>IF(Y11="","",Y11)</f>
        <v/>
      </c>
      <c r="F30" s="192"/>
      <c r="G30" s="192"/>
      <c r="H30" s="192"/>
      <c r="I30" s="192"/>
      <c r="J30" s="192"/>
      <c r="K30" s="192"/>
      <c r="L30" s="193"/>
      <c r="M30" s="194"/>
      <c r="N30" s="195"/>
      <c r="O30" s="195"/>
      <c r="P30" s="195"/>
      <c r="Q30" s="195"/>
      <c r="R30" s="195"/>
      <c r="S30" s="195"/>
      <c r="T30" s="195"/>
      <c r="U30" s="195"/>
      <c r="V30" s="195"/>
      <c r="W30" s="195"/>
      <c r="X30" s="195"/>
      <c r="Y30" s="196"/>
      <c r="AA30" s="135"/>
    </row>
    <row r="31" spans="1:50" s="39" customFormat="1" ht="15" customHeight="1" x14ac:dyDescent="0.15"/>
    <row r="32" spans="1:50" s="39" customFormat="1" ht="9.75" customHeight="1" x14ac:dyDescent="0.15"/>
    <row r="33" spans="2:83" s="39" customFormat="1" ht="15" customHeight="1" x14ac:dyDescent="0.15">
      <c r="B33" s="40" t="s">
        <v>337</v>
      </c>
    </row>
    <row r="34" spans="2:83" s="39" customFormat="1" ht="15" customHeight="1" thickBot="1" x14ac:dyDescent="0.2"/>
    <row r="35" spans="2:83" s="39" customFormat="1" ht="30" customHeight="1" thickBot="1" x14ac:dyDescent="0.2">
      <c r="E35" s="162" t="s">
        <v>338</v>
      </c>
      <c r="F35" s="162"/>
      <c r="G35" s="162"/>
      <c r="H35" s="162"/>
      <c r="I35" s="162"/>
      <c r="J35" s="162"/>
      <c r="K35" s="162"/>
      <c r="L35" s="162"/>
      <c r="M35" s="162"/>
      <c r="N35" s="162"/>
      <c r="O35" s="162"/>
      <c r="P35" s="162"/>
      <c r="Q35" s="162"/>
      <c r="R35" s="162"/>
      <c r="S35" s="162"/>
      <c r="T35" s="211"/>
      <c r="U35" s="211"/>
      <c r="V35" s="211"/>
      <c r="W35" s="211"/>
      <c r="X35" s="211"/>
      <c r="Y35" s="211"/>
      <c r="Z35" s="211"/>
      <c r="AA35" s="211"/>
      <c r="AB35" s="211"/>
      <c r="AC35" s="211"/>
      <c r="AD35" s="211"/>
      <c r="AE35" s="211"/>
      <c r="AF35" s="211"/>
      <c r="AG35" s="211"/>
      <c r="AH35" s="211"/>
      <c r="AI35" s="211"/>
      <c r="AJ35" s="211"/>
      <c r="AK35" s="211"/>
      <c r="AL35" s="211"/>
    </row>
    <row r="36" spans="2:83" s="39" customFormat="1" ht="6.75" customHeight="1" x14ac:dyDescent="0.15"/>
    <row r="37" spans="2:83" s="39" customFormat="1" ht="15" customHeight="1" x14ac:dyDescent="0.15">
      <c r="D37" s="136" t="s">
        <v>339</v>
      </c>
    </row>
    <row r="38" spans="2:83" s="39" customFormat="1" ht="15" customHeight="1" x14ac:dyDescent="0.15"/>
    <row r="39" spans="2:83" s="36" customFormat="1" ht="15.95" customHeight="1" x14ac:dyDescent="0.15">
      <c r="C39" s="42"/>
      <c r="D39" s="41"/>
      <c r="E39" s="41"/>
      <c r="F39" s="41"/>
      <c r="G39" s="69"/>
      <c r="H39" s="69"/>
      <c r="I39" s="69"/>
      <c r="J39" s="69"/>
      <c r="K39" s="69"/>
      <c r="L39" s="41"/>
      <c r="M39" s="41"/>
      <c r="N39" s="42"/>
      <c r="O39" s="42"/>
      <c r="P39" s="42"/>
      <c r="Q39" s="42"/>
      <c r="R39" s="42"/>
      <c r="S39" s="42"/>
      <c r="T39" s="42"/>
      <c r="U39" s="42"/>
      <c r="V39" s="42"/>
      <c r="W39" s="42"/>
      <c r="X39" s="42"/>
      <c r="Y39" s="42"/>
      <c r="Z39" s="42"/>
      <c r="AA39" s="42"/>
      <c r="AB39" s="43"/>
      <c r="AC39" s="42"/>
      <c r="AD39" s="42"/>
      <c r="AE39" s="42"/>
      <c r="AF39" s="42"/>
      <c r="AG39" s="42"/>
      <c r="AH39" s="42"/>
      <c r="AI39" s="41"/>
      <c r="AJ39" s="41"/>
      <c r="AK39" s="43"/>
      <c r="AL39" s="43"/>
      <c r="AM39" s="42"/>
      <c r="AN39" s="42"/>
      <c r="AO39" s="42"/>
      <c r="AP39" s="42"/>
      <c r="AQ39" s="42"/>
      <c r="AR39" s="42"/>
      <c r="AS39" s="42"/>
      <c r="AT39" s="42"/>
      <c r="AU39" s="42"/>
      <c r="AV39" s="42"/>
      <c r="AW39" s="42"/>
      <c r="AX39" s="42"/>
      <c r="AY39" s="42"/>
      <c r="AZ39" s="42"/>
      <c r="BA39" s="42"/>
      <c r="BB39" s="42"/>
      <c r="BC39" s="42"/>
      <c r="BD39" s="42"/>
      <c r="BE39" s="42"/>
      <c r="BF39" s="41"/>
      <c r="BG39" s="41"/>
      <c r="BH39" s="71"/>
      <c r="BI39" s="71"/>
      <c r="BJ39" s="71"/>
      <c r="BK39" s="71"/>
      <c r="BL39" s="71"/>
      <c r="BM39" s="71"/>
      <c r="BN39" s="41"/>
      <c r="BO39" s="42"/>
      <c r="BP39" s="42"/>
      <c r="BQ39" s="42"/>
      <c r="BR39" s="41"/>
      <c r="BS39" s="41"/>
      <c r="BT39" s="71"/>
      <c r="BU39" s="71"/>
      <c r="BV39" s="71"/>
      <c r="BW39" s="71"/>
      <c r="BX39" s="71"/>
      <c r="BY39" s="71"/>
      <c r="BZ39" s="43"/>
    </row>
    <row r="40" spans="2:83" s="36" customFormat="1" ht="15.95" customHeight="1" x14ac:dyDescent="0.15">
      <c r="C40" s="42"/>
      <c r="D40" s="41"/>
      <c r="E40" s="41"/>
      <c r="F40" s="41"/>
      <c r="G40" s="69"/>
      <c r="H40" s="69"/>
      <c r="I40" s="69"/>
      <c r="J40" s="69"/>
      <c r="K40" s="69"/>
      <c r="L40" s="41"/>
      <c r="M40" s="41"/>
      <c r="N40" s="42"/>
      <c r="O40" s="42"/>
      <c r="P40" s="42"/>
      <c r="Q40" s="42"/>
      <c r="R40" s="42"/>
      <c r="S40" s="42"/>
      <c r="T40" s="42"/>
      <c r="U40" s="42"/>
      <c r="V40" s="42"/>
      <c r="W40" s="42"/>
      <c r="X40" s="42"/>
      <c r="Y40" s="42"/>
      <c r="Z40" s="42"/>
      <c r="AA40" s="42"/>
      <c r="AB40" s="43"/>
      <c r="AC40" s="42"/>
      <c r="AD40" s="42"/>
      <c r="AE40" s="42"/>
      <c r="AF40" s="42"/>
      <c r="AG40" s="42"/>
      <c r="AH40" s="42"/>
      <c r="AI40" s="41"/>
      <c r="AJ40" s="41"/>
      <c r="AK40" s="43"/>
      <c r="AL40" s="43"/>
      <c r="AM40" s="42"/>
      <c r="AN40" s="42"/>
      <c r="AO40" s="42"/>
      <c r="AP40" s="42"/>
      <c r="AQ40" s="42"/>
      <c r="AR40" s="42"/>
      <c r="AS40" s="42"/>
      <c r="AT40" s="42"/>
      <c r="AU40" s="42"/>
      <c r="AV40" s="42"/>
      <c r="AW40" s="42"/>
      <c r="AX40" s="42"/>
      <c r="AY40" s="42"/>
      <c r="AZ40" s="42"/>
      <c r="BA40" s="42"/>
      <c r="BB40" s="42"/>
      <c r="BC40" s="42"/>
      <c r="BD40" s="42"/>
      <c r="BE40" s="42"/>
      <c r="BF40" s="41"/>
      <c r="BG40" s="41"/>
      <c r="BH40" s="71"/>
      <c r="BI40" s="71"/>
      <c r="BJ40" s="71"/>
      <c r="BK40" s="71"/>
      <c r="BL40" s="71"/>
      <c r="BM40" s="71"/>
      <c r="BN40" s="41"/>
      <c r="BO40" s="42"/>
      <c r="BP40" s="42"/>
      <c r="BQ40" s="42"/>
      <c r="BR40" s="41"/>
      <c r="BS40" s="41"/>
      <c r="BT40" s="71"/>
      <c r="BU40" s="71"/>
      <c r="BV40" s="71"/>
      <c r="BW40" s="71"/>
      <c r="BX40" s="71"/>
      <c r="BY40" s="71"/>
      <c r="BZ40" s="43"/>
    </row>
    <row r="41" spans="2:83" s="36" customFormat="1" ht="15.95" customHeight="1" x14ac:dyDescent="0.15">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3"/>
      <c r="AC41" s="42"/>
      <c r="AD41" s="42"/>
      <c r="AE41" s="42"/>
      <c r="AF41" s="42"/>
      <c r="AG41" s="42"/>
      <c r="AH41" s="41"/>
      <c r="AI41" s="41"/>
      <c r="AJ41" s="41"/>
      <c r="AK41" s="43"/>
      <c r="AL41" s="43"/>
      <c r="AM41" s="42"/>
      <c r="AN41" s="42"/>
      <c r="AO41" s="42"/>
      <c r="AP41" s="42"/>
      <c r="AQ41" s="42"/>
      <c r="AR41" s="42"/>
      <c r="AS41" s="42"/>
      <c r="AT41" s="42"/>
      <c r="AU41" s="42"/>
      <c r="AV41" s="42"/>
      <c r="AW41" s="42"/>
      <c r="AX41" s="42"/>
      <c r="AY41" s="42"/>
      <c r="AZ41" s="42"/>
      <c r="BA41" s="42"/>
      <c r="BB41" s="42"/>
      <c r="BC41" s="42"/>
      <c r="BD41" s="42"/>
      <c r="BE41" s="41"/>
      <c r="BF41" s="41"/>
      <c r="BG41" s="41"/>
      <c r="BH41" s="70"/>
      <c r="BI41" s="70"/>
      <c r="BJ41" s="70"/>
      <c r="BK41" s="70"/>
      <c r="BL41" s="70"/>
      <c r="BM41" s="70"/>
      <c r="BN41" s="41"/>
      <c r="BO41" s="42"/>
      <c r="BP41" s="42"/>
      <c r="BQ41" s="42"/>
      <c r="BR41" s="41"/>
      <c r="BS41" s="41"/>
      <c r="BT41" s="69"/>
      <c r="BU41" s="69"/>
      <c r="BV41" s="69"/>
      <c r="BW41" s="69"/>
      <c r="BX41" s="69"/>
      <c r="BY41" s="69"/>
      <c r="BZ41" s="43"/>
    </row>
    <row r="42" spans="2:83" s="36" customFormat="1" ht="15.95" customHeight="1" x14ac:dyDescent="0.15">
      <c r="C42" s="4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1"/>
      <c r="BZ42" s="41"/>
    </row>
    <row r="43" spans="2:83" s="36" customFormat="1" ht="15.95" customHeight="1" x14ac:dyDescent="0.15">
      <c r="C43" s="42"/>
      <c r="D43" s="42"/>
      <c r="E43" s="42"/>
      <c r="F43" s="42"/>
      <c r="G43" s="42"/>
      <c r="H43" s="42"/>
      <c r="I43" s="41"/>
      <c r="J43" s="41"/>
      <c r="K43" s="41"/>
      <c r="L43" s="41"/>
      <c r="M43" s="41"/>
      <c r="N43" s="42"/>
      <c r="O43" s="42"/>
      <c r="P43" s="42"/>
      <c r="Q43" s="41"/>
      <c r="R43" s="41"/>
      <c r="S43" s="41"/>
      <c r="T43" s="41"/>
      <c r="U43" s="41"/>
      <c r="V43" s="41"/>
      <c r="W43" s="41"/>
      <c r="X43" s="68"/>
      <c r="Y43" s="42"/>
      <c r="Z43" s="42"/>
      <c r="AA43" s="41"/>
      <c r="AB43" s="41"/>
      <c r="AC43" s="41"/>
      <c r="AD43" s="41"/>
      <c r="AE43" s="41"/>
      <c r="AF43" s="41"/>
      <c r="AG43" s="41"/>
      <c r="AH43" s="42"/>
      <c r="AI43" s="42"/>
      <c r="AJ43" s="42"/>
      <c r="AK43" s="41"/>
      <c r="AL43" s="41"/>
      <c r="AM43" s="67"/>
      <c r="AN43" s="67"/>
      <c r="AO43" s="67"/>
      <c r="AP43" s="67"/>
      <c r="AQ43" s="41"/>
      <c r="AR43" s="41"/>
      <c r="AS43" s="41"/>
      <c r="AT43" s="41"/>
      <c r="AU43" s="41"/>
      <c r="AV43" s="41"/>
      <c r="AW43" s="41"/>
      <c r="AX43" s="41"/>
      <c r="AY43" s="41"/>
      <c r="AZ43" s="41"/>
      <c r="BA43" s="41"/>
      <c r="BB43" s="41"/>
      <c r="BC43" s="41"/>
      <c r="BD43" s="41"/>
      <c r="BE43" s="42"/>
      <c r="BF43" s="42"/>
      <c r="BG43" s="42"/>
      <c r="BH43" s="42"/>
      <c r="BI43" s="42"/>
      <c r="BJ43" s="42"/>
      <c r="BK43" s="42"/>
      <c r="BL43" s="42"/>
      <c r="BM43" s="42"/>
      <c r="BN43" s="42"/>
      <c r="BO43" s="42"/>
      <c r="BP43" s="42"/>
      <c r="BQ43" s="42"/>
      <c r="BR43" s="42"/>
      <c r="BS43" s="42"/>
      <c r="BT43" s="42"/>
      <c r="BU43" s="42"/>
      <c r="BV43" s="42"/>
      <c r="BW43" s="42"/>
      <c r="BX43" s="42"/>
      <c r="BY43" s="42"/>
      <c r="BZ43" s="42"/>
    </row>
    <row r="44" spans="2:83" s="36" customFormat="1" ht="15.95" customHeight="1" x14ac:dyDescent="0.15">
      <c r="C44" s="42"/>
      <c r="D44" s="42"/>
      <c r="E44" s="42"/>
      <c r="F44" s="42"/>
      <c r="G44" s="42"/>
      <c r="H44" s="42"/>
      <c r="I44" s="66"/>
      <c r="J44" s="66"/>
      <c r="K44" s="66"/>
      <c r="L44" s="66"/>
      <c r="M44" s="66"/>
      <c r="N44" s="42"/>
      <c r="O44" s="42"/>
      <c r="P44" s="41"/>
      <c r="Q44" s="41"/>
      <c r="R44" s="66"/>
      <c r="S44" s="66"/>
      <c r="T44" s="66"/>
      <c r="U44" s="66"/>
      <c r="V44" s="66"/>
      <c r="W44" s="41"/>
      <c r="X44" s="41"/>
      <c r="Y44" s="42"/>
      <c r="Z44" s="42"/>
      <c r="AA44" s="66"/>
      <c r="AB44" s="66"/>
      <c r="AC44" s="66"/>
      <c r="AD44" s="66"/>
      <c r="AE44" s="65"/>
      <c r="AF44" s="65"/>
      <c r="AG44" s="65"/>
      <c r="AH44" s="64"/>
      <c r="AI44" s="42"/>
      <c r="AJ44" s="42"/>
      <c r="AK44" s="66"/>
      <c r="AL44" s="66"/>
      <c r="AM44" s="66"/>
      <c r="AN44" s="41"/>
      <c r="AO44" s="41"/>
      <c r="AP44" s="41"/>
      <c r="AQ44" s="66"/>
      <c r="AR44" s="66"/>
      <c r="AS44" s="66"/>
      <c r="AT44" s="66"/>
      <c r="AU44" s="66"/>
      <c r="AV44" s="66"/>
      <c r="AW44" s="66"/>
      <c r="AX44" s="66"/>
      <c r="AY44" s="66"/>
      <c r="AZ44" s="66"/>
      <c r="BA44" s="66"/>
      <c r="BB44" s="65"/>
      <c r="BC44" s="65"/>
      <c r="BD44" s="65"/>
      <c r="BE44" s="64"/>
      <c r="BF44" s="42"/>
      <c r="BG44" s="42"/>
      <c r="BH44" s="42"/>
      <c r="BI44" s="42"/>
      <c r="BJ44" s="42"/>
      <c r="BK44" s="42"/>
      <c r="BL44" s="42"/>
      <c r="BM44" s="42"/>
      <c r="BN44" s="42"/>
      <c r="BO44" s="42"/>
      <c r="BP44" s="42"/>
      <c r="BQ44" s="42"/>
      <c r="BR44" s="42"/>
      <c r="BS44" s="42"/>
      <c r="BT44" s="42"/>
      <c r="BU44" s="42"/>
      <c r="BV44" s="42"/>
      <c r="BW44" s="42"/>
      <c r="BX44" s="42"/>
      <c r="BY44" s="42"/>
      <c r="BZ44" s="42"/>
      <c r="CA44" s="63"/>
      <c r="CB44" s="63"/>
      <c r="CC44" s="63"/>
      <c r="CD44" s="63"/>
      <c r="CE44" s="63"/>
    </row>
    <row r="45" spans="2:83" s="36" customFormat="1" ht="15.95" customHeight="1" x14ac:dyDescent="0.15">
      <c r="BX45" s="62"/>
      <c r="BY45" s="62"/>
      <c r="BZ45" s="62"/>
      <c r="CA45" s="62"/>
      <c r="CB45" s="62"/>
      <c r="CC45" s="62"/>
      <c r="CD45" s="62"/>
      <c r="CE45" s="62"/>
    </row>
    <row r="46" spans="2:83" s="36" customFormat="1" ht="14.25" x14ac:dyDescent="0.15"/>
    <row r="47" spans="2:83" s="36" customFormat="1" ht="14.25" x14ac:dyDescent="0.15"/>
    <row r="48" spans="2:83" s="36" customFormat="1" ht="14.25" x14ac:dyDescent="0.15"/>
    <row r="49" spans="105:126" s="36" customFormat="1" ht="14.25" x14ac:dyDescent="0.15"/>
    <row r="50" spans="105:126" s="36" customFormat="1" ht="14.25" x14ac:dyDescent="0.15">
      <c r="DA50" s="219" t="s">
        <v>271</v>
      </c>
      <c r="DB50" s="219"/>
      <c r="DC50" s="219"/>
      <c r="DD50" s="219"/>
      <c r="DE50" s="219"/>
      <c r="DF50" s="219"/>
      <c r="DG50" s="219"/>
      <c r="DH50" s="219"/>
      <c r="DI50" s="219"/>
      <c r="DJ50" s="219"/>
      <c r="DK50" s="219"/>
      <c r="DL50" s="219"/>
      <c r="DM50" s="219"/>
    </row>
    <row r="51" spans="105:126" s="36" customFormat="1" ht="14.25" x14ac:dyDescent="0.15">
      <c r="DA51" s="217" t="s">
        <v>340</v>
      </c>
      <c r="DB51" s="217"/>
      <c r="DC51" s="217"/>
      <c r="DD51" s="217"/>
      <c r="DE51" s="220" t="e">
        <f>#REF!</f>
        <v>#REF!</v>
      </c>
      <c r="DF51" s="220"/>
      <c r="DG51" s="220"/>
      <c r="DH51" s="220"/>
      <c r="DI51" s="220"/>
      <c r="DJ51" s="220"/>
      <c r="DK51" s="220"/>
      <c r="DL51" s="220"/>
      <c r="DM51" s="220"/>
    </row>
    <row r="52" spans="105:126" s="36" customFormat="1" ht="14.25" x14ac:dyDescent="0.15">
      <c r="DA52" s="217" t="s">
        <v>341</v>
      </c>
      <c r="DB52" s="217"/>
      <c r="DC52" s="217"/>
      <c r="DD52" s="217"/>
      <c r="DE52" s="220" t="e">
        <f>#REF!</f>
        <v>#REF!</v>
      </c>
      <c r="DF52" s="220"/>
      <c r="DG52" s="220"/>
      <c r="DH52" s="220"/>
      <c r="DI52" s="220"/>
      <c r="DJ52" s="220"/>
      <c r="DK52" s="220"/>
      <c r="DL52" s="220"/>
      <c r="DM52" s="220"/>
      <c r="DQ52" s="209" t="str">
        <f>IF(I4="","",SUM(BH39:BM40))</f>
        <v/>
      </c>
      <c r="DR52" s="210"/>
      <c r="DS52" s="210"/>
      <c r="DT52" s="210"/>
      <c r="DU52" s="210"/>
      <c r="DV52" s="210"/>
    </row>
    <row r="53" spans="105:126" s="36" customFormat="1" ht="14.25" x14ac:dyDescent="0.15">
      <c r="DA53" s="217" t="s">
        <v>342</v>
      </c>
      <c r="DB53" s="217"/>
      <c r="DC53" s="217"/>
      <c r="DD53" s="217"/>
      <c r="DE53" s="218" t="e">
        <f>#REF!</f>
        <v>#REF!</v>
      </c>
      <c r="DF53" s="218"/>
      <c r="DG53" s="218"/>
      <c r="DH53" s="218"/>
      <c r="DI53" s="218"/>
      <c r="DJ53" s="218"/>
      <c r="DK53" s="218"/>
      <c r="DL53" s="218"/>
      <c r="DM53" s="218"/>
    </row>
    <row r="54" spans="105:126" s="36" customFormat="1" ht="14.25" x14ac:dyDescent="0.15"/>
    <row r="55" spans="105:126" s="36" customFormat="1" ht="14.25" x14ac:dyDescent="0.15"/>
    <row r="56" spans="105:126" s="36" customFormat="1" ht="14.25" x14ac:dyDescent="0.15"/>
    <row r="57" spans="105:126" s="36" customFormat="1" ht="14.25" x14ac:dyDescent="0.15"/>
    <row r="58" spans="105:126" s="36" customFormat="1" ht="14.25" x14ac:dyDescent="0.15"/>
    <row r="59" spans="105:126" s="36" customFormat="1" ht="14.25" x14ac:dyDescent="0.15"/>
    <row r="60" spans="105:126" s="36" customFormat="1" ht="14.25" x14ac:dyDescent="0.15"/>
    <row r="61" spans="105:126" s="36" customFormat="1" ht="14.25" x14ac:dyDescent="0.15"/>
    <row r="62" spans="105:126" s="36" customFormat="1" ht="14.25" x14ac:dyDescent="0.15"/>
    <row r="63" spans="105:126" s="36" customFormat="1" ht="14.25" x14ac:dyDescent="0.15"/>
    <row r="64" spans="105:126" s="36" customFormat="1" ht="14.25" x14ac:dyDescent="0.15"/>
    <row r="65" s="36" customFormat="1" ht="14.25" x14ac:dyDescent="0.15"/>
    <row r="66" s="36" customFormat="1" ht="14.25" x14ac:dyDescent="0.15"/>
    <row r="67" s="36" customFormat="1" ht="14.25" x14ac:dyDescent="0.15"/>
    <row r="68" s="36" customFormat="1" ht="14.25" x14ac:dyDescent="0.15"/>
    <row r="69" s="36" customFormat="1" ht="14.25" x14ac:dyDescent="0.15"/>
    <row r="70" s="36" customFormat="1" ht="14.25" x14ac:dyDescent="0.15"/>
    <row r="71" s="36" customFormat="1" ht="14.25" x14ac:dyDescent="0.15"/>
    <row r="72" s="36" customFormat="1" ht="14.25" x14ac:dyDescent="0.15"/>
    <row r="73" s="36" customFormat="1" ht="14.25" x14ac:dyDescent="0.15"/>
    <row r="74" s="36" customFormat="1" ht="14.25" x14ac:dyDescent="0.15"/>
    <row r="75" s="36" customFormat="1" ht="14.25" x14ac:dyDescent="0.15"/>
    <row r="76" s="36" customFormat="1" ht="14.25" x14ac:dyDescent="0.15"/>
    <row r="77" s="36" customFormat="1" ht="14.25" x14ac:dyDescent="0.15"/>
    <row r="78" s="36" customFormat="1" ht="14.25" x14ac:dyDescent="0.15"/>
    <row r="79" s="36" customFormat="1" ht="14.25" x14ac:dyDescent="0.15"/>
    <row r="80" s="36" customFormat="1" ht="14.25" x14ac:dyDescent="0.15"/>
    <row r="81" s="36" customFormat="1" ht="14.25" x14ac:dyDescent="0.15"/>
    <row r="82" s="36" customFormat="1" ht="14.25" x14ac:dyDescent="0.15"/>
    <row r="83" s="36" customFormat="1" ht="14.25" x14ac:dyDescent="0.15"/>
    <row r="84" s="36" customFormat="1" ht="14.25" x14ac:dyDescent="0.15"/>
    <row r="85" s="36" customFormat="1" ht="14.25" x14ac:dyDescent="0.15"/>
    <row r="86" s="36" customFormat="1" ht="14.25" x14ac:dyDescent="0.15"/>
    <row r="87" s="36" customFormat="1" ht="14.25" x14ac:dyDescent="0.15"/>
    <row r="88" s="36" customFormat="1" ht="14.25" x14ac:dyDescent="0.15"/>
    <row r="89" s="36" customFormat="1" ht="14.25" x14ac:dyDescent="0.15"/>
    <row r="90" s="36" customFormat="1" ht="14.25" x14ac:dyDescent="0.15"/>
    <row r="91" s="36" customFormat="1" ht="14.25" x14ac:dyDescent="0.15"/>
    <row r="92" s="36" customFormat="1" ht="14.25" x14ac:dyDescent="0.15"/>
    <row r="93" s="36" customFormat="1" ht="14.25" x14ac:dyDescent="0.15"/>
    <row r="94" s="36" customFormat="1" ht="14.25" x14ac:dyDescent="0.15"/>
    <row r="95" s="36" customFormat="1" ht="14.25" x14ac:dyDescent="0.15"/>
    <row r="96" s="36" customFormat="1" ht="14.25" x14ac:dyDescent="0.15"/>
    <row r="97" s="36" customFormat="1" ht="14.25" x14ac:dyDescent="0.15"/>
    <row r="98" s="36" customFormat="1" ht="14.25" x14ac:dyDescent="0.15"/>
    <row r="99" s="36" customFormat="1" ht="14.25" x14ac:dyDescent="0.15"/>
    <row r="100" s="36" customFormat="1" ht="14.25" x14ac:dyDescent="0.15"/>
    <row r="101" s="36" customFormat="1" ht="14.25" x14ac:dyDescent="0.15"/>
    <row r="102" s="36" customFormat="1" ht="14.25" x14ac:dyDescent="0.15"/>
    <row r="103" s="36" customFormat="1" ht="14.25" x14ac:dyDescent="0.15"/>
    <row r="104" s="36" customFormat="1" ht="14.25" x14ac:dyDescent="0.15"/>
    <row r="105" s="36" customFormat="1" ht="14.25" x14ac:dyDescent="0.15"/>
    <row r="106" s="36" customFormat="1" ht="14.25" x14ac:dyDescent="0.15"/>
    <row r="107" s="36" customFormat="1" ht="14.25" x14ac:dyDescent="0.15"/>
    <row r="108" s="36" customFormat="1" ht="14.25" x14ac:dyDescent="0.15"/>
    <row r="109" s="36" customFormat="1" ht="14.25" x14ac:dyDescent="0.15"/>
    <row r="110" s="36" customFormat="1" ht="14.25" x14ac:dyDescent="0.15"/>
    <row r="111" s="36" customFormat="1" ht="14.25" x14ac:dyDescent="0.15"/>
    <row r="112" s="36" customFormat="1" ht="14.25" x14ac:dyDescent="0.15"/>
    <row r="113" s="36" customFormat="1" ht="14.25" x14ac:dyDescent="0.15"/>
    <row r="114" s="36" customFormat="1" ht="14.25" x14ac:dyDescent="0.15"/>
    <row r="115" s="36" customFormat="1" ht="14.25" x14ac:dyDescent="0.15"/>
    <row r="116" s="36" customFormat="1" ht="14.25" x14ac:dyDescent="0.15"/>
  </sheetData>
  <sheetProtection selectLockedCells="1"/>
  <mergeCells count="59">
    <mergeCell ref="B3:BE3"/>
    <mergeCell ref="C8:BF8"/>
    <mergeCell ref="A9:AX9"/>
    <mergeCell ref="A19:AX19"/>
    <mergeCell ref="B13:BG13"/>
    <mergeCell ref="C4:BG4"/>
    <mergeCell ref="AI7:AP7"/>
    <mergeCell ref="B5:BG5"/>
    <mergeCell ref="C6:BG6"/>
    <mergeCell ref="C7:J7"/>
    <mergeCell ref="M16:T16"/>
    <mergeCell ref="K7:R7"/>
    <mergeCell ref="S7:Z7"/>
    <mergeCell ref="AA7:AH7"/>
    <mergeCell ref="AH10:AJ10"/>
    <mergeCell ref="V10:X11"/>
    <mergeCell ref="D1:AP1"/>
    <mergeCell ref="DA53:DD53"/>
    <mergeCell ref="DE53:DM53"/>
    <mergeCell ref="DA50:DM50"/>
    <mergeCell ref="M22:Y22"/>
    <mergeCell ref="DA51:DD51"/>
    <mergeCell ref="DE51:DM51"/>
    <mergeCell ref="DA52:DD52"/>
    <mergeCell ref="DE52:DM52"/>
    <mergeCell ref="E35:S35"/>
    <mergeCell ref="B14:BG14"/>
    <mergeCell ref="E21:L21"/>
    <mergeCell ref="E22:L22"/>
    <mergeCell ref="M21:Y21"/>
    <mergeCell ref="E23:L23"/>
    <mergeCell ref="E16:L16"/>
    <mergeCell ref="E29:L29"/>
    <mergeCell ref="E30:L30"/>
    <mergeCell ref="E27:L27"/>
    <mergeCell ref="T35:AL35"/>
    <mergeCell ref="M26:Y26"/>
    <mergeCell ref="M27:Y27"/>
    <mergeCell ref="AH11:AJ11"/>
    <mergeCell ref="AQ7:AX7"/>
    <mergeCell ref="P10:R10"/>
    <mergeCell ref="P11:R11"/>
    <mergeCell ref="DQ52:DV52"/>
    <mergeCell ref="M29:Y29"/>
    <mergeCell ref="M30:Y30"/>
    <mergeCell ref="AL25:AS25"/>
    <mergeCell ref="M23:Y23"/>
    <mergeCell ref="AD25:AK25"/>
    <mergeCell ref="G10:O11"/>
    <mergeCell ref="E28:L28"/>
    <mergeCell ref="M28:Y28"/>
    <mergeCell ref="D10:F11"/>
    <mergeCell ref="M24:Y24"/>
    <mergeCell ref="E24:L24"/>
    <mergeCell ref="M25:Y25"/>
    <mergeCell ref="E25:L25"/>
    <mergeCell ref="Y10:AG10"/>
    <mergeCell ref="Y11:AG11"/>
    <mergeCell ref="E26:L26"/>
  </mergeCells>
  <phoneticPr fontId="3"/>
  <printOptions horizontalCentered="1" verticalCentered="1"/>
  <pageMargins left="0.23622047244094491" right="0.23622047244094491" top="0.74803149606299213" bottom="0.74803149606299213" header="0.31496062992125984" footer="0.31496062992125984"/>
  <pageSetup paperSize="9" scale="95" orientation="portrait" r:id="rId1"/>
  <headerFooter alignWithMargins="0">
    <oddHeader>&amp;R&amp;"-,太字"&amp;12別添　試算シート　&amp;"-,標準"&amp;11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A1:CW53"/>
  <sheetViews>
    <sheetView showGridLines="0" view="pageBreakPreview" zoomScaleNormal="100" zoomScaleSheetLayoutView="100" workbookViewId="0">
      <selection activeCell="B12" sqref="B12:N12"/>
    </sheetView>
  </sheetViews>
  <sheetFormatPr defaultRowHeight="13.5" x14ac:dyDescent="0.15"/>
  <cols>
    <col min="1" max="83" width="1.625" style="61" customWidth="1"/>
    <col min="84" max="84" width="4.625" style="61" customWidth="1"/>
    <col min="85" max="116" width="1.625" style="61" customWidth="1"/>
    <col min="117" max="144" width="4.625" style="61" customWidth="1"/>
    <col min="145" max="16384" width="9" style="61"/>
  </cols>
  <sheetData>
    <row r="1" spans="1:99" ht="39.950000000000003" customHeight="1" x14ac:dyDescent="0.15">
      <c r="B1" s="372" t="s">
        <v>224</v>
      </c>
      <c r="C1" s="373"/>
      <c r="D1" s="373"/>
      <c r="E1" s="373"/>
      <c r="F1" s="373"/>
      <c r="G1" s="373"/>
      <c r="H1" s="373"/>
      <c r="I1" s="373"/>
      <c r="J1" s="373"/>
      <c r="K1" s="373"/>
      <c r="L1" s="373"/>
      <c r="M1" s="373"/>
      <c r="N1" s="373"/>
      <c r="O1" s="373"/>
      <c r="P1" s="373"/>
      <c r="Q1" s="373"/>
      <c r="R1" s="373"/>
      <c r="S1" s="373"/>
      <c r="T1" s="373"/>
      <c r="U1" s="373"/>
      <c r="V1" s="373"/>
      <c r="W1" s="373"/>
      <c r="X1" s="373"/>
      <c r="Y1" s="373"/>
      <c r="AA1" s="130" t="s">
        <v>225</v>
      </c>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row>
    <row r="2" spans="1:99" ht="20.100000000000001" customHeight="1" thickBot="1" x14ac:dyDescent="0.2">
      <c r="A2" s="121"/>
      <c r="B2" s="128"/>
      <c r="C2" s="126"/>
      <c r="D2" s="126"/>
      <c r="E2" s="126"/>
      <c r="F2" s="126"/>
      <c r="G2" s="126"/>
      <c r="H2" s="126"/>
      <c r="I2" s="126"/>
      <c r="J2" s="126"/>
      <c r="K2" s="126"/>
      <c r="L2" s="128"/>
      <c r="M2" s="128"/>
      <c r="N2" s="129"/>
      <c r="O2" s="129"/>
      <c r="P2" s="129"/>
      <c r="Q2" s="129"/>
      <c r="R2" s="129"/>
      <c r="S2" s="129"/>
      <c r="T2" s="129"/>
      <c r="U2" s="129"/>
      <c r="V2" s="129"/>
      <c r="W2" s="129"/>
      <c r="X2" s="129"/>
      <c r="Y2" s="129"/>
      <c r="Z2" s="129"/>
      <c r="AA2" s="129"/>
      <c r="AB2" s="129"/>
      <c r="AC2" s="129"/>
      <c r="AD2" s="129"/>
      <c r="AE2" s="128"/>
      <c r="AF2" s="128"/>
      <c r="AG2" s="128"/>
      <c r="AH2" s="126"/>
      <c r="AI2" s="126"/>
      <c r="AJ2" s="126"/>
      <c r="AK2" s="126"/>
      <c r="AL2" s="126"/>
      <c r="AM2" s="126"/>
      <c r="AN2" s="126"/>
      <c r="AO2" s="126"/>
      <c r="AP2" s="126"/>
      <c r="AQ2" s="126"/>
      <c r="AR2" s="126"/>
      <c r="AS2" s="129"/>
      <c r="AT2" s="128"/>
      <c r="AU2" s="128"/>
      <c r="AV2" s="128"/>
      <c r="AW2" s="126"/>
      <c r="AX2" s="126"/>
      <c r="AY2" s="126"/>
      <c r="AZ2" s="126"/>
      <c r="BA2" s="126"/>
      <c r="BB2" s="126"/>
      <c r="BC2" s="126"/>
      <c r="BD2" s="126"/>
      <c r="BE2" s="126"/>
      <c r="BF2" s="126"/>
      <c r="BG2" s="126"/>
      <c r="BH2" s="145"/>
      <c r="BI2" s="145"/>
      <c r="BJ2" s="145"/>
      <c r="BK2" s="145"/>
      <c r="BL2" s="145"/>
      <c r="BM2" s="145"/>
      <c r="BN2" s="145"/>
      <c r="BO2" s="145"/>
      <c r="BP2" s="145"/>
      <c r="BQ2" s="145"/>
      <c r="BR2" s="145"/>
      <c r="BS2" s="145"/>
      <c r="BT2" s="145"/>
      <c r="BU2" s="126"/>
      <c r="BV2" s="126"/>
      <c r="BW2" s="92"/>
      <c r="CD2" s="74"/>
      <c r="CE2" s="74"/>
      <c r="CF2" s="74"/>
      <c r="CG2" s="74"/>
      <c r="CH2" s="74"/>
      <c r="CI2" s="74"/>
      <c r="CJ2" s="74"/>
      <c r="CK2" s="74"/>
      <c r="CL2" s="74"/>
      <c r="CM2" s="74"/>
      <c r="CN2" s="74"/>
      <c r="CO2" s="74"/>
    </row>
    <row r="3" spans="1:99" ht="24.95" customHeight="1" thickBot="1" x14ac:dyDescent="0.2">
      <c r="A3" s="121"/>
      <c r="B3" s="309" t="s">
        <v>9</v>
      </c>
      <c r="C3" s="310"/>
      <c r="D3" s="310"/>
      <c r="E3" s="310"/>
      <c r="F3" s="310"/>
      <c r="G3" s="310"/>
      <c r="H3" s="310"/>
      <c r="I3" s="310"/>
      <c r="J3" s="310"/>
      <c r="K3" s="310"/>
      <c r="L3" s="310"/>
      <c r="M3" s="375">
        <f>入力シート!T35</f>
        <v>0</v>
      </c>
      <c r="N3" s="376"/>
      <c r="O3" s="376"/>
      <c r="P3" s="376"/>
      <c r="Q3" s="376"/>
      <c r="R3" s="376"/>
      <c r="S3" s="376"/>
      <c r="T3" s="376"/>
      <c r="U3" s="376"/>
      <c r="V3" s="376"/>
      <c r="W3" s="376"/>
      <c r="X3" s="316" t="s">
        <v>5</v>
      </c>
      <c r="Y3" s="374"/>
      <c r="Z3" s="125"/>
      <c r="AA3" s="124"/>
      <c r="AB3" s="309" t="s">
        <v>226</v>
      </c>
      <c r="AC3" s="310"/>
      <c r="AD3" s="310"/>
      <c r="AE3" s="310"/>
      <c r="AF3" s="310"/>
      <c r="AG3" s="310"/>
      <c r="AH3" s="310"/>
      <c r="AI3" s="310"/>
      <c r="AJ3" s="310"/>
      <c r="AK3" s="310"/>
      <c r="AL3" s="310"/>
      <c r="AM3" s="318" t="s">
        <v>227</v>
      </c>
      <c r="AN3" s="318"/>
      <c r="AO3" s="318"/>
      <c r="AP3" s="318"/>
      <c r="AQ3" s="318"/>
      <c r="AR3" s="318"/>
      <c r="AS3" s="319"/>
      <c r="AT3" s="320">
        <f>IF(入力シート!AL25="","",入力シート!AL25)</f>
        <v>80</v>
      </c>
      <c r="AU3" s="320"/>
      <c r="AV3" s="320"/>
      <c r="AW3" s="321"/>
      <c r="AZ3" s="309" t="s">
        <v>228</v>
      </c>
      <c r="BA3" s="310"/>
      <c r="BB3" s="310"/>
      <c r="BC3" s="310"/>
      <c r="BD3" s="310"/>
      <c r="BE3" s="310"/>
      <c r="BF3" s="310" t="s">
        <v>229</v>
      </c>
      <c r="BG3" s="310"/>
      <c r="BH3" s="310"/>
      <c r="BI3" s="310"/>
      <c r="BJ3" s="310"/>
      <c r="BK3" s="310"/>
      <c r="BL3" s="310"/>
      <c r="BM3" s="310"/>
      <c r="BN3" s="310"/>
      <c r="BO3" s="310"/>
      <c r="BP3" s="310"/>
      <c r="BQ3" s="310"/>
      <c r="BR3" s="310"/>
      <c r="BS3" s="310"/>
      <c r="BT3" s="310"/>
      <c r="BU3" s="346"/>
      <c r="BV3" s="74"/>
      <c r="BW3" s="92"/>
    </row>
    <row r="4" spans="1:99" ht="21" customHeight="1" thickBot="1" x14ac:dyDescent="0.25">
      <c r="A4" s="121"/>
      <c r="B4" s="121"/>
      <c r="C4" s="121"/>
      <c r="D4" s="123"/>
      <c r="E4" s="122"/>
      <c r="F4" s="122"/>
      <c r="G4" s="122"/>
      <c r="H4" s="122"/>
      <c r="I4" s="122"/>
      <c r="J4" s="122"/>
      <c r="K4" s="122"/>
      <c r="L4" s="121"/>
      <c r="M4" s="121"/>
      <c r="N4" s="122"/>
      <c r="O4" s="122"/>
      <c r="P4" s="122"/>
      <c r="Q4" s="122"/>
      <c r="R4" s="122"/>
      <c r="S4" s="122"/>
      <c r="T4" s="122"/>
      <c r="U4" s="122"/>
      <c r="V4" s="122"/>
      <c r="W4" s="122"/>
      <c r="X4" s="122"/>
      <c r="Y4" s="122"/>
      <c r="Z4" s="122"/>
      <c r="AA4" s="122"/>
      <c r="AB4" s="122"/>
      <c r="AC4" s="122"/>
      <c r="AD4" s="122"/>
      <c r="AE4" s="121"/>
      <c r="AF4" s="121"/>
      <c r="AG4" s="121"/>
      <c r="AH4" s="122"/>
      <c r="AI4" s="122"/>
      <c r="AJ4" s="122"/>
      <c r="AK4" s="122"/>
      <c r="AL4" s="122"/>
      <c r="AM4" s="122"/>
      <c r="AN4" s="122"/>
      <c r="AO4" s="122"/>
      <c r="AP4" s="122"/>
      <c r="AQ4" s="122"/>
      <c r="AR4" s="122"/>
      <c r="AS4" s="122"/>
      <c r="AT4" s="121"/>
      <c r="AU4" s="121"/>
      <c r="AV4" s="121"/>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01"/>
      <c r="CD4" s="74"/>
      <c r="CE4" s="74"/>
      <c r="CF4" s="74"/>
      <c r="CG4" s="74"/>
      <c r="CH4" s="74"/>
      <c r="CI4" s="74"/>
      <c r="CJ4" s="74"/>
      <c r="CK4" s="74"/>
      <c r="CL4" s="74"/>
      <c r="CM4" s="74"/>
      <c r="CN4" s="74"/>
      <c r="CO4" s="74"/>
    </row>
    <row r="5" spans="1:99" ht="24.95" customHeight="1" thickBot="1" x14ac:dyDescent="0.2">
      <c r="A5" s="121"/>
      <c r="B5" s="315" t="s">
        <v>228</v>
      </c>
      <c r="C5" s="316"/>
      <c r="D5" s="316"/>
      <c r="E5" s="316"/>
      <c r="F5" s="316"/>
      <c r="G5" s="316"/>
      <c r="H5" s="316"/>
      <c r="I5" s="316"/>
      <c r="J5" s="316"/>
      <c r="K5" s="316"/>
      <c r="L5" s="316"/>
      <c r="M5" s="316"/>
      <c r="N5" s="317"/>
      <c r="O5" s="230">
        <f>AT43</f>
        <v>0</v>
      </c>
      <c r="P5" s="231"/>
      <c r="Q5" s="231"/>
      <c r="R5" s="231"/>
      <c r="S5" s="231"/>
      <c r="T5" s="231"/>
      <c r="U5" s="231"/>
      <c r="V5" s="231"/>
      <c r="W5" s="231"/>
      <c r="X5" s="231"/>
      <c r="Y5" s="231"/>
      <c r="Z5" s="231"/>
      <c r="AA5" s="231"/>
      <c r="AB5" s="231"/>
      <c r="AC5" s="231"/>
      <c r="AD5" s="230">
        <f>AT45</f>
        <v>0</v>
      </c>
      <c r="AE5" s="231"/>
      <c r="AF5" s="231"/>
      <c r="AG5" s="231"/>
      <c r="AH5" s="231"/>
      <c r="AI5" s="231"/>
      <c r="AJ5" s="231"/>
      <c r="AK5" s="231"/>
      <c r="AL5" s="231"/>
      <c r="AM5" s="231"/>
      <c r="AN5" s="231"/>
      <c r="AO5" s="231"/>
      <c r="AP5" s="231"/>
      <c r="AQ5" s="231"/>
      <c r="AR5" s="231"/>
      <c r="AS5" s="230">
        <f>AT47</f>
        <v>0</v>
      </c>
      <c r="AT5" s="231"/>
      <c r="AU5" s="231"/>
      <c r="AV5" s="231"/>
      <c r="AW5" s="231"/>
      <c r="AX5" s="231"/>
      <c r="AY5" s="231"/>
      <c r="AZ5" s="231"/>
      <c r="BA5" s="231"/>
      <c r="BB5" s="231"/>
      <c r="BC5" s="231"/>
      <c r="BD5" s="231"/>
      <c r="BE5" s="231"/>
      <c r="BF5" s="231"/>
      <c r="BG5" s="231"/>
      <c r="BH5" s="230">
        <f>AT49</f>
        <v>0</v>
      </c>
      <c r="BI5" s="231"/>
      <c r="BJ5" s="231"/>
      <c r="BK5" s="231"/>
      <c r="BL5" s="231"/>
      <c r="BM5" s="231"/>
      <c r="BN5" s="231"/>
      <c r="BO5" s="231"/>
      <c r="BP5" s="231"/>
      <c r="BQ5" s="231"/>
      <c r="BR5" s="231"/>
      <c r="BS5" s="231"/>
      <c r="BT5" s="231"/>
      <c r="BU5" s="231"/>
      <c r="BV5" s="232"/>
      <c r="CD5" s="74"/>
      <c r="CE5" s="74"/>
      <c r="CF5" s="74"/>
      <c r="CG5" s="120"/>
      <c r="CH5" s="120"/>
      <c r="CI5" s="74"/>
      <c r="CJ5" s="74"/>
      <c r="CK5" s="74"/>
      <c r="CL5" s="74"/>
      <c r="CM5" s="74"/>
      <c r="CN5" s="74"/>
      <c r="CO5" s="74"/>
    </row>
    <row r="6" spans="1:99" ht="17.100000000000001" customHeight="1" x14ac:dyDescent="0.15">
      <c r="B6" s="355" t="s">
        <v>230</v>
      </c>
      <c r="C6" s="356"/>
      <c r="D6" s="356"/>
      <c r="E6" s="356"/>
      <c r="F6" s="356"/>
      <c r="G6" s="356"/>
      <c r="H6" s="356"/>
      <c r="I6" s="356"/>
      <c r="J6" s="356"/>
      <c r="K6" s="356"/>
      <c r="L6" s="356"/>
      <c r="M6" s="356"/>
      <c r="N6" s="357"/>
      <c r="O6" s="252" t="s">
        <v>231</v>
      </c>
      <c r="P6" s="253"/>
      <c r="Q6" s="253"/>
      <c r="R6" s="253"/>
      <c r="S6" s="253"/>
      <c r="T6" s="253"/>
      <c r="U6" s="253"/>
      <c r="V6" s="253"/>
      <c r="W6" s="253"/>
      <c r="X6" s="253"/>
      <c r="Y6" s="253"/>
      <c r="Z6" s="253"/>
      <c r="AA6" s="253"/>
      <c r="AB6" s="253"/>
      <c r="AC6" s="254"/>
      <c r="AD6" s="252" t="s">
        <v>231</v>
      </c>
      <c r="AE6" s="253"/>
      <c r="AF6" s="253"/>
      <c r="AG6" s="253"/>
      <c r="AH6" s="253"/>
      <c r="AI6" s="253"/>
      <c r="AJ6" s="253"/>
      <c r="AK6" s="253"/>
      <c r="AL6" s="253"/>
      <c r="AM6" s="253"/>
      <c r="AN6" s="253"/>
      <c r="AO6" s="253"/>
      <c r="AP6" s="253"/>
      <c r="AQ6" s="253"/>
      <c r="AR6" s="254"/>
      <c r="AS6" s="252" t="s">
        <v>231</v>
      </c>
      <c r="AT6" s="253"/>
      <c r="AU6" s="253"/>
      <c r="AV6" s="253"/>
      <c r="AW6" s="253"/>
      <c r="AX6" s="253"/>
      <c r="AY6" s="253"/>
      <c r="AZ6" s="253"/>
      <c r="BA6" s="253"/>
      <c r="BB6" s="253"/>
      <c r="BC6" s="253"/>
      <c r="BD6" s="253"/>
      <c r="BE6" s="253"/>
      <c r="BF6" s="253"/>
      <c r="BG6" s="254"/>
      <c r="BH6" s="252" t="s">
        <v>231</v>
      </c>
      <c r="BI6" s="253"/>
      <c r="BJ6" s="253"/>
      <c r="BK6" s="253"/>
      <c r="BL6" s="253"/>
      <c r="BM6" s="253"/>
      <c r="BN6" s="253"/>
      <c r="BO6" s="253"/>
      <c r="BP6" s="253"/>
      <c r="BQ6" s="253"/>
      <c r="BR6" s="253"/>
      <c r="BS6" s="253"/>
      <c r="BT6" s="253"/>
      <c r="BU6" s="253"/>
      <c r="BV6" s="255"/>
    </row>
    <row r="7" spans="1:99" ht="20.100000000000001" customHeight="1" x14ac:dyDescent="0.2">
      <c r="B7" s="358" t="s">
        <v>232</v>
      </c>
      <c r="C7" s="359"/>
      <c r="D7" s="359"/>
      <c r="E7" s="359"/>
      <c r="F7" s="359"/>
      <c r="G7" s="360"/>
      <c r="H7" s="361" t="s">
        <v>233</v>
      </c>
      <c r="I7" s="359"/>
      <c r="J7" s="359"/>
      <c r="K7" s="359"/>
      <c r="L7" s="359"/>
      <c r="M7" s="359"/>
      <c r="N7" s="360"/>
      <c r="O7" s="233" t="s">
        <v>234</v>
      </c>
      <c r="P7" s="234"/>
      <c r="Q7" s="250">
        <v>20</v>
      </c>
      <c r="R7" s="250"/>
      <c r="S7" s="250"/>
      <c r="T7" s="250"/>
      <c r="U7" s="250"/>
      <c r="V7" s="250"/>
      <c r="W7" s="235" t="s">
        <v>235</v>
      </c>
      <c r="X7" s="235"/>
      <c r="Y7" s="235"/>
      <c r="Z7" s="235"/>
      <c r="AA7" s="235"/>
      <c r="AB7" s="235"/>
      <c r="AC7" s="236"/>
      <c r="AD7" s="233" t="s">
        <v>236</v>
      </c>
      <c r="AE7" s="234"/>
      <c r="AF7" s="250">
        <v>21</v>
      </c>
      <c r="AG7" s="250"/>
      <c r="AH7" s="250"/>
      <c r="AI7" s="250"/>
      <c r="AJ7" s="250"/>
      <c r="AK7" s="250"/>
      <c r="AL7" s="235" t="s">
        <v>235</v>
      </c>
      <c r="AM7" s="235"/>
      <c r="AN7" s="235"/>
      <c r="AO7" s="235"/>
      <c r="AP7" s="235"/>
      <c r="AQ7" s="235"/>
      <c r="AR7" s="236"/>
      <c r="AS7" s="233" t="s">
        <v>237</v>
      </c>
      <c r="AT7" s="234"/>
      <c r="AU7" s="250">
        <v>22</v>
      </c>
      <c r="AV7" s="250"/>
      <c r="AW7" s="250"/>
      <c r="AX7" s="250"/>
      <c r="AY7" s="250"/>
      <c r="AZ7" s="250"/>
      <c r="BA7" s="235" t="s">
        <v>235</v>
      </c>
      <c r="BB7" s="235"/>
      <c r="BC7" s="235"/>
      <c r="BD7" s="235"/>
      <c r="BE7" s="235"/>
      <c r="BF7" s="235"/>
      <c r="BG7" s="236"/>
      <c r="BH7" s="233" t="s">
        <v>238</v>
      </c>
      <c r="BI7" s="234"/>
      <c r="BJ7" s="250">
        <v>23</v>
      </c>
      <c r="BK7" s="250"/>
      <c r="BL7" s="250"/>
      <c r="BM7" s="250"/>
      <c r="BN7" s="250"/>
      <c r="BO7" s="250"/>
      <c r="BP7" s="235" t="s">
        <v>235</v>
      </c>
      <c r="BQ7" s="235"/>
      <c r="BR7" s="235"/>
      <c r="BS7" s="235"/>
      <c r="BT7" s="235"/>
      <c r="BU7" s="235"/>
      <c r="BV7" s="251"/>
      <c r="CC7" s="101"/>
    </row>
    <row r="8" spans="1:99" ht="20.100000000000001" customHeight="1" x14ac:dyDescent="0.15">
      <c r="B8" s="368" t="s">
        <v>0</v>
      </c>
      <c r="C8" s="366"/>
      <c r="D8" s="366"/>
      <c r="E8" s="366"/>
      <c r="F8" s="366"/>
      <c r="G8" s="367"/>
      <c r="H8" s="349" t="str">
        <f>IF(入力シート!M22="","",入力シート!M22)</f>
        <v/>
      </c>
      <c r="I8" s="350"/>
      <c r="J8" s="350"/>
      <c r="K8" s="350"/>
      <c r="L8" s="350"/>
      <c r="M8" s="350"/>
      <c r="N8" s="351"/>
      <c r="O8" s="311" t="str">
        <f>IF($H8="","",(ROUNDDOWN($H8*$AT3/100,0)))</f>
        <v/>
      </c>
      <c r="P8" s="312"/>
      <c r="Q8" s="312"/>
      <c r="R8" s="312"/>
      <c r="S8" s="312"/>
      <c r="T8" s="312"/>
      <c r="U8" s="312"/>
      <c r="V8" s="312"/>
      <c r="W8" s="312"/>
      <c r="X8" s="312"/>
      <c r="Y8" s="312"/>
      <c r="Z8" s="312"/>
      <c r="AA8" s="312"/>
      <c r="AB8" s="313" t="s">
        <v>5</v>
      </c>
      <c r="AC8" s="314"/>
      <c r="AD8" s="311" t="str">
        <f>IF($H8="","",(ROUNDDOWN($H8*$AT3/100,0)))</f>
        <v/>
      </c>
      <c r="AE8" s="312"/>
      <c r="AF8" s="312"/>
      <c r="AG8" s="312"/>
      <c r="AH8" s="312"/>
      <c r="AI8" s="312"/>
      <c r="AJ8" s="312"/>
      <c r="AK8" s="312"/>
      <c r="AL8" s="312"/>
      <c r="AM8" s="312"/>
      <c r="AN8" s="312"/>
      <c r="AO8" s="312"/>
      <c r="AP8" s="312"/>
      <c r="AQ8" s="313" t="s">
        <v>5</v>
      </c>
      <c r="AR8" s="314"/>
      <c r="AS8" s="311" t="str">
        <f>IF($H8="","",(ROUNDDOWN($H8*$AT3/100,0)))</f>
        <v/>
      </c>
      <c r="AT8" s="312"/>
      <c r="AU8" s="312"/>
      <c r="AV8" s="312"/>
      <c r="AW8" s="312"/>
      <c r="AX8" s="312"/>
      <c r="AY8" s="312"/>
      <c r="AZ8" s="312"/>
      <c r="BA8" s="312"/>
      <c r="BB8" s="312"/>
      <c r="BC8" s="312"/>
      <c r="BD8" s="312"/>
      <c r="BE8" s="312"/>
      <c r="BF8" s="313" t="s">
        <v>5</v>
      </c>
      <c r="BG8" s="314"/>
      <c r="BH8" s="311" t="str">
        <f>IF($H8="","",(ROUNDDOWN($H8*$AT3/100,0)))</f>
        <v/>
      </c>
      <c r="BI8" s="312"/>
      <c r="BJ8" s="312"/>
      <c r="BK8" s="312"/>
      <c r="BL8" s="312"/>
      <c r="BM8" s="312"/>
      <c r="BN8" s="312"/>
      <c r="BO8" s="312"/>
      <c r="BP8" s="312"/>
      <c r="BQ8" s="312"/>
      <c r="BR8" s="312"/>
      <c r="BS8" s="312"/>
      <c r="BT8" s="312"/>
      <c r="BU8" s="313" t="s">
        <v>5</v>
      </c>
      <c r="BV8" s="347"/>
    </row>
    <row r="9" spans="1:99" ht="20.100000000000001" customHeight="1" x14ac:dyDescent="0.15">
      <c r="B9" s="368" t="s">
        <v>3</v>
      </c>
      <c r="C9" s="366"/>
      <c r="D9" s="366"/>
      <c r="E9" s="366"/>
      <c r="F9" s="366"/>
      <c r="G9" s="367"/>
      <c r="H9" s="349" t="str">
        <f>IF(入力シート!M25="","",入力シート!M25)</f>
        <v/>
      </c>
      <c r="I9" s="350"/>
      <c r="J9" s="350"/>
      <c r="K9" s="350"/>
      <c r="L9" s="350"/>
      <c r="M9" s="350"/>
      <c r="N9" s="351"/>
      <c r="O9" s="311" t="str">
        <f>IF($H9="","",(ROUNDDOWN($H9*$AT3/100,0)))</f>
        <v/>
      </c>
      <c r="P9" s="312"/>
      <c r="Q9" s="312"/>
      <c r="R9" s="312"/>
      <c r="S9" s="312"/>
      <c r="T9" s="312"/>
      <c r="U9" s="312"/>
      <c r="V9" s="312"/>
      <c r="W9" s="312"/>
      <c r="X9" s="312"/>
      <c r="Y9" s="312"/>
      <c r="Z9" s="312"/>
      <c r="AA9" s="312"/>
      <c r="AB9" s="243" t="s">
        <v>5</v>
      </c>
      <c r="AC9" s="244"/>
      <c r="AD9" s="311" t="str">
        <f>IF($H9="","",(ROUNDDOWN($H9*$AT3/100,0)))</f>
        <v/>
      </c>
      <c r="AE9" s="312"/>
      <c r="AF9" s="312"/>
      <c r="AG9" s="312"/>
      <c r="AH9" s="312"/>
      <c r="AI9" s="312"/>
      <c r="AJ9" s="312"/>
      <c r="AK9" s="312"/>
      <c r="AL9" s="312"/>
      <c r="AM9" s="312"/>
      <c r="AN9" s="312"/>
      <c r="AO9" s="312"/>
      <c r="AP9" s="312"/>
      <c r="AQ9" s="243" t="s">
        <v>5</v>
      </c>
      <c r="AR9" s="244"/>
      <c r="AS9" s="311" t="str">
        <f>IF($H9="","",(ROUNDDOWN($H9*$AT3/100,0)))</f>
        <v/>
      </c>
      <c r="AT9" s="312"/>
      <c r="AU9" s="312"/>
      <c r="AV9" s="312"/>
      <c r="AW9" s="312"/>
      <c r="AX9" s="312"/>
      <c r="AY9" s="312"/>
      <c r="AZ9" s="312"/>
      <c r="BA9" s="312"/>
      <c r="BB9" s="312"/>
      <c r="BC9" s="312"/>
      <c r="BD9" s="312"/>
      <c r="BE9" s="312"/>
      <c r="BF9" s="243" t="s">
        <v>5</v>
      </c>
      <c r="BG9" s="244"/>
      <c r="BH9" s="311" t="str">
        <f>IF($H9="","",(ROUNDDOWN($H9*$AT3/100,0)))</f>
        <v/>
      </c>
      <c r="BI9" s="312"/>
      <c r="BJ9" s="312"/>
      <c r="BK9" s="312"/>
      <c r="BL9" s="312"/>
      <c r="BM9" s="312"/>
      <c r="BN9" s="312"/>
      <c r="BO9" s="312"/>
      <c r="BP9" s="312"/>
      <c r="BQ9" s="312"/>
      <c r="BR9" s="312"/>
      <c r="BS9" s="312"/>
      <c r="BT9" s="312"/>
      <c r="BU9" s="243" t="s">
        <v>5</v>
      </c>
      <c r="BV9" s="249"/>
    </row>
    <row r="10" spans="1:99" ht="21.75" customHeight="1" x14ac:dyDescent="0.15">
      <c r="A10" s="144"/>
      <c r="B10" s="256" t="s">
        <v>216</v>
      </c>
      <c r="C10" s="256"/>
      <c r="D10" s="256"/>
      <c r="E10" s="256"/>
      <c r="F10" s="256"/>
      <c r="G10" s="257"/>
      <c r="H10" s="260" t="str">
        <f>IF(入力シート!M24="","",入力シート!M24)</f>
        <v/>
      </c>
      <c r="I10" s="261"/>
      <c r="J10" s="261"/>
      <c r="K10" s="261"/>
      <c r="L10" s="261"/>
      <c r="M10" s="261"/>
      <c r="N10" s="262"/>
      <c r="O10" s="258" t="str">
        <f>IF($H10="","",(ROUNDDOWN($H10*$AT3/100,0)))</f>
        <v/>
      </c>
      <c r="P10" s="259"/>
      <c r="Q10" s="259"/>
      <c r="R10" s="259"/>
      <c r="S10" s="259"/>
      <c r="T10" s="259"/>
      <c r="U10" s="259"/>
      <c r="V10" s="259"/>
      <c r="W10" s="259"/>
      <c r="X10" s="259"/>
      <c r="Y10" s="259"/>
      <c r="Z10" s="259"/>
      <c r="AA10" s="259"/>
      <c r="AB10" s="241" t="s">
        <v>217</v>
      </c>
      <c r="AC10" s="242"/>
      <c r="AD10" s="245" t="str">
        <f>IF($H10="","",(ROUNDDOWN($H10*$AT3/100,0)))</f>
        <v/>
      </c>
      <c r="AE10" s="246"/>
      <c r="AF10" s="246"/>
      <c r="AG10" s="246"/>
      <c r="AH10" s="246"/>
      <c r="AI10" s="246"/>
      <c r="AJ10" s="246"/>
      <c r="AK10" s="246"/>
      <c r="AL10" s="246"/>
      <c r="AM10" s="246"/>
      <c r="AN10" s="246"/>
      <c r="AO10" s="246"/>
      <c r="AP10" s="246"/>
      <c r="AQ10" s="243" t="s">
        <v>5</v>
      </c>
      <c r="AR10" s="244"/>
      <c r="AS10" s="245" t="str">
        <f>IF($H10="","",(ROUNDDOWN($H10*$AT3/100,0)))</f>
        <v/>
      </c>
      <c r="AT10" s="246"/>
      <c r="AU10" s="246"/>
      <c r="AV10" s="246"/>
      <c r="AW10" s="246"/>
      <c r="AX10" s="246"/>
      <c r="AY10" s="246"/>
      <c r="AZ10" s="246"/>
      <c r="BA10" s="246"/>
      <c r="BB10" s="246"/>
      <c r="BC10" s="246"/>
      <c r="BD10" s="246"/>
      <c r="BE10" s="246"/>
      <c r="BF10" s="243" t="s">
        <v>5</v>
      </c>
      <c r="BG10" s="244"/>
      <c r="BH10" s="245" t="str">
        <f>IF($H10="","",(ROUNDDOWN($H10*$AT3/100,0)))</f>
        <v/>
      </c>
      <c r="BI10" s="246"/>
      <c r="BJ10" s="246"/>
      <c r="BK10" s="246"/>
      <c r="BL10" s="246"/>
      <c r="BM10" s="246"/>
      <c r="BN10" s="246"/>
      <c r="BO10" s="246"/>
      <c r="BP10" s="246"/>
      <c r="BQ10" s="246"/>
      <c r="BR10" s="246"/>
      <c r="BS10" s="246"/>
      <c r="BT10" s="246"/>
      <c r="BU10" s="243" t="s">
        <v>5</v>
      </c>
      <c r="BV10" s="249"/>
    </row>
    <row r="11" spans="1:99" ht="21.75" customHeight="1" x14ac:dyDescent="0.15">
      <c r="A11" s="144"/>
      <c r="B11" s="237" t="str">
        <f>IF(入力シート!E28="","",入力シート!E28)</f>
        <v/>
      </c>
      <c r="C11" s="237"/>
      <c r="D11" s="237"/>
      <c r="E11" s="237"/>
      <c r="F11" s="237"/>
      <c r="G11" s="237"/>
      <c r="H11" s="238" t="str">
        <f>IF(入力シート!M28="","",入力シート!M28)</f>
        <v/>
      </c>
      <c r="I11" s="239"/>
      <c r="J11" s="239"/>
      <c r="K11" s="239"/>
      <c r="L11" s="239"/>
      <c r="M11" s="239"/>
      <c r="N11" s="240"/>
      <c r="O11" s="245" t="str">
        <f>IF($H11="","",(ROUNDDOWN($H11*$AT3/100,0)))</f>
        <v/>
      </c>
      <c r="P11" s="246"/>
      <c r="Q11" s="246"/>
      <c r="R11" s="246"/>
      <c r="S11" s="246"/>
      <c r="T11" s="246"/>
      <c r="U11" s="246"/>
      <c r="V11" s="246"/>
      <c r="W11" s="246"/>
      <c r="X11" s="246"/>
      <c r="Y11" s="246"/>
      <c r="Z11" s="246"/>
      <c r="AA11" s="246"/>
      <c r="AB11" s="241" t="s">
        <v>217</v>
      </c>
      <c r="AC11" s="242"/>
      <c r="AD11" s="247" t="str">
        <f>IF($H11="","",(ROUNDDOWN($H11*$AT3/100,0)))</f>
        <v/>
      </c>
      <c r="AE11" s="248"/>
      <c r="AF11" s="248"/>
      <c r="AG11" s="248"/>
      <c r="AH11" s="248"/>
      <c r="AI11" s="248"/>
      <c r="AJ11" s="248"/>
      <c r="AK11" s="248"/>
      <c r="AL11" s="248"/>
      <c r="AM11" s="248"/>
      <c r="AN11" s="248"/>
      <c r="AO11" s="248"/>
      <c r="AP11" s="248"/>
      <c r="AQ11" s="243" t="s">
        <v>5</v>
      </c>
      <c r="AR11" s="244"/>
      <c r="AS11" s="247" t="str">
        <f>IF($H11="","",(ROUNDDOWN($H11*$AT3/100,0)))</f>
        <v/>
      </c>
      <c r="AT11" s="248"/>
      <c r="AU11" s="248"/>
      <c r="AV11" s="248"/>
      <c r="AW11" s="248"/>
      <c r="AX11" s="248"/>
      <c r="AY11" s="248"/>
      <c r="AZ11" s="248"/>
      <c r="BA11" s="248"/>
      <c r="BB11" s="248"/>
      <c r="BC11" s="248"/>
      <c r="BD11" s="248"/>
      <c r="BE11" s="248"/>
      <c r="BF11" s="243" t="s">
        <v>5</v>
      </c>
      <c r="BG11" s="244"/>
      <c r="BH11" s="247" t="str">
        <f>IF($H11="","",(ROUNDDOWN($H11*$AT3/100,0)))</f>
        <v/>
      </c>
      <c r="BI11" s="248"/>
      <c r="BJ11" s="248"/>
      <c r="BK11" s="248"/>
      <c r="BL11" s="248"/>
      <c r="BM11" s="248"/>
      <c r="BN11" s="248"/>
      <c r="BO11" s="248"/>
      <c r="BP11" s="248"/>
      <c r="BQ11" s="248"/>
      <c r="BR11" s="248"/>
      <c r="BS11" s="248"/>
      <c r="BT11" s="248"/>
      <c r="BU11" s="243" t="s">
        <v>5</v>
      </c>
      <c r="BV11" s="249"/>
    </row>
    <row r="12" spans="1:99" ht="17.100000000000001" customHeight="1" thickBot="1" x14ac:dyDescent="0.2">
      <c r="B12" s="281" t="s">
        <v>239</v>
      </c>
      <c r="C12" s="282"/>
      <c r="D12" s="282"/>
      <c r="E12" s="282"/>
      <c r="F12" s="282"/>
      <c r="G12" s="282"/>
      <c r="H12" s="282"/>
      <c r="I12" s="282"/>
      <c r="J12" s="282"/>
      <c r="K12" s="282"/>
      <c r="L12" s="282"/>
      <c r="M12" s="282"/>
      <c r="N12" s="283"/>
      <c r="O12" s="284" t="s">
        <v>240</v>
      </c>
      <c r="P12" s="285"/>
      <c r="Q12" s="275">
        <f>IF(Q7="","",SUM(O8:AA11))</f>
        <v>0</v>
      </c>
      <c r="R12" s="275"/>
      <c r="S12" s="275"/>
      <c r="T12" s="275"/>
      <c r="U12" s="275"/>
      <c r="V12" s="275"/>
      <c r="W12" s="275"/>
      <c r="X12" s="275"/>
      <c r="Y12" s="275"/>
      <c r="Z12" s="275"/>
      <c r="AA12" s="275"/>
      <c r="AB12" s="282" t="s">
        <v>5</v>
      </c>
      <c r="AC12" s="341"/>
      <c r="AD12" s="284" t="s">
        <v>241</v>
      </c>
      <c r="AE12" s="285"/>
      <c r="AF12" s="275">
        <f>IF(AF$7="","",SUM(AD8:AP11))</f>
        <v>0</v>
      </c>
      <c r="AG12" s="275"/>
      <c r="AH12" s="275"/>
      <c r="AI12" s="275"/>
      <c r="AJ12" s="275"/>
      <c r="AK12" s="275"/>
      <c r="AL12" s="275"/>
      <c r="AM12" s="275"/>
      <c r="AN12" s="275"/>
      <c r="AO12" s="275"/>
      <c r="AP12" s="275"/>
      <c r="AQ12" s="282" t="s">
        <v>5</v>
      </c>
      <c r="AR12" s="341"/>
      <c r="AS12" s="284" t="s">
        <v>241</v>
      </c>
      <c r="AT12" s="285"/>
      <c r="AU12" s="275">
        <f>IF(AU$7="","",SUM(AS8:BE11))</f>
        <v>0</v>
      </c>
      <c r="AV12" s="275"/>
      <c r="AW12" s="275"/>
      <c r="AX12" s="275"/>
      <c r="AY12" s="275"/>
      <c r="AZ12" s="275"/>
      <c r="BA12" s="275"/>
      <c r="BB12" s="275"/>
      <c r="BC12" s="275"/>
      <c r="BD12" s="275"/>
      <c r="BE12" s="275"/>
      <c r="BF12" s="282" t="s">
        <v>5</v>
      </c>
      <c r="BG12" s="341"/>
      <c r="BH12" s="284" t="s">
        <v>242</v>
      </c>
      <c r="BI12" s="285"/>
      <c r="BJ12" s="275">
        <f>IF(BJ$7="","",SUM(BH8:BT11))</f>
        <v>0</v>
      </c>
      <c r="BK12" s="275"/>
      <c r="BL12" s="275"/>
      <c r="BM12" s="275"/>
      <c r="BN12" s="275"/>
      <c r="BO12" s="275"/>
      <c r="BP12" s="275"/>
      <c r="BQ12" s="275"/>
      <c r="BR12" s="275"/>
      <c r="BS12" s="275"/>
      <c r="BT12" s="275"/>
      <c r="BU12" s="282" t="s">
        <v>5</v>
      </c>
      <c r="BV12" s="348"/>
    </row>
    <row r="13" spans="1:99" ht="17.100000000000001" customHeight="1" x14ac:dyDescent="0.15">
      <c r="B13" s="355" t="s">
        <v>243</v>
      </c>
      <c r="C13" s="356"/>
      <c r="D13" s="356"/>
      <c r="E13" s="356"/>
      <c r="F13" s="356"/>
      <c r="G13" s="356"/>
      <c r="H13" s="356"/>
      <c r="I13" s="356"/>
      <c r="J13" s="356"/>
      <c r="K13" s="356"/>
      <c r="L13" s="356"/>
      <c r="M13" s="356"/>
      <c r="N13" s="357"/>
      <c r="O13" s="342" t="s">
        <v>244</v>
      </c>
      <c r="P13" s="337"/>
      <c r="Q13" s="337"/>
      <c r="R13" s="337"/>
      <c r="S13" s="337"/>
      <c r="T13" s="335" t="s">
        <v>245</v>
      </c>
      <c r="U13" s="337" t="s">
        <v>246</v>
      </c>
      <c r="V13" s="337"/>
      <c r="W13" s="337"/>
      <c r="X13" s="337"/>
      <c r="Y13" s="337"/>
      <c r="Z13" s="337"/>
      <c r="AA13" s="337"/>
      <c r="AB13" s="337"/>
      <c r="AC13" s="344"/>
      <c r="AD13" s="342" t="s">
        <v>244</v>
      </c>
      <c r="AE13" s="337"/>
      <c r="AF13" s="337"/>
      <c r="AG13" s="337"/>
      <c r="AH13" s="337"/>
      <c r="AI13" s="335" t="s">
        <v>245</v>
      </c>
      <c r="AJ13" s="337" t="s">
        <v>246</v>
      </c>
      <c r="AK13" s="337"/>
      <c r="AL13" s="337"/>
      <c r="AM13" s="337"/>
      <c r="AN13" s="337"/>
      <c r="AO13" s="337"/>
      <c r="AP13" s="337"/>
      <c r="AQ13" s="337"/>
      <c r="AR13" s="344"/>
      <c r="AS13" s="342" t="s">
        <v>244</v>
      </c>
      <c r="AT13" s="337"/>
      <c r="AU13" s="337"/>
      <c r="AV13" s="337"/>
      <c r="AW13" s="337"/>
      <c r="AX13" s="335" t="s">
        <v>245</v>
      </c>
      <c r="AY13" s="337" t="s">
        <v>246</v>
      </c>
      <c r="AZ13" s="337"/>
      <c r="BA13" s="337"/>
      <c r="BB13" s="337"/>
      <c r="BC13" s="337"/>
      <c r="BD13" s="337"/>
      <c r="BE13" s="337"/>
      <c r="BF13" s="337"/>
      <c r="BG13" s="344"/>
      <c r="BH13" s="342" t="s">
        <v>244</v>
      </c>
      <c r="BI13" s="337"/>
      <c r="BJ13" s="337"/>
      <c r="BK13" s="337"/>
      <c r="BL13" s="337"/>
      <c r="BM13" s="335" t="s">
        <v>245</v>
      </c>
      <c r="BN13" s="337" t="s">
        <v>246</v>
      </c>
      <c r="BO13" s="337"/>
      <c r="BP13" s="337"/>
      <c r="BQ13" s="337"/>
      <c r="BR13" s="337"/>
      <c r="BS13" s="337"/>
      <c r="BT13" s="337"/>
      <c r="BU13" s="337"/>
      <c r="BV13" s="338"/>
    </row>
    <row r="14" spans="1:99" ht="17.100000000000001" customHeight="1" x14ac:dyDescent="0.15">
      <c r="B14" s="358" t="s">
        <v>232</v>
      </c>
      <c r="C14" s="359"/>
      <c r="D14" s="359"/>
      <c r="E14" s="359"/>
      <c r="F14" s="359"/>
      <c r="G14" s="359"/>
      <c r="H14" s="359"/>
      <c r="I14" s="360"/>
      <c r="J14" s="369" t="s">
        <v>199</v>
      </c>
      <c r="K14" s="370"/>
      <c r="L14" s="370"/>
      <c r="M14" s="370"/>
      <c r="N14" s="371"/>
      <c r="O14" s="343"/>
      <c r="P14" s="339"/>
      <c r="Q14" s="339"/>
      <c r="R14" s="339"/>
      <c r="S14" s="339"/>
      <c r="T14" s="336"/>
      <c r="U14" s="339"/>
      <c r="V14" s="339"/>
      <c r="W14" s="339"/>
      <c r="X14" s="339"/>
      <c r="Y14" s="339"/>
      <c r="Z14" s="339"/>
      <c r="AA14" s="339"/>
      <c r="AB14" s="339"/>
      <c r="AC14" s="345"/>
      <c r="AD14" s="343"/>
      <c r="AE14" s="339"/>
      <c r="AF14" s="339"/>
      <c r="AG14" s="339"/>
      <c r="AH14" s="339"/>
      <c r="AI14" s="336"/>
      <c r="AJ14" s="339"/>
      <c r="AK14" s="339"/>
      <c r="AL14" s="339"/>
      <c r="AM14" s="339"/>
      <c r="AN14" s="339"/>
      <c r="AO14" s="339"/>
      <c r="AP14" s="339"/>
      <c r="AQ14" s="339"/>
      <c r="AR14" s="345"/>
      <c r="AS14" s="343"/>
      <c r="AT14" s="339"/>
      <c r="AU14" s="339"/>
      <c r="AV14" s="339"/>
      <c r="AW14" s="339"/>
      <c r="AX14" s="336"/>
      <c r="AY14" s="339"/>
      <c r="AZ14" s="339"/>
      <c r="BA14" s="339"/>
      <c r="BB14" s="339"/>
      <c r="BC14" s="339"/>
      <c r="BD14" s="339"/>
      <c r="BE14" s="339"/>
      <c r="BF14" s="339"/>
      <c r="BG14" s="345"/>
      <c r="BH14" s="343"/>
      <c r="BI14" s="339"/>
      <c r="BJ14" s="339"/>
      <c r="BK14" s="339"/>
      <c r="BL14" s="339"/>
      <c r="BM14" s="336"/>
      <c r="BN14" s="339"/>
      <c r="BO14" s="339"/>
      <c r="BP14" s="339"/>
      <c r="BQ14" s="339"/>
      <c r="BR14" s="339"/>
      <c r="BS14" s="339"/>
      <c r="BT14" s="339"/>
      <c r="BU14" s="339"/>
      <c r="BV14" s="340"/>
    </row>
    <row r="15" spans="1:99" ht="20.100000000000001" customHeight="1" x14ac:dyDescent="0.15">
      <c r="B15" s="377" t="s">
        <v>247</v>
      </c>
      <c r="C15" s="378"/>
      <c r="D15" s="379"/>
      <c r="E15" s="362" t="s">
        <v>1</v>
      </c>
      <c r="F15" s="363"/>
      <c r="G15" s="363"/>
      <c r="H15" s="363"/>
      <c r="I15" s="364"/>
      <c r="J15" s="349" t="str">
        <f>IF(入力シート!M23="","",入力シート!M23)</f>
        <v/>
      </c>
      <c r="K15" s="350"/>
      <c r="L15" s="350"/>
      <c r="M15" s="350"/>
      <c r="N15" s="351"/>
      <c r="O15" s="330" t="str">
        <f>IF(J15="","",J15)</f>
        <v/>
      </c>
      <c r="P15" s="331"/>
      <c r="Q15" s="331"/>
      <c r="R15" s="331"/>
      <c r="S15" s="331"/>
      <c r="T15" s="119" t="s">
        <v>248</v>
      </c>
      <c r="U15" s="332" t="str">
        <f>IF($J15="","",IF(AT$3=50,1,AT$3/100))</f>
        <v/>
      </c>
      <c r="V15" s="332"/>
      <c r="W15" s="332"/>
      <c r="X15" s="119" t="s">
        <v>249</v>
      </c>
      <c r="Y15" s="326" t="str">
        <f>IF(J15="","",O15*U15)</f>
        <v/>
      </c>
      <c r="Z15" s="326"/>
      <c r="AA15" s="326"/>
      <c r="AB15" s="326"/>
      <c r="AC15" s="327"/>
      <c r="AD15" s="330" t="str">
        <f>IF(J15="","",J15)</f>
        <v/>
      </c>
      <c r="AE15" s="331"/>
      <c r="AF15" s="331"/>
      <c r="AG15" s="331"/>
      <c r="AH15" s="331"/>
      <c r="AI15" s="119" t="s">
        <v>248</v>
      </c>
      <c r="AJ15" s="332" t="str">
        <f>IF(J15="","",IF(AT$3=50,1,AT$3/100))</f>
        <v/>
      </c>
      <c r="AK15" s="332"/>
      <c r="AL15" s="332"/>
      <c r="AM15" s="119" t="s">
        <v>249</v>
      </c>
      <c r="AN15" s="326" t="str">
        <f>IF(J15="","",AD15*AJ15)</f>
        <v/>
      </c>
      <c r="AO15" s="326"/>
      <c r="AP15" s="326"/>
      <c r="AQ15" s="326"/>
      <c r="AR15" s="327" t="s">
        <v>5</v>
      </c>
      <c r="AS15" s="330" t="str">
        <f>IF(J15="","",$J15)</f>
        <v/>
      </c>
      <c r="AT15" s="331"/>
      <c r="AU15" s="331"/>
      <c r="AV15" s="331"/>
      <c r="AW15" s="331"/>
      <c r="AX15" s="119" t="s">
        <v>250</v>
      </c>
      <c r="AY15" s="332" t="str">
        <f>IF(J15="","",IF(AT$3=50,1,AT$3/100))</f>
        <v/>
      </c>
      <c r="AZ15" s="332"/>
      <c r="BA15" s="332"/>
      <c r="BB15" s="119" t="s">
        <v>251</v>
      </c>
      <c r="BC15" s="326" t="str">
        <f>IF(J15="","",AS15*AY15)</f>
        <v/>
      </c>
      <c r="BD15" s="326"/>
      <c r="BE15" s="326"/>
      <c r="BF15" s="326"/>
      <c r="BG15" s="327" t="s">
        <v>5</v>
      </c>
      <c r="BH15" s="330" t="str">
        <f>IF(J15="","",$J15)</f>
        <v/>
      </c>
      <c r="BI15" s="331"/>
      <c r="BJ15" s="331"/>
      <c r="BK15" s="331"/>
      <c r="BL15" s="331"/>
      <c r="BM15" s="119" t="s">
        <v>250</v>
      </c>
      <c r="BN15" s="332" t="str">
        <f>IF(J15="","",IF(AT$3=50,1,AT$3/100))</f>
        <v/>
      </c>
      <c r="BO15" s="332"/>
      <c r="BP15" s="332"/>
      <c r="BQ15" s="119" t="s">
        <v>251</v>
      </c>
      <c r="BR15" s="326" t="str">
        <f>IF(J15="","",BH15*BN15)</f>
        <v/>
      </c>
      <c r="BS15" s="326"/>
      <c r="BT15" s="326"/>
      <c r="BU15" s="326"/>
      <c r="BV15" s="334" t="s">
        <v>5</v>
      </c>
    </row>
    <row r="16" spans="1:99" ht="20.100000000000001" customHeight="1" x14ac:dyDescent="0.15">
      <c r="B16" s="377"/>
      <c r="C16" s="378"/>
      <c r="D16" s="379"/>
      <c r="E16" s="365" t="s">
        <v>2</v>
      </c>
      <c r="F16" s="366"/>
      <c r="G16" s="366"/>
      <c r="H16" s="366"/>
      <c r="I16" s="367"/>
      <c r="J16" s="349" t="str">
        <f>IF(入力シート!M26="","",入力シート!M26)</f>
        <v/>
      </c>
      <c r="K16" s="350"/>
      <c r="L16" s="350"/>
      <c r="M16" s="350"/>
      <c r="N16" s="351"/>
      <c r="O16" s="330" t="str">
        <f>IF(J16="","",J16)</f>
        <v/>
      </c>
      <c r="P16" s="331"/>
      <c r="Q16" s="331"/>
      <c r="R16" s="331"/>
      <c r="S16" s="331"/>
      <c r="T16" s="119" t="s">
        <v>252</v>
      </c>
      <c r="U16" s="332" t="str">
        <f>IF(J16="","",IF(AT$3=50,1,AT$3/100))</f>
        <v/>
      </c>
      <c r="V16" s="332"/>
      <c r="W16" s="332"/>
      <c r="X16" s="119" t="s">
        <v>6</v>
      </c>
      <c r="Y16" s="326" t="str">
        <f>IF(J16="","",O16*U16)</f>
        <v/>
      </c>
      <c r="Z16" s="326"/>
      <c r="AA16" s="326"/>
      <c r="AB16" s="326"/>
      <c r="AC16" s="327"/>
      <c r="AD16" s="330" t="str">
        <f>IF(J16="","",J16)</f>
        <v/>
      </c>
      <c r="AE16" s="331"/>
      <c r="AF16" s="331"/>
      <c r="AG16" s="331"/>
      <c r="AH16" s="331"/>
      <c r="AI16" s="119" t="s">
        <v>252</v>
      </c>
      <c r="AJ16" s="332" t="str">
        <f>IF(J16="","",IF(AT$3=50,1,AT$3/100))</f>
        <v/>
      </c>
      <c r="AK16" s="332"/>
      <c r="AL16" s="332"/>
      <c r="AM16" s="119" t="s">
        <v>6</v>
      </c>
      <c r="AN16" s="326" t="str">
        <f>IF(J16="","",AD16*AJ16)</f>
        <v/>
      </c>
      <c r="AO16" s="326"/>
      <c r="AP16" s="326"/>
      <c r="AQ16" s="326"/>
      <c r="AR16" s="327" t="s">
        <v>5</v>
      </c>
      <c r="AS16" s="330" t="str">
        <f>IF(J16="","",$J16)</f>
        <v/>
      </c>
      <c r="AT16" s="331"/>
      <c r="AU16" s="331"/>
      <c r="AV16" s="331"/>
      <c r="AW16" s="331"/>
      <c r="AX16" s="119" t="s">
        <v>250</v>
      </c>
      <c r="AY16" s="332" t="str">
        <f>IF(J16="","",IF(AT$3=50,1,AT$3/100))</f>
        <v/>
      </c>
      <c r="AZ16" s="332"/>
      <c r="BA16" s="332"/>
      <c r="BB16" s="119" t="s">
        <v>251</v>
      </c>
      <c r="BC16" s="326" t="str">
        <f>IF(J16="","",AS16*AY16)</f>
        <v/>
      </c>
      <c r="BD16" s="326"/>
      <c r="BE16" s="326"/>
      <c r="BF16" s="326"/>
      <c r="BG16" s="327" t="s">
        <v>5</v>
      </c>
      <c r="BH16" s="330" t="str">
        <f>IF(J16="","",$J16)</f>
        <v/>
      </c>
      <c r="BI16" s="331"/>
      <c r="BJ16" s="331"/>
      <c r="BK16" s="331"/>
      <c r="BL16" s="331"/>
      <c r="BM16" s="119" t="s">
        <v>250</v>
      </c>
      <c r="BN16" s="332" t="str">
        <f>IF(J16="","",IF(AT$3=50,1,AT$3/100))</f>
        <v/>
      </c>
      <c r="BO16" s="332"/>
      <c r="BP16" s="332"/>
      <c r="BQ16" s="119" t="s">
        <v>251</v>
      </c>
      <c r="BR16" s="326" t="str">
        <f>IF(J16="","",BH16*BN16)</f>
        <v/>
      </c>
      <c r="BS16" s="326"/>
      <c r="BT16" s="326"/>
      <c r="BU16" s="326"/>
      <c r="BV16" s="334" t="s">
        <v>5</v>
      </c>
    </row>
    <row r="17" spans="1:81" ht="20.100000000000001" customHeight="1" x14ac:dyDescent="0.15">
      <c r="B17" s="377"/>
      <c r="C17" s="378"/>
      <c r="D17" s="379"/>
      <c r="E17" s="380" t="s">
        <v>4</v>
      </c>
      <c r="F17" s="380"/>
      <c r="G17" s="380"/>
      <c r="H17" s="380"/>
      <c r="I17" s="381"/>
      <c r="J17" s="349" t="str">
        <f>IF(入力シート!M27="","",入力シート!M27)</f>
        <v/>
      </c>
      <c r="K17" s="350"/>
      <c r="L17" s="350"/>
      <c r="M17" s="350"/>
      <c r="N17" s="351"/>
      <c r="O17" s="330" t="str">
        <f>IF(J17="","",J17)</f>
        <v/>
      </c>
      <c r="P17" s="331"/>
      <c r="Q17" s="331"/>
      <c r="R17" s="331"/>
      <c r="S17" s="331"/>
      <c r="T17" s="119" t="s">
        <v>253</v>
      </c>
      <c r="U17" s="332" t="str">
        <f>IF(J17="","",AT$3/100)</f>
        <v/>
      </c>
      <c r="V17" s="332"/>
      <c r="W17" s="332"/>
      <c r="X17" s="119" t="s">
        <v>254</v>
      </c>
      <c r="Y17" s="326" t="str">
        <f>IF(J17="","",O17*U17)</f>
        <v/>
      </c>
      <c r="Z17" s="326"/>
      <c r="AA17" s="326"/>
      <c r="AB17" s="326"/>
      <c r="AC17" s="327"/>
      <c r="AD17" s="330" t="str">
        <f>IF(J17="","",J17)</f>
        <v/>
      </c>
      <c r="AE17" s="331"/>
      <c r="AF17" s="331"/>
      <c r="AG17" s="331"/>
      <c r="AH17" s="331"/>
      <c r="AI17" s="119" t="s">
        <v>253</v>
      </c>
      <c r="AJ17" s="332" t="str">
        <f>IF(J17="","",AT$3/100)</f>
        <v/>
      </c>
      <c r="AK17" s="332"/>
      <c r="AL17" s="332"/>
      <c r="AM17" s="119" t="s">
        <v>254</v>
      </c>
      <c r="AN17" s="326" t="str">
        <f>IF(J17="","",AD17*AJ17)</f>
        <v/>
      </c>
      <c r="AO17" s="326"/>
      <c r="AP17" s="326"/>
      <c r="AQ17" s="326"/>
      <c r="AR17" s="327" t="s">
        <v>5</v>
      </c>
      <c r="AS17" s="330" t="str">
        <f>IF(J17="","",$J17)</f>
        <v/>
      </c>
      <c r="AT17" s="331"/>
      <c r="AU17" s="331"/>
      <c r="AV17" s="331"/>
      <c r="AW17" s="331"/>
      <c r="AX17" s="119" t="s">
        <v>250</v>
      </c>
      <c r="AY17" s="332" t="str">
        <f>IF(J17="","",AT$3/100)</f>
        <v/>
      </c>
      <c r="AZ17" s="332"/>
      <c r="BA17" s="332"/>
      <c r="BB17" s="119" t="s">
        <v>251</v>
      </c>
      <c r="BC17" s="326" t="str">
        <f>IF(J17="","",AS17*AY17)</f>
        <v/>
      </c>
      <c r="BD17" s="326"/>
      <c r="BE17" s="326"/>
      <c r="BF17" s="326"/>
      <c r="BG17" s="327" t="s">
        <v>5</v>
      </c>
      <c r="BH17" s="330" t="str">
        <f>IF(J17="","",$J17)</f>
        <v/>
      </c>
      <c r="BI17" s="331"/>
      <c r="BJ17" s="331"/>
      <c r="BK17" s="331"/>
      <c r="BL17" s="331"/>
      <c r="BM17" s="119" t="s">
        <v>250</v>
      </c>
      <c r="BN17" s="332" t="str">
        <f>IF(J17="","",AT$3/100)</f>
        <v/>
      </c>
      <c r="BO17" s="332"/>
      <c r="BP17" s="332"/>
      <c r="BQ17" s="119" t="s">
        <v>251</v>
      </c>
      <c r="BR17" s="326" t="str">
        <f>IF(J17="","",BH17*BN17)</f>
        <v/>
      </c>
      <c r="BS17" s="326"/>
      <c r="BT17" s="326"/>
      <c r="BU17" s="326"/>
      <c r="BV17" s="334" t="s">
        <v>5</v>
      </c>
    </row>
    <row r="18" spans="1:81" ht="20.100000000000001" customHeight="1" x14ac:dyDescent="0.15">
      <c r="B18" s="377"/>
      <c r="C18" s="378"/>
      <c r="D18" s="379"/>
      <c r="E18" s="352" t="str">
        <f>IF(入力シート!E29="","",入力シート!E29)</f>
        <v/>
      </c>
      <c r="F18" s="353"/>
      <c r="G18" s="353"/>
      <c r="H18" s="353"/>
      <c r="I18" s="354"/>
      <c r="J18" s="349" t="str">
        <f>IF(入力シート!M29="","",入力シート!M29)</f>
        <v/>
      </c>
      <c r="K18" s="350"/>
      <c r="L18" s="350"/>
      <c r="M18" s="350"/>
      <c r="N18" s="351"/>
      <c r="O18" s="330" t="str">
        <f>IF(J18="","",J18)</f>
        <v/>
      </c>
      <c r="P18" s="331"/>
      <c r="Q18" s="331"/>
      <c r="R18" s="331"/>
      <c r="S18" s="331"/>
      <c r="T18" s="119" t="s">
        <v>250</v>
      </c>
      <c r="U18" s="332" t="str">
        <f>IF(J18="","",IF(AT$3=50,1,AT$3/100))</f>
        <v/>
      </c>
      <c r="V18" s="332"/>
      <c r="W18" s="332"/>
      <c r="X18" s="119" t="s">
        <v>251</v>
      </c>
      <c r="Y18" s="326" t="str">
        <f>IF(J18="","",O18*U18)</f>
        <v/>
      </c>
      <c r="Z18" s="326"/>
      <c r="AA18" s="326"/>
      <c r="AB18" s="326"/>
      <c r="AC18" s="327"/>
      <c r="AD18" s="330" t="str">
        <f>IF(J18="","",J18)</f>
        <v/>
      </c>
      <c r="AE18" s="331"/>
      <c r="AF18" s="331"/>
      <c r="AG18" s="331"/>
      <c r="AH18" s="331"/>
      <c r="AI18" s="119" t="s">
        <v>250</v>
      </c>
      <c r="AJ18" s="332" t="str">
        <f>IF(J18="","",IF(AT$3=50,1,AT$3/100))</f>
        <v/>
      </c>
      <c r="AK18" s="332"/>
      <c r="AL18" s="332"/>
      <c r="AM18" s="119" t="s">
        <v>251</v>
      </c>
      <c r="AN18" s="326" t="str">
        <f>IF(J18="","",AD18*AJ18)</f>
        <v/>
      </c>
      <c r="AO18" s="326"/>
      <c r="AP18" s="326"/>
      <c r="AQ18" s="326"/>
      <c r="AR18" s="327" t="s">
        <v>5</v>
      </c>
      <c r="AS18" s="330" t="str">
        <f>IF(J18="","",$J18)</f>
        <v/>
      </c>
      <c r="AT18" s="331"/>
      <c r="AU18" s="331"/>
      <c r="AV18" s="331"/>
      <c r="AW18" s="331"/>
      <c r="AX18" s="119" t="s">
        <v>250</v>
      </c>
      <c r="AY18" s="332" t="str">
        <f>IF(J18="","",IF(AT$3=50,1,AT$3/100))</f>
        <v/>
      </c>
      <c r="AZ18" s="332"/>
      <c r="BA18" s="332"/>
      <c r="BB18" s="119" t="s">
        <v>251</v>
      </c>
      <c r="BC18" s="326" t="str">
        <f>IF(J18="","",AS18*AY18)</f>
        <v/>
      </c>
      <c r="BD18" s="326"/>
      <c r="BE18" s="326"/>
      <c r="BF18" s="326"/>
      <c r="BG18" s="327" t="s">
        <v>5</v>
      </c>
      <c r="BH18" s="330" t="str">
        <f>IF(J18="","",$J18)</f>
        <v/>
      </c>
      <c r="BI18" s="331"/>
      <c r="BJ18" s="331"/>
      <c r="BK18" s="331"/>
      <c r="BL18" s="331"/>
      <c r="BM18" s="119" t="s">
        <v>250</v>
      </c>
      <c r="BN18" s="332" t="str">
        <f>IF(J18="","",IF(AT$3=50,1,AT$3/100))</f>
        <v/>
      </c>
      <c r="BO18" s="332"/>
      <c r="BP18" s="332"/>
      <c r="BQ18" s="119" t="s">
        <v>251</v>
      </c>
      <c r="BR18" s="326" t="str">
        <f>IF(J18="","",BH18*BN18)</f>
        <v/>
      </c>
      <c r="BS18" s="326"/>
      <c r="BT18" s="326"/>
      <c r="BU18" s="326"/>
      <c r="BV18" s="334" t="s">
        <v>5</v>
      </c>
    </row>
    <row r="19" spans="1:81" ht="20.100000000000001" customHeight="1" x14ac:dyDescent="0.15">
      <c r="B19" s="377"/>
      <c r="C19" s="378"/>
      <c r="D19" s="379"/>
      <c r="E19" s="352" t="str">
        <f>IF(入力シート!E30="","",入力シート!E30)</f>
        <v/>
      </c>
      <c r="F19" s="353"/>
      <c r="G19" s="353"/>
      <c r="H19" s="353"/>
      <c r="I19" s="354"/>
      <c r="J19" s="349" t="str">
        <f>IF(入力シート!M30="","",入力シート!M30)</f>
        <v/>
      </c>
      <c r="K19" s="350"/>
      <c r="L19" s="350"/>
      <c r="M19" s="350"/>
      <c r="N19" s="351"/>
      <c r="O19" s="330" t="str">
        <f>IF(J19="","",J19)</f>
        <v/>
      </c>
      <c r="P19" s="331"/>
      <c r="Q19" s="331"/>
      <c r="R19" s="331"/>
      <c r="S19" s="331"/>
      <c r="T19" s="119" t="s">
        <v>250</v>
      </c>
      <c r="U19" s="332" t="str">
        <f>IF(J19="","",IF(AT$3=50,1,AT$3/100))</f>
        <v/>
      </c>
      <c r="V19" s="332"/>
      <c r="W19" s="332"/>
      <c r="X19" s="119" t="s">
        <v>251</v>
      </c>
      <c r="Y19" s="326" t="str">
        <f>IF(J19="","",O19*U19)</f>
        <v/>
      </c>
      <c r="Z19" s="326"/>
      <c r="AA19" s="326"/>
      <c r="AB19" s="326"/>
      <c r="AC19" s="327"/>
      <c r="AD19" s="330" t="str">
        <f>IF(J19="","",J19)</f>
        <v/>
      </c>
      <c r="AE19" s="331"/>
      <c r="AF19" s="331"/>
      <c r="AG19" s="331"/>
      <c r="AH19" s="331"/>
      <c r="AI19" s="119" t="s">
        <v>250</v>
      </c>
      <c r="AJ19" s="332" t="str">
        <f>IF(J19="","",IF(AT$3=50,1,AT$3/100))</f>
        <v/>
      </c>
      <c r="AK19" s="332"/>
      <c r="AL19" s="332"/>
      <c r="AM19" s="119" t="s">
        <v>251</v>
      </c>
      <c r="AN19" s="326" t="str">
        <f>IF(J19="","",AD19*AJ19)</f>
        <v/>
      </c>
      <c r="AO19" s="326"/>
      <c r="AP19" s="326"/>
      <c r="AQ19" s="326"/>
      <c r="AR19" s="327" t="s">
        <v>5</v>
      </c>
      <c r="AS19" s="330" t="str">
        <f>IF(J19="","",$J19)</f>
        <v/>
      </c>
      <c r="AT19" s="331"/>
      <c r="AU19" s="331"/>
      <c r="AV19" s="331"/>
      <c r="AW19" s="331"/>
      <c r="AX19" s="119" t="s">
        <v>250</v>
      </c>
      <c r="AY19" s="332" t="str">
        <f>IF(J19="","",IF(AT$3=50,1,AT$3/100))</f>
        <v/>
      </c>
      <c r="AZ19" s="332"/>
      <c r="BA19" s="332"/>
      <c r="BB19" s="119" t="s">
        <v>251</v>
      </c>
      <c r="BC19" s="326" t="str">
        <f>IF(J19="","",AS19*AY19)</f>
        <v/>
      </c>
      <c r="BD19" s="326"/>
      <c r="BE19" s="326"/>
      <c r="BF19" s="326"/>
      <c r="BG19" s="327" t="s">
        <v>5</v>
      </c>
      <c r="BH19" s="330" t="str">
        <f>IF(J19="","",$J19)</f>
        <v/>
      </c>
      <c r="BI19" s="331"/>
      <c r="BJ19" s="331"/>
      <c r="BK19" s="331"/>
      <c r="BL19" s="331"/>
      <c r="BM19" s="119" t="s">
        <v>250</v>
      </c>
      <c r="BN19" s="332" t="str">
        <f>IF(J19="","",IF(AT$3=50,1,AT$3/100))</f>
        <v/>
      </c>
      <c r="BO19" s="332"/>
      <c r="BP19" s="332"/>
      <c r="BQ19" s="119" t="s">
        <v>251</v>
      </c>
      <c r="BR19" s="326" t="str">
        <f>IF(J19="","",BH19*BN19)</f>
        <v/>
      </c>
      <c r="BS19" s="326"/>
      <c r="BT19" s="326"/>
      <c r="BU19" s="326"/>
      <c r="BV19" s="334" t="s">
        <v>5</v>
      </c>
    </row>
    <row r="20" spans="1:81" ht="20.100000000000001" customHeight="1" thickBot="1" x14ac:dyDescent="0.2">
      <c r="B20" s="281" t="s">
        <v>255</v>
      </c>
      <c r="C20" s="282"/>
      <c r="D20" s="282"/>
      <c r="E20" s="282"/>
      <c r="F20" s="282"/>
      <c r="G20" s="282"/>
      <c r="H20" s="282"/>
      <c r="I20" s="282"/>
      <c r="J20" s="282"/>
      <c r="K20" s="282"/>
      <c r="L20" s="282"/>
      <c r="M20" s="282"/>
      <c r="N20" s="283"/>
      <c r="O20" s="284" t="s">
        <v>256</v>
      </c>
      <c r="P20" s="285"/>
      <c r="Q20" s="275">
        <f>SUM(Y15:AC19)</f>
        <v>0</v>
      </c>
      <c r="R20" s="275"/>
      <c r="S20" s="275"/>
      <c r="T20" s="275"/>
      <c r="U20" s="275"/>
      <c r="V20" s="275"/>
      <c r="W20" s="275"/>
      <c r="X20" s="275"/>
      <c r="Y20" s="275"/>
      <c r="Z20" s="275"/>
      <c r="AA20" s="275"/>
      <c r="AB20" s="276" t="s">
        <v>5</v>
      </c>
      <c r="AC20" s="277"/>
      <c r="AD20" s="284" t="s">
        <v>257</v>
      </c>
      <c r="AE20" s="301"/>
      <c r="AF20" s="275">
        <f>IF(AF$7="","",(SUM(AN15:AQ19)))</f>
        <v>0</v>
      </c>
      <c r="AG20" s="275"/>
      <c r="AH20" s="275"/>
      <c r="AI20" s="275"/>
      <c r="AJ20" s="275"/>
      <c r="AK20" s="275"/>
      <c r="AL20" s="275"/>
      <c r="AM20" s="275"/>
      <c r="AN20" s="275"/>
      <c r="AO20" s="275"/>
      <c r="AP20" s="275"/>
      <c r="AQ20" s="276" t="s">
        <v>5</v>
      </c>
      <c r="AR20" s="277"/>
      <c r="AS20" s="284" t="s">
        <v>257</v>
      </c>
      <c r="AT20" s="301"/>
      <c r="AU20" s="275">
        <f>IF(AU$7="","",(SUM(BC15:BF19)))</f>
        <v>0</v>
      </c>
      <c r="AV20" s="275"/>
      <c r="AW20" s="275"/>
      <c r="AX20" s="275"/>
      <c r="AY20" s="275"/>
      <c r="AZ20" s="275"/>
      <c r="BA20" s="275"/>
      <c r="BB20" s="275"/>
      <c r="BC20" s="275"/>
      <c r="BD20" s="275"/>
      <c r="BE20" s="275"/>
      <c r="BF20" s="276" t="s">
        <v>5</v>
      </c>
      <c r="BG20" s="277"/>
      <c r="BH20" s="284" t="s">
        <v>258</v>
      </c>
      <c r="BI20" s="301"/>
      <c r="BJ20" s="275">
        <f>IF(BJ$7="","",(SUM(BR15:BU19)))</f>
        <v>0</v>
      </c>
      <c r="BK20" s="275"/>
      <c r="BL20" s="275"/>
      <c r="BM20" s="275"/>
      <c r="BN20" s="275"/>
      <c r="BO20" s="275"/>
      <c r="BP20" s="275"/>
      <c r="BQ20" s="275"/>
      <c r="BR20" s="275"/>
      <c r="BS20" s="275"/>
      <c r="BT20" s="275"/>
      <c r="BU20" s="276" t="s">
        <v>5</v>
      </c>
      <c r="BV20" s="308"/>
    </row>
    <row r="21" spans="1:81" ht="15" customHeight="1" thickBot="1" x14ac:dyDescent="0.2">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74"/>
      <c r="BY21" s="74"/>
      <c r="BZ21" s="74"/>
      <c r="CA21" s="74"/>
      <c r="CB21" s="74"/>
      <c r="CC21" s="74"/>
    </row>
    <row r="22" spans="1:81" ht="19.5" thickTop="1" x14ac:dyDescent="0.2">
      <c r="C22" s="305" t="s">
        <v>259</v>
      </c>
      <c r="D22" s="305"/>
      <c r="E22" s="305"/>
      <c r="F22" s="305"/>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row>
    <row r="23" spans="1:81" ht="21" customHeight="1" x14ac:dyDescent="0.15">
      <c r="B23" s="291" t="s">
        <v>260</v>
      </c>
      <c r="C23" s="292"/>
      <c r="D23" s="297" t="s">
        <v>261</v>
      </c>
      <c r="E23" s="298"/>
      <c r="F23" s="298"/>
      <c r="G23" s="298"/>
      <c r="H23" s="298"/>
      <c r="I23" s="298"/>
      <c r="J23" s="298"/>
      <c r="K23" s="299"/>
      <c r="L23" s="278" t="s">
        <v>262</v>
      </c>
      <c r="M23" s="279"/>
      <c r="N23" s="279"/>
      <c r="O23" s="279"/>
      <c r="P23" s="279"/>
      <c r="Q23" s="279"/>
      <c r="R23" s="279"/>
      <c r="S23" s="279"/>
      <c r="T23" s="279"/>
      <c r="U23" s="279"/>
      <c r="V23" s="279"/>
      <c r="W23" s="279"/>
      <c r="X23" s="279"/>
      <c r="Y23" s="280"/>
      <c r="Z23" s="302" t="s">
        <v>263</v>
      </c>
      <c r="AA23" s="302"/>
      <c r="AB23" s="302"/>
      <c r="AC23" s="302"/>
      <c r="AD23" s="302"/>
      <c r="AE23" s="302"/>
      <c r="AF23" s="302"/>
      <c r="AG23" s="302"/>
      <c r="AH23" s="302"/>
      <c r="AI23" s="302"/>
      <c r="AJ23" s="302"/>
      <c r="AK23" s="302"/>
      <c r="AL23" s="302"/>
      <c r="AM23" s="302"/>
      <c r="AN23" s="302" t="s">
        <v>264</v>
      </c>
      <c r="AO23" s="302"/>
      <c r="AP23" s="302"/>
      <c r="AQ23" s="302"/>
      <c r="AR23" s="302"/>
      <c r="AS23" s="302"/>
      <c r="AT23" s="302"/>
      <c r="AU23" s="302"/>
      <c r="AV23" s="302"/>
      <c r="AW23" s="302"/>
      <c r="AX23" s="302"/>
      <c r="AY23" s="302"/>
      <c r="AZ23" s="302"/>
      <c r="BA23" s="302"/>
      <c r="BB23" s="302" t="s">
        <v>265</v>
      </c>
      <c r="BC23" s="302"/>
      <c r="BD23" s="302"/>
      <c r="BE23" s="302"/>
      <c r="BF23" s="302"/>
      <c r="BG23" s="302"/>
      <c r="BH23" s="302"/>
      <c r="BI23" s="302"/>
      <c r="BJ23" s="302"/>
      <c r="BK23" s="302"/>
      <c r="BL23" s="302"/>
      <c r="BM23" s="302"/>
      <c r="BN23" s="302"/>
      <c r="BO23" s="302"/>
    </row>
    <row r="24" spans="1:81" ht="21" customHeight="1" x14ac:dyDescent="0.15">
      <c r="B24" s="293"/>
      <c r="C24" s="294"/>
      <c r="D24" s="297" t="s">
        <v>266</v>
      </c>
      <c r="E24" s="298"/>
      <c r="F24" s="298"/>
      <c r="G24" s="298"/>
      <c r="H24" s="298"/>
      <c r="I24" s="298"/>
      <c r="J24" s="298"/>
      <c r="K24" s="299"/>
      <c r="L24" s="286" t="s">
        <v>267</v>
      </c>
      <c r="M24" s="307"/>
      <c r="N24" s="307"/>
      <c r="O24" s="307"/>
      <c r="P24" s="307"/>
      <c r="Q24" s="307"/>
      <c r="R24" s="307"/>
      <c r="S24" s="290">
        <f>ROUNDDOWN(Q12/Q7,2)</f>
        <v>0</v>
      </c>
      <c r="T24" s="290"/>
      <c r="U24" s="290"/>
      <c r="V24" s="290"/>
      <c r="W24" s="290"/>
      <c r="X24" s="290"/>
      <c r="Y24" s="146" t="s">
        <v>5</v>
      </c>
      <c r="Z24" s="286" t="s">
        <v>268</v>
      </c>
      <c r="AA24" s="307"/>
      <c r="AB24" s="307"/>
      <c r="AC24" s="307"/>
      <c r="AD24" s="307"/>
      <c r="AE24" s="307"/>
      <c r="AF24" s="307"/>
      <c r="AG24" s="290">
        <f>ROUNDDOWN(AF12/AF7,2)</f>
        <v>0</v>
      </c>
      <c r="AH24" s="290"/>
      <c r="AI24" s="290"/>
      <c r="AJ24" s="290"/>
      <c r="AK24" s="290"/>
      <c r="AL24" s="290"/>
      <c r="AM24" s="147" t="s">
        <v>5</v>
      </c>
      <c r="AN24" s="286" t="s">
        <v>269</v>
      </c>
      <c r="AO24" s="307"/>
      <c r="AP24" s="307"/>
      <c r="AQ24" s="307"/>
      <c r="AR24" s="307"/>
      <c r="AS24" s="307"/>
      <c r="AT24" s="307"/>
      <c r="AU24" s="333">
        <f>ROUNDDOWN(AU12/AU7,2)</f>
        <v>0</v>
      </c>
      <c r="AV24" s="333"/>
      <c r="AW24" s="333"/>
      <c r="AX24" s="333"/>
      <c r="AY24" s="333"/>
      <c r="AZ24" s="333"/>
      <c r="BA24" s="146" t="s">
        <v>5</v>
      </c>
      <c r="BB24" s="286" t="s">
        <v>270</v>
      </c>
      <c r="BC24" s="307"/>
      <c r="BD24" s="307"/>
      <c r="BE24" s="307"/>
      <c r="BF24" s="307"/>
      <c r="BG24" s="307"/>
      <c r="BH24" s="307"/>
      <c r="BI24" s="290">
        <f>ROUNDDOWN(BJ12/BJ7,2)</f>
        <v>0</v>
      </c>
      <c r="BJ24" s="290"/>
      <c r="BK24" s="290"/>
      <c r="BL24" s="290"/>
      <c r="BM24" s="290"/>
      <c r="BN24" s="290"/>
      <c r="BO24" s="147" t="s">
        <v>5</v>
      </c>
      <c r="BP24" s="148"/>
    </row>
    <row r="25" spans="1:81" ht="21" customHeight="1" x14ac:dyDescent="0.15">
      <c r="B25" s="293"/>
      <c r="C25" s="294"/>
      <c r="D25" s="297" t="s">
        <v>271</v>
      </c>
      <c r="E25" s="298"/>
      <c r="F25" s="298"/>
      <c r="G25" s="298"/>
      <c r="H25" s="298"/>
      <c r="I25" s="298"/>
      <c r="J25" s="298"/>
      <c r="K25" s="299"/>
      <c r="L25" s="286" t="s">
        <v>272</v>
      </c>
      <c r="M25" s="287"/>
      <c r="N25" s="287"/>
      <c r="O25" s="287"/>
      <c r="P25" s="287"/>
      <c r="Q25" s="287"/>
      <c r="R25" s="287"/>
      <c r="S25" s="290">
        <f>ROUNDDOWN(Q20/22,2)</f>
        <v>0</v>
      </c>
      <c r="T25" s="290"/>
      <c r="U25" s="290"/>
      <c r="V25" s="290"/>
      <c r="W25" s="290"/>
      <c r="X25" s="290"/>
      <c r="Y25" s="146" t="s">
        <v>5</v>
      </c>
      <c r="Z25" s="286" t="s">
        <v>273</v>
      </c>
      <c r="AA25" s="307"/>
      <c r="AB25" s="307"/>
      <c r="AC25" s="307"/>
      <c r="AD25" s="307"/>
      <c r="AE25" s="307"/>
      <c r="AF25" s="307"/>
      <c r="AG25" s="290">
        <f>ROUNDDOWN(AF20/22,2)</f>
        <v>0</v>
      </c>
      <c r="AH25" s="290"/>
      <c r="AI25" s="290"/>
      <c r="AJ25" s="290"/>
      <c r="AK25" s="290"/>
      <c r="AL25" s="290"/>
      <c r="AM25" s="147" t="s">
        <v>5</v>
      </c>
      <c r="AN25" s="286" t="s">
        <v>274</v>
      </c>
      <c r="AO25" s="287"/>
      <c r="AP25" s="287"/>
      <c r="AQ25" s="287"/>
      <c r="AR25" s="287"/>
      <c r="AS25" s="287"/>
      <c r="AT25" s="287"/>
      <c r="AU25" s="328">
        <f>ROUNDDOWN(AU20/22,2)</f>
        <v>0</v>
      </c>
      <c r="AV25" s="328"/>
      <c r="AW25" s="328"/>
      <c r="AX25" s="328"/>
      <c r="AY25" s="328"/>
      <c r="AZ25" s="328"/>
      <c r="BA25" s="146" t="s">
        <v>5</v>
      </c>
      <c r="BB25" s="286" t="s">
        <v>275</v>
      </c>
      <c r="BC25" s="307"/>
      <c r="BD25" s="307"/>
      <c r="BE25" s="307"/>
      <c r="BF25" s="307"/>
      <c r="BG25" s="307"/>
      <c r="BH25" s="307"/>
      <c r="BI25" s="290">
        <f>ROUNDDOWN(BJ20/22,2)</f>
        <v>0</v>
      </c>
      <c r="BJ25" s="290"/>
      <c r="BK25" s="290"/>
      <c r="BL25" s="290"/>
      <c r="BM25" s="290"/>
      <c r="BN25" s="290"/>
      <c r="BO25" s="147" t="s">
        <v>5</v>
      </c>
      <c r="BP25" s="148"/>
      <c r="BV25" s="76"/>
      <c r="BX25" s="76"/>
    </row>
    <row r="26" spans="1:81" ht="21" customHeight="1" x14ac:dyDescent="0.15">
      <c r="B26" s="295"/>
      <c r="C26" s="296"/>
      <c r="D26" s="297" t="s">
        <v>12</v>
      </c>
      <c r="E26" s="298"/>
      <c r="F26" s="298"/>
      <c r="G26" s="298"/>
      <c r="H26" s="298"/>
      <c r="I26" s="298"/>
      <c r="J26" s="298"/>
      <c r="K26" s="299"/>
      <c r="L26" s="303" t="s">
        <v>276</v>
      </c>
      <c r="M26" s="304"/>
      <c r="N26" s="304"/>
      <c r="O26" s="304"/>
      <c r="P26" s="304"/>
      <c r="Q26" s="304"/>
      <c r="R26" s="304"/>
      <c r="S26" s="325">
        <f>ROUNDDOWN(S24+S25,0)</f>
        <v>0</v>
      </c>
      <c r="T26" s="325"/>
      <c r="U26" s="325"/>
      <c r="V26" s="325"/>
      <c r="W26" s="325"/>
      <c r="X26" s="325"/>
      <c r="Y26" s="149" t="s">
        <v>5</v>
      </c>
      <c r="Z26" s="288" t="s">
        <v>277</v>
      </c>
      <c r="AA26" s="329"/>
      <c r="AB26" s="329"/>
      <c r="AC26" s="329"/>
      <c r="AD26" s="329"/>
      <c r="AE26" s="329"/>
      <c r="AF26" s="329"/>
      <c r="AG26" s="325">
        <f>ROUNDDOWN(AG24+AG25,0)</f>
        <v>0</v>
      </c>
      <c r="AH26" s="325"/>
      <c r="AI26" s="325"/>
      <c r="AJ26" s="325"/>
      <c r="AK26" s="325"/>
      <c r="AL26" s="325"/>
      <c r="AM26" s="150" t="s">
        <v>5</v>
      </c>
      <c r="AN26" s="288" t="s">
        <v>278</v>
      </c>
      <c r="AO26" s="289"/>
      <c r="AP26" s="289"/>
      <c r="AQ26" s="289"/>
      <c r="AR26" s="289"/>
      <c r="AS26" s="289"/>
      <c r="AT26" s="289"/>
      <c r="AU26" s="325">
        <f>ROUNDDOWN(AU24+AU25,0)</f>
        <v>0</v>
      </c>
      <c r="AV26" s="325"/>
      <c r="AW26" s="325"/>
      <c r="AX26" s="325"/>
      <c r="AY26" s="325"/>
      <c r="AZ26" s="325"/>
      <c r="BA26" s="149" t="s">
        <v>5</v>
      </c>
      <c r="BB26" s="288" t="s">
        <v>279</v>
      </c>
      <c r="BC26" s="329"/>
      <c r="BD26" s="329"/>
      <c r="BE26" s="329"/>
      <c r="BF26" s="329"/>
      <c r="BG26" s="329"/>
      <c r="BH26" s="329"/>
      <c r="BI26" s="325">
        <f>ROUNDDOWN(BI24+BI25,0)</f>
        <v>0</v>
      </c>
      <c r="BJ26" s="325"/>
      <c r="BK26" s="325"/>
      <c r="BL26" s="325"/>
      <c r="BM26" s="325"/>
      <c r="BN26" s="325"/>
      <c r="BO26" s="147" t="s">
        <v>5</v>
      </c>
      <c r="BP26" s="148"/>
    </row>
    <row r="27" spans="1:81" x14ac:dyDescent="0.15">
      <c r="D27" s="114"/>
      <c r="E27" s="114"/>
      <c r="F27" s="114"/>
      <c r="G27" s="114"/>
      <c r="H27" s="114"/>
      <c r="I27" s="114"/>
      <c r="J27" s="114"/>
      <c r="K27" s="114"/>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4"/>
    </row>
    <row r="28" spans="1:81" ht="15.95" customHeight="1" x14ac:dyDescent="0.15">
      <c r="B28" s="94" t="s">
        <v>280</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row>
    <row r="29" spans="1:81" ht="15.95" customHeight="1" x14ac:dyDescent="0.15">
      <c r="B29" s="76"/>
      <c r="C29" s="76" t="s">
        <v>281</v>
      </c>
      <c r="D29" s="76"/>
      <c r="E29" s="76"/>
      <c r="F29" s="76"/>
      <c r="G29" s="76"/>
      <c r="H29" s="76"/>
      <c r="I29" s="76"/>
      <c r="J29" s="76"/>
      <c r="L29" s="76"/>
      <c r="M29" s="76"/>
      <c r="N29" s="76"/>
      <c r="O29" s="76"/>
      <c r="P29" s="76"/>
      <c r="R29" s="76"/>
      <c r="S29" s="76"/>
      <c r="T29" s="76"/>
      <c r="U29" s="76" t="s">
        <v>282</v>
      </c>
      <c r="V29" s="113"/>
      <c r="W29" s="76"/>
      <c r="X29" s="76"/>
      <c r="Y29" s="76"/>
      <c r="Z29" s="76"/>
      <c r="AA29" s="76"/>
      <c r="AB29" s="76"/>
      <c r="AC29" s="76"/>
      <c r="AD29" s="76"/>
      <c r="AE29" s="76"/>
      <c r="AF29" s="76"/>
      <c r="AG29" s="76"/>
      <c r="AH29" s="76"/>
      <c r="AI29" s="76"/>
      <c r="AJ29" s="76"/>
      <c r="AK29" s="76"/>
      <c r="AL29" s="76"/>
      <c r="AM29" s="76"/>
      <c r="AN29" s="76"/>
      <c r="AS29" s="76"/>
      <c r="AT29" s="76"/>
      <c r="AU29" s="76"/>
      <c r="AV29" s="76"/>
      <c r="AW29" s="76"/>
      <c r="AX29" s="76"/>
      <c r="AY29" s="76"/>
      <c r="AZ29" s="76"/>
      <c r="BA29" s="76"/>
      <c r="BB29" s="76"/>
      <c r="BC29" s="76"/>
      <c r="BI29" s="76"/>
      <c r="BJ29" s="76"/>
      <c r="BK29" s="76"/>
      <c r="BL29" s="76"/>
      <c r="BM29" s="76"/>
      <c r="BN29" s="76"/>
      <c r="BO29" s="76"/>
    </row>
    <row r="30" spans="1:81" ht="15.95" customHeight="1" x14ac:dyDescent="0.15">
      <c r="B30" s="76"/>
      <c r="C30" s="106" t="s">
        <v>283</v>
      </c>
      <c r="D30" s="300">
        <f>IF(M3="","",M3)</f>
        <v>0</v>
      </c>
      <c r="E30" s="300"/>
      <c r="F30" s="300"/>
      <c r="G30" s="300"/>
      <c r="H30" s="300"/>
      <c r="I30" s="107" t="s">
        <v>284</v>
      </c>
      <c r="J30" s="108"/>
      <c r="K30" s="384" t="s">
        <v>285</v>
      </c>
      <c r="L30" s="384"/>
      <c r="M30" s="384"/>
      <c r="N30" s="384"/>
      <c r="O30" s="384"/>
      <c r="P30" s="384"/>
      <c r="Q30" s="384"/>
      <c r="R30" s="384"/>
      <c r="S30" s="384"/>
      <c r="T30" s="107" t="s">
        <v>286</v>
      </c>
      <c r="U30" s="385">
        <f>IF(D30="","",ROUND(D30/22,-1))</f>
        <v>0</v>
      </c>
      <c r="V30" s="385"/>
      <c r="W30" s="385"/>
      <c r="X30" s="385"/>
      <c r="Y30" s="385"/>
      <c r="Z30" s="385"/>
      <c r="AA30" s="107" t="s">
        <v>284</v>
      </c>
      <c r="AB30" s="107"/>
      <c r="AC30" s="107" t="s">
        <v>287</v>
      </c>
      <c r="AD30" s="107"/>
      <c r="AE30" s="107"/>
      <c r="AF30" s="108"/>
      <c r="AG30" s="108"/>
      <c r="AH30" s="108"/>
      <c r="AI30" s="107"/>
      <c r="AJ30" s="107"/>
      <c r="AK30" s="107"/>
      <c r="AL30" s="76"/>
      <c r="AM30" s="76"/>
      <c r="AN30" s="76"/>
      <c r="AO30" s="76"/>
      <c r="AP30" s="76"/>
      <c r="AQ30" s="76"/>
      <c r="AR30" s="76"/>
      <c r="AS30" s="107"/>
      <c r="AT30" s="107"/>
      <c r="AU30" s="108"/>
      <c r="AV30" s="108"/>
      <c r="AW30" s="108"/>
      <c r="AX30" s="107"/>
      <c r="AY30" s="107"/>
      <c r="AZ30" s="107"/>
      <c r="BA30" s="76"/>
      <c r="BB30" s="76"/>
      <c r="BC30" s="76"/>
      <c r="BD30" s="76"/>
      <c r="BE30" s="76"/>
      <c r="BF30" s="76"/>
      <c r="BG30" s="76"/>
      <c r="BH30" s="76"/>
      <c r="BI30" s="76"/>
      <c r="BJ30" s="76"/>
      <c r="BK30" s="76"/>
      <c r="BL30" s="76"/>
      <c r="BM30" s="76"/>
      <c r="BN30" s="76"/>
      <c r="BO30" s="76"/>
    </row>
    <row r="31" spans="1:81" ht="15.95" customHeight="1" x14ac:dyDescent="0.15">
      <c r="B31" s="76"/>
      <c r="C31" s="76" t="s">
        <v>288</v>
      </c>
      <c r="D31" s="76"/>
      <c r="E31" s="76"/>
      <c r="F31" s="76"/>
      <c r="G31" s="76"/>
      <c r="H31" s="76"/>
      <c r="I31" s="76"/>
      <c r="J31" s="76"/>
      <c r="K31" s="76"/>
      <c r="L31" s="76" t="s">
        <v>289</v>
      </c>
      <c r="M31" s="76"/>
      <c r="N31" s="76"/>
      <c r="O31" s="76"/>
      <c r="P31" s="76"/>
      <c r="Q31" s="76"/>
      <c r="R31" s="76"/>
      <c r="S31" s="76"/>
      <c r="T31" s="76"/>
      <c r="V31" s="76" t="s">
        <v>290</v>
      </c>
      <c r="W31" s="76"/>
      <c r="X31" s="76"/>
      <c r="Y31" s="76"/>
      <c r="Z31" s="76"/>
      <c r="AA31" s="76"/>
      <c r="AB31" s="76"/>
      <c r="AC31" s="76"/>
      <c r="BJ31" s="76"/>
      <c r="BK31" s="112"/>
      <c r="BL31" s="76"/>
      <c r="BM31" s="76"/>
      <c r="BN31" s="93"/>
      <c r="BO31" s="93"/>
      <c r="BP31" s="74"/>
      <c r="BQ31" s="74"/>
      <c r="BR31" s="74"/>
      <c r="BS31" s="74"/>
      <c r="BT31" s="74"/>
      <c r="BU31" s="74"/>
      <c r="BV31" s="74"/>
      <c r="BW31" s="74"/>
    </row>
    <row r="32" spans="1:81" ht="15.95" customHeight="1" x14ac:dyDescent="0.15">
      <c r="B32" s="76"/>
      <c r="C32" s="107" t="s">
        <v>291</v>
      </c>
      <c r="D32" s="382">
        <f>U30</f>
        <v>0</v>
      </c>
      <c r="E32" s="382"/>
      <c r="F32" s="382"/>
      <c r="G32" s="382"/>
      <c r="H32" s="382"/>
      <c r="I32" s="107" t="s">
        <v>292</v>
      </c>
      <c r="J32" s="111" t="s">
        <v>293</v>
      </c>
      <c r="K32" s="110" t="s">
        <v>291</v>
      </c>
      <c r="L32" s="386">
        <v>2</v>
      </c>
      <c r="M32" s="386"/>
      <c r="N32" s="386" t="s">
        <v>294</v>
      </c>
      <c r="O32" s="386"/>
      <c r="P32" s="386"/>
      <c r="Q32" s="386"/>
      <c r="R32" s="386"/>
      <c r="S32" s="110" t="s">
        <v>295</v>
      </c>
      <c r="T32" s="110"/>
      <c r="U32" s="383">
        <f>IF(D30="","",ROUND(D32*2/3,0))</f>
        <v>0</v>
      </c>
      <c r="V32" s="383"/>
      <c r="W32" s="383"/>
      <c r="X32" s="383"/>
      <c r="Y32" s="383"/>
      <c r="Z32" s="383"/>
      <c r="AA32" s="107" t="s">
        <v>5</v>
      </c>
      <c r="AB32" s="109" t="s">
        <v>296</v>
      </c>
      <c r="AC32" s="107"/>
      <c r="AD32" s="107"/>
      <c r="AE32" s="107"/>
      <c r="AF32" s="107"/>
      <c r="AG32" s="107"/>
      <c r="AH32" s="108"/>
      <c r="AI32" s="107"/>
      <c r="AJ32" s="76"/>
      <c r="AK32" s="106" t="s">
        <v>297</v>
      </c>
      <c r="AL32" s="76"/>
      <c r="AM32" s="76"/>
      <c r="AN32" s="76"/>
      <c r="AO32" s="76"/>
      <c r="AP32" s="76"/>
      <c r="AQ32" s="76"/>
      <c r="AR32" s="76"/>
      <c r="AS32" s="107"/>
      <c r="AT32" s="107"/>
      <c r="AU32" s="107"/>
      <c r="AV32" s="107"/>
      <c r="AW32" s="108"/>
      <c r="AX32" s="107"/>
      <c r="AY32" s="76"/>
      <c r="AZ32" s="106"/>
      <c r="BA32" s="76"/>
      <c r="BB32" s="76"/>
      <c r="BC32" s="76"/>
      <c r="BD32" s="76"/>
      <c r="BE32" s="76"/>
      <c r="BF32" s="76"/>
      <c r="BG32" s="76"/>
      <c r="BH32" s="76"/>
      <c r="BI32" s="76"/>
      <c r="BJ32" s="76"/>
      <c r="BK32" s="76"/>
      <c r="BL32" s="76"/>
      <c r="BM32" s="76"/>
      <c r="BN32" s="93"/>
      <c r="BO32" s="93"/>
      <c r="BP32" s="105"/>
      <c r="BQ32" s="74"/>
      <c r="BR32" s="74"/>
      <c r="BS32" s="74"/>
      <c r="BT32" s="74"/>
      <c r="BU32" s="74"/>
      <c r="BV32" s="74"/>
      <c r="BW32" s="74"/>
    </row>
    <row r="33" spans="2:91" ht="7.5" customHeight="1" x14ac:dyDescent="0.15">
      <c r="AR33" s="76"/>
      <c r="BG33" s="76"/>
      <c r="BH33" s="76"/>
      <c r="BI33" s="76"/>
      <c r="BJ33" s="76"/>
      <c r="BK33" s="76"/>
      <c r="BL33" s="76"/>
      <c r="BM33" s="76"/>
      <c r="BN33" s="93"/>
      <c r="BO33" s="93"/>
      <c r="BP33" s="104"/>
      <c r="BQ33" s="104"/>
      <c r="BR33" s="104"/>
      <c r="BS33" s="104"/>
      <c r="BT33" s="104"/>
      <c r="BU33" s="104"/>
      <c r="BV33" s="74"/>
      <c r="BW33" s="74"/>
    </row>
    <row r="34" spans="2:91" ht="15.95" customHeight="1" x14ac:dyDescent="0.15">
      <c r="B34" s="94" t="s">
        <v>298</v>
      </c>
      <c r="C34" s="76"/>
      <c r="D34" s="76"/>
      <c r="E34" s="76"/>
      <c r="F34" s="76"/>
      <c r="G34" s="76"/>
      <c r="H34" s="76"/>
      <c r="I34" s="76"/>
      <c r="J34" s="76"/>
      <c r="K34" s="76"/>
      <c r="L34" s="76"/>
      <c r="M34" s="76"/>
      <c r="N34" s="76"/>
      <c r="O34" s="76"/>
      <c r="P34" s="94" t="s">
        <v>299</v>
      </c>
      <c r="Q34" s="76"/>
      <c r="R34" s="76"/>
      <c r="S34" s="76"/>
      <c r="T34" s="76"/>
      <c r="V34" s="76"/>
      <c r="W34" s="76"/>
      <c r="X34" s="76"/>
      <c r="Y34" s="76"/>
      <c r="Z34" s="76"/>
      <c r="AA34" s="76"/>
      <c r="AB34" s="76"/>
      <c r="AC34" s="76"/>
      <c r="AD34" s="76"/>
      <c r="AE34" s="76"/>
      <c r="AF34" s="76"/>
      <c r="AG34" s="76"/>
      <c r="AH34" s="76"/>
      <c r="AI34" s="94" t="s">
        <v>300</v>
      </c>
      <c r="AJ34" s="76"/>
      <c r="AK34" s="76"/>
      <c r="AL34" s="76"/>
      <c r="AM34" s="76"/>
      <c r="AN34" s="76"/>
      <c r="AO34" s="76"/>
      <c r="AP34" s="76"/>
      <c r="BN34" s="93"/>
      <c r="BO34" s="93"/>
      <c r="BP34" s="104"/>
      <c r="BQ34" s="104"/>
      <c r="BR34" s="104"/>
      <c r="BS34" s="104"/>
      <c r="BT34" s="104"/>
      <c r="BU34" s="104"/>
      <c r="BV34" s="74"/>
      <c r="BW34" s="74"/>
      <c r="CF34" s="76"/>
      <c r="CG34" s="76"/>
      <c r="CH34" s="76"/>
      <c r="CI34" s="76"/>
      <c r="CJ34" s="76"/>
      <c r="CK34" s="76"/>
      <c r="CL34" s="76"/>
      <c r="CM34" s="76"/>
    </row>
    <row r="35" spans="2:91" ht="15.95" customHeight="1" x14ac:dyDescent="0.15">
      <c r="B35" s="76"/>
      <c r="C35" s="273" t="s">
        <v>301</v>
      </c>
      <c r="D35" s="274"/>
      <c r="E35" s="272">
        <f>S26</f>
        <v>0</v>
      </c>
      <c r="F35" s="270"/>
      <c r="G35" s="270"/>
      <c r="H35" s="270"/>
      <c r="I35" s="270"/>
      <c r="J35" s="273" t="s">
        <v>302</v>
      </c>
      <c r="K35" s="274"/>
      <c r="L35" s="61" t="s">
        <v>303</v>
      </c>
      <c r="N35" s="100" t="s">
        <v>304</v>
      </c>
      <c r="O35" s="100"/>
      <c r="Q35" s="76" t="s">
        <v>305</v>
      </c>
      <c r="S35" s="76" t="s">
        <v>304</v>
      </c>
      <c r="U35" s="76" t="s">
        <v>306</v>
      </c>
      <c r="V35" s="76"/>
      <c r="W35" s="76"/>
      <c r="X35" s="76"/>
      <c r="Y35" s="270">
        <f>IF(E35="","",IF(U$32&gt;E35,Q7,0))</f>
        <v>0</v>
      </c>
      <c r="Z35" s="270"/>
      <c r="AA35" s="270"/>
      <c r="AB35" s="76" t="s">
        <v>307</v>
      </c>
      <c r="AC35" s="76"/>
      <c r="AD35" s="76" t="s">
        <v>308</v>
      </c>
      <c r="AE35" s="76"/>
      <c r="AF35" s="76"/>
      <c r="AG35" s="100" t="s">
        <v>309</v>
      </c>
      <c r="AH35" s="100"/>
      <c r="AI35" s="76"/>
      <c r="AJ35" s="76" t="s">
        <v>304</v>
      </c>
      <c r="AK35" s="76"/>
      <c r="AL35" s="76" t="s">
        <v>310</v>
      </c>
      <c r="AM35" s="76"/>
      <c r="AN35" s="76" t="s">
        <v>309</v>
      </c>
      <c r="AO35" s="97"/>
      <c r="AP35" s="97" t="s">
        <v>311</v>
      </c>
      <c r="AQ35" s="97"/>
      <c r="AR35" s="271">
        <f>IF(E35="","",E35*Y35)</f>
        <v>0</v>
      </c>
      <c r="AS35" s="271"/>
      <c r="AT35" s="271"/>
      <c r="AU35" s="271"/>
      <c r="AV35" s="271"/>
      <c r="AW35" s="271"/>
      <c r="AX35" s="271"/>
      <c r="AY35" s="97" t="s">
        <v>5</v>
      </c>
      <c r="BN35" s="97"/>
      <c r="BO35" s="97"/>
      <c r="BP35" s="97"/>
      <c r="BQ35" s="96"/>
      <c r="BR35" s="96"/>
      <c r="BS35" s="96"/>
      <c r="BT35" s="96"/>
      <c r="BU35" s="96"/>
      <c r="BV35" s="95"/>
      <c r="BW35" s="74"/>
    </row>
    <row r="36" spans="2:91" ht="15.95" customHeight="1" x14ac:dyDescent="0.15">
      <c r="B36" s="76"/>
      <c r="C36" s="273" t="s">
        <v>312</v>
      </c>
      <c r="D36" s="274"/>
      <c r="E36" s="272">
        <f>AG26</f>
        <v>0</v>
      </c>
      <c r="F36" s="270"/>
      <c r="G36" s="270"/>
      <c r="H36" s="270"/>
      <c r="I36" s="270"/>
      <c r="J36" s="273" t="s">
        <v>302</v>
      </c>
      <c r="K36" s="274"/>
      <c r="L36" s="61" t="s">
        <v>303</v>
      </c>
      <c r="N36" s="100" t="s">
        <v>313</v>
      </c>
      <c r="O36" s="100"/>
      <c r="Q36" s="76" t="s">
        <v>305</v>
      </c>
      <c r="S36" s="76" t="s">
        <v>313</v>
      </c>
      <c r="U36" s="76" t="s">
        <v>306</v>
      </c>
      <c r="V36" s="76"/>
      <c r="W36" s="76"/>
      <c r="X36" s="76"/>
      <c r="Y36" s="270">
        <f>IF(E36="","",IF(U$32&gt;E36,AF7,0))</f>
        <v>0</v>
      </c>
      <c r="Z36" s="270"/>
      <c r="AA36" s="270"/>
      <c r="AB36" s="76" t="s">
        <v>307</v>
      </c>
      <c r="AC36" s="76"/>
      <c r="AD36" s="76" t="s">
        <v>308</v>
      </c>
      <c r="AE36" s="76"/>
      <c r="AF36" s="76"/>
      <c r="AG36" s="100" t="s">
        <v>314</v>
      </c>
      <c r="AH36" s="100"/>
      <c r="AI36" s="76"/>
      <c r="AJ36" s="76" t="s">
        <v>313</v>
      </c>
      <c r="AK36" s="76"/>
      <c r="AL36" s="76" t="s">
        <v>310</v>
      </c>
      <c r="AM36" s="76"/>
      <c r="AN36" s="76" t="s">
        <v>314</v>
      </c>
      <c r="AO36" s="97"/>
      <c r="AP36" s="97" t="s">
        <v>311</v>
      </c>
      <c r="AQ36" s="97"/>
      <c r="AR36" s="271">
        <f>IF(E36="","",E36*Y36)</f>
        <v>0</v>
      </c>
      <c r="AS36" s="271"/>
      <c r="AT36" s="271"/>
      <c r="AU36" s="271"/>
      <c r="AV36" s="271"/>
      <c r="AW36" s="271"/>
      <c r="AX36" s="271"/>
      <c r="AY36" s="97" t="s">
        <v>5</v>
      </c>
      <c r="BN36" s="97"/>
      <c r="BO36" s="97"/>
      <c r="BP36" s="97"/>
      <c r="BQ36" s="96"/>
      <c r="BR36" s="96"/>
      <c r="BS36" s="96"/>
      <c r="BT36" s="96"/>
      <c r="BU36" s="96"/>
      <c r="BV36" s="95"/>
      <c r="BW36" s="74"/>
    </row>
    <row r="37" spans="2:91" ht="15.95" customHeight="1" x14ac:dyDescent="0.15">
      <c r="B37" s="76"/>
      <c r="C37" s="273" t="s">
        <v>315</v>
      </c>
      <c r="D37" s="274"/>
      <c r="E37" s="272">
        <f>AU26</f>
        <v>0</v>
      </c>
      <c r="F37" s="270"/>
      <c r="G37" s="270"/>
      <c r="H37" s="270"/>
      <c r="I37" s="270"/>
      <c r="J37" s="273" t="s">
        <v>302</v>
      </c>
      <c r="K37" s="274"/>
      <c r="L37" s="61" t="s">
        <v>303</v>
      </c>
      <c r="N37" s="100" t="s">
        <v>133</v>
      </c>
      <c r="O37" s="100"/>
      <c r="Q37" s="93" t="s">
        <v>305</v>
      </c>
      <c r="R37" s="74"/>
      <c r="S37" s="93" t="s">
        <v>133</v>
      </c>
      <c r="T37" s="74"/>
      <c r="U37" s="93" t="s">
        <v>306</v>
      </c>
      <c r="V37" s="93"/>
      <c r="W37" s="93"/>
      <c r="X37" s="93"/>
      <c r="Y37" s="270">
        <f>IF(E37="","",IF(U$32&gt;E37,AU7,0))</f>
        <v>0</v>
      </c>
      <c r="Z37" s="270"/>
      <c r="AA37" s="270"/>
      <c r="AB37" s="93" t="s">
        <v>307</v>
      </c>
      <c r="AC37" s="93"/>
      <c r="AD37" s="93" t="s">
        <v>308</v>
      </c>
      <c r="AE37" s="93"/>
      <c r="AF37" s="93"/>
      <c r="AG37" s="98" t="s">
        <v>131</v>
      </c>
      <c r="AH37" s="98"/>
      <c r="AI37" s="93"/>
      <c r="AJ37" s="93" t="s">
        <v>133</v>
      </c>
      <c r="AK37" s="93"/>
      <c r="AL37" s="93" t="s">
        <v>310</v>
      </c>
      <c r="AM37" s="93"/>
      <c r="AN37" s="93" t="s">
        <v>131</v>
      </c>
      <c r="AO37" s="97"/>
      <c r="AP37" s="97" t="s">
        <v>311</v>
      </c>
      <c r="AQ37" s="97"/>
      <c r="AR37" s="271">
        <f>IF(E37="","",E37*Y37)</f>
        <v>0</v>
      </c>
      <c r="AS37" s="271"/>
      <c r="AT37" s="271"/>
      <c r="AU37" s="271"/>
      <c r="AV37" s="271"/>
      <c r="AW37" s="271"/>
      <c r="AX37" s="271"/>
      <c r="AY37" s="97" t="s">
        <v>5</v>
      </c>
      <c r="BN37" s="97"/>
      <c r="BO37" s="97"/>
      <c r="BP37" s="97"/>
      <c r="BQ37" s="96"/>
      <c r="BR37" s="96"/>
      <c r="BS37" s="96"/>
      <c r="BT37" s="96"/>
      <c r="BU37" s="96"/>
      <c r="BV37" s="95"/>
      <c r="BW37" s="74"/>
    </row>
    <row r="38" spans="2:91" ht="15.95" customHeight="1" x14ac:dyDescent="0.15">
      <c r="B38" s="76"/>
      <c r="C38" s="273" t="s">
        <v>316</v>
      </c>
      <c r="D38" s="274"/>
      <c r="E38" s="272">
        <f>BI26</f>
        <v>0</v>
      </c>
      <c r="F38" s="270"/>
      <c r="G38" s="270"/>
      <c r="H38" s="270"/>
      <c r="I38" s="270"/>
      <c r="J38" s="273" t="s">
        <v>302</v>
      </c>
      <c r="K38" s="274"/>
      <c r="L38" s="61" t="s">
        <v>303</v>
      </c>
      <c r="N38" s="100" t="s">
        <v>133</v>
      </c>
      <c r="O38" s="100"/>
      <c r="Q38" s="93" t="s">
        <v>305</v>
      </c>
      <c r="R38" s="74"/>
      <c r="S38" s="93" t="s">
        <v>133</v>
      </c>
      <c r="T38" s="74"/>
      <c r="U38" s="93" t="s">
        <v>306</v>
      </c>
      <c r="V38" s="93"/>
      <c r="W38" s="93"/>
      <c r="X38" s="93"/>
      <c r="Y38" s="210">
        <f>IF(E38="","",IF(U$32&gt;E38,BJ7,0))</f>
        <v>0</v>
      </c>
      <c r="Z38" s="210"/>
      <c r="AA38" s="210"/>
      <c r="AB38" s="93" t="s">
        <v>307</v>
      </c>
      <c r="AC38" s="93"/>
      <c r="AD38" s="93" t="s">
        <v>308</v>
      </c>
      <c r="AE38" s="93"/>
      <c r="AF38" s="93"/>
      <c r="AG38" s="98" t="s">
        <v>131</v>
      </c>
      <c r="AH38" s="98"/>
      <c r="AI38" s="93"/>
      <c r="AJ38" s="93" t="s">
        <v>133</v>
      </c>
      <c r="AK38" s="93"/>
      <c r="AL38" s="93" t="s">
        <v>310</v>
      </c>
      <c r="AM38" s="93"/>
      <c r="AN38" s="93" t="s">
        <v>131</v>
      </c>
      <c r="AO38" s="97"/>
      <c r="AP38" s="97" t="s">
        <v>311</v>
      </c>
      <c r="AQ38" s="97"/>
      <c r="AR38" s="271">
        <f>IF(E38="","",E38*Y38)</f>
        <v>0</v>
      </c>
      <c r="AS38" s="271"/>
      <c r="AT38" s="271"/>
      <c r="AU38" s="271"/>
      <c r="AV38" s="271"/>
      <c r="AW38" s="271"/>
      <c r="AX38" s="271"/>
      <c r="AY38" s="97" t="s">
        <v>5</v>
      </c>
      <c r="BN38" s="97"/>
      <c r="BO38" s="97"/>
      <c r="BP38" s="97"/>
      <c r="BQ38" s="96"/>
      <c r="BR38" s="96"/>
      <c r="BS38" s="96"/>
      <c r="BT38" s="96"/>
      <c r="BU38" s="96"/>
      <c r="BV38" s="95"/>
      <c r="BW38" s="74"/>
    </row>
    <row r="39" spans="2:91" ht="9" customHeight="1" x14ac:dyDescent="0.15">
      <c r="B39" s="76"/>
      <c r="C39" s="77"/>
      <c r="D39" s="101"/>
      <c r="E39" s="103"/>
      <c r="F39" s="102"/>
      <c r="G39" s="102"/>
      <c r="H39" s="102"/>
      <c r="I39" s="102"/>
      <c r="J39" s="77"/>
      <c r="K39" s="101"/>
      <c r="N39" s="100"/>
      <c r="O39" s="100"/>
      <c r="Q39" s="93"/>
      <c r="R39" s="74"/>
      <c r="S39" s="93"/>
      <c r="T39" s="74"/>
      <c r="U39" s="93"/>
      <c r="V39" s="93"/>
      <c r="W39" s="93"/>
      <c r="X39" s="93"/>
      <c r="Y39" s="99"/>
      <c r="Z39" s="99"/>
      <c r="AA39" s="99"/>
      <c r="AB39" s="93"/>
      <c r="AC39" s="93"/>
      <c r="AD39" s="93"/>
      <c r="AE39" s="93"/>
      <c r="AF39" s="93"/>
      <c r="AG39" s="98"/>
      <c r="AH39" s="98"/>
      <c r="AI39" s="93"/>
      <c r="AJ39" s="93"/>
      <c r="AK39" s="93"/>
      <c r="AL39" s="93"/>
      <c r="AM39" s="93"/>
      <c r="AN39" s="93"/>
      <c r="AO39" s="97"/>
      <c r="AP39" s="97"/>
      <c r="AQ39" s="97"/>
      <c r="AR39" s="96"/>
      <c r="AS39" s="96"/>
      <c r="AT39" s="96"/>
      <c r="AU39" s="96"/>
      <c r="AV39" s="96"/>
      <c r="AW39" s="96"/>
      <c r="AX39" s="96"/>
      <c r="AY39" s="97"/>
      <c r="BN39" s="97"/>
      <c r="BO39" s="97"/>
      <c r="BP39" s="97"/>
      <c r="BQ39" s="96"/>
      <c r="BR39" s="96"/>
      <c r="BS39" s="96"/>
      <c r="BT39" s="96"/>
      <c r="BU39" s="96"/>
      <c r="BV39" s="95"/>
      <c r="BW39" s="74"/>
    </row>
    <row r="40" spans="2:91" ht="15.75" customHeight="1" x14ac:dyDescent="0.15">
      <c r="B40" s="94" t="s">
        <v>317</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BN40" s="93"/>
      <c r="BO40" s="93"/>
      <c r="BP40" s="74"/>
      <c r="BQ40" s="74"/>
      <c r="BR40" s="74"/>
      <c r="BS40" s="74"/>
      <c r="BT40" s="74"/>
      <c r="BU40" s="92"/>
      <c r="BV40" s="92"/>
      <c r="BW40" s="74"/>
      <c r="CF40" s="76"/>
      <c r="CG40" s="76"/>
      <c r="CH40" s="76"/>
      <c r="CI40" s="76"/>
      <c r="CJ40" s="76"/>
      <c r="CK40" s="76"/>
      <c r="CL40" s="76"/>
      <c r="CM40" s="76"/>
    </row>
    <row r="41" spans="2:91" x14ac:dyDescent="0.15">
      <c r="B41" s="76"/>
      <c r="C41" s="76"/>
      <c r="F41" s="269" t="s">
        <v>261</v>
      </c>
      <c r="G41" s="269"/>
      <c r="H41" s="269"/>
      <c r="I41" s="269"/>
      <c r="J41" s="269"/>
      <c r="K41" s="269"/>
      <c r="L41" s="269"/>
      <c r="M41" s="269"/>
      <c r="N41" s="269"/>
      <c r="Q41" s="76"/>
      <c r="S41" s="268" t="s">
        <v>318</v>
      </c>
      <c r="T41" s="268"/>
      <c r="U41" s="268"/>
      <c r="V41" s="268"/>
      <c r="W41" s="268"/>
      <c r="AA41" s="268" t="s">
        <v>319</v>
      </c>
      <c r="AB41" s="268"/>
      <c r="AC41" s="268"/>
      <c r="AD41" s="268"/>
      <c r="AE41" s="268"/>
      <c r="AF41" s="268"/>
      <c r="AG41" s="268"/>
      <c r="AK41" s="268" t="s">
        <v>320</v>
      </c>
      <c r="AL41" s="268"/>
      <c r="AM41" s="268"/>
      <c r="AN41" s="268"/>
      <c r="AO41" s="268"/>
      <c r="AP41" s="268"/>
      <c r="AQ41" s="89"/>
      <c r="AU41" s="269" t="s">
        <v>228</v>
      </c>
      <c r="AV41" s="269"/>
      <c r="AW41" s="269"/>
      <c r="AX41" s="269"/>
      <c r="AY41" s="269"/>
      <c r="AZ41" s="269"/>
      <c r="BA41" s="269"/>
      <c r="BB41" s="269"/>
      <c r="BC41" s="76"/>
      <c r="BD41" s="76"/>
      <c r="BE41" s="76"/>
      <c r="BF41" s="76"/>
      <c r="BG41" s="76"/>
      <c r="BH41" s="76"/>
      <c r="BI41" s="76"/>
      <c r="BJ41" s="76"/>
      <c r="BK41" s="76"/>
      <c r="BL41" s="76"/>
      <c r="BU41" s="87"/>
      <c r="BV41" s="74"/>
      <c r="BW41" s="74"/>
    </row>
    <row r="42" spans="2:91" ht="9.9499999999999993" customHeight="1" x14ac:dyDescent="0.15">
      <c r="B42" s="76"/>
      <c r="C42" s="76"/>
      <c r="G42" s="76"/>
      <c r="H42" s="76"/>
      <c r="I42" s="76"/>
      <c r="J42" s="76"/>
      <c r="K42" s="76"/>
      <c r="Q42" s="76"/>
      <c r="S42" s="88"/>
      <c r="T42" s="88"/>
      <c r="U42" s="88"/>
      <c r="V42" s="88"/>
      <c r="W42" s="88"/>
      <c r="AA42" s="88"/>
      <c r="AB42" s="88"/>
      <c r="AC42" s="88"/>
      <c r="AD42" s="88"/>
      <c r="AE42" s="88"/>
      <c r="AF42" s="88"/>
      <c r="AG42" s="88"/>
      <c r="AJ42" s="91"/>
      <c r="AK42" s="91"/>
      <c r="AL42" s="91"/>
      <c r="AM42" s="91"/>
      <c r="AN42" s="90"/>
      <c r="AO42" s="89"/>
      <c r="AP42" s="89"/>
      <c r="AQ42" s="89"/>
      <c r="AR42" s="88"/>
      <c r="AS42" s="88"/>
      <c r="AT42" s="88"/>
      <c r="AU42" s="88"/>
      <c r="AV42" s="88"/>
      <c r="AW42" s="88"/>
      <c r="AX42" s="88"/>
      <c r="AY42" s="88"/>
      <c r="AZ42" s="76"/>
      <c r="BA42" s="76"/>
      <c r="BB42" s="76"/>
      <c r="BC42" s="76"/>
      <c r="BD42" s="76"/>
      <c r="BE42" s="76"/>
      <c r="BF42" s="76"/>
      <c r="BG42" s="76"/>
      <c r="BH42" s="76"/>
      <c r="BI42" s="76"/>
      <c r="BJ42" s="76"/>
      <c r="BK42" s="76"/>
      <c r="BL42" s="76"/>
      <c r="BM42" s="76"/>
      <c r="BN42" s="76"/>
      <c r="BO42" s="87"/>
      <c r="BP42" s="87"/>
      <c r="BQ42" s="87"/>
      <c r="BR42" s="87"/>
      <c r="BS42" s="87"/>
      <c r="BT42" s="87"/>
      <c r="BU42" s="87"/>
    </row>
    <row r="43" spans="2:91" ht="17.25" x14ac:dyDescent="0.2">
      <c r="F43" s="267" t="s">
        <v>321</v>
      </c>
      <c r="G43" s="267"/>
      <c r="H43" s="267"/>
      <c r="I43" s="267"/>
      <c r="J43" s="267"/>
      <c r="K43" s="81" t="s">
        <v>235</v>
      </c>
      <c r="L43" s="81"/>
      <c r="M43" s="81"/>
      <c r="N43" s="81"/>
      <c r="R43" s="76" t="s">
        <v>286</v>
      </c>
      <c r="S43" s="266">
        <f>U32</f>
        <v>0</v>
      </c>
      <c r="T43" s="266"/>
      <c r="U43" s="266"/>
      <c r="V43" s="266"/>
      <c r="W43" s="266"/>
      <c r="X43" s="76" t="s">
        <v>5</v>
      </c>
      <c r="Y43" s="76"/>
      <c r="Z43" s="77" t="s">
        <v>250</v>
      </c>
      <c r="AA43" s="77"/>
      <c r="AB43" s="266">
        <f>Y35</f>
        <v>0</v>
      </c>
      <c r="AC43" s="266"/>
      <c r="AD43" s="266"/>
      <c r="AE43" s="266"/>
      <c r="AF43" s="266"/>
      <c r="AG43" s="77" t="s">
        <v>322</v>
      </c>
      <c r="AH43" s="76" t="s">
        <v>323</v>
      </c>
      <c r="AI43" s="76" t="s">
        <v>324</v>
      </c>
      <c r="AJ43" s="266">
        <f>AR35</f>
        <v>0</v>
      </c>
      <c r="AK43" s="266"/>
      <c r="AL43" s="266"/>
      <c r="AM43" s="266"/>
      <c r="AN43" s="266"/>
      <c r="AO43" s="266"/>
      <c r="AP43" s="266"/>
      <c r="AQ43" s="77" t="s">
        <v>5</v>
      </c>
      <c r="AR43" s="77" t="s">
        <v>251</v>
      </c>
      <c r="AT43" s="264">
        <f>IF(S43*AB43-AJ43&lt;=0,0,S43*AB43-AJ43)</f>
        <v>0</v>
      </c>
      <c r="AU43" s="264"/>
      <c r="AV43" s="264"/>
      <c r="AW43" s="264"/>
      <c r="AX43" s="264"/>
      <c r="AY43" s="265"/>
      <c r="AZ43" s="265"/>
      <c r="BA43" s="265"/>
      <c r="BB43" s="80" t="s">
        <v>5</v>
      </c>
      <c r="BC43" s="79"/>
      <c r="BD43" s="76"/>
      <c r="BE43" s="76"/>
      <c r="BF43" s="76"/>
      <c r="BG43" s="76"/>
      <c r="BH43" s="78"/>
      <c r="BI43" s="76"/>
      <c r="BJ43" s="76"/>
      <c r="BM43" s="77"/>
      <c r="CC43" s="76"/>
    </row>
    <row r="44" spans="2:91" ht="9.9499999999999993" customHeight="1" x14ac:dyDescent="0.2">
      <c r="F44" s="86"/>
      <c r="G44" s="86"/>
      <c r="H44" s="86"/>
      <c r="I44" s="86"/>
      <c r="J44" s="85"/>
      <c r="R44" s="76"/>
      <c r="S44" s="84"/>
      <c r="T44" s="84"/>
      <c r="U44" s="84"/>
      <c r="V44" s="84"/>
      <c r="W44" s="84"/>
      <c r="X44" s="76"/>
      <c r="Y44" s="76"/>
      <c r="Z44" s="77"/>
      <c r="AA44" s="77"/>
      <c r="AB44" s="84"/>
      <c r="AC44" s="84"/>
      <c r="AD44" s="84"/>
      <c r="AE44" s="84"/>
      <c r="AF44" s="84"/>
      <c r="AG44" s="77"/>
      <c r="AH44" s="76"/>
      <c r="AI44" s="76"/>
      <c r="AJ44" s="84"/>
      <c r="AK44" s="84"/>
      <c r="AL44" s="84"/>
      <c r="AM44" s="84"/>
      <c r="AN44" s="84"/>
      <c r="AO44" s="84"/>
      <c r="AP44" s="84"/>
      <c r="AQ44" s="77"/>
      <c r="AR44" s="77"/>
      <c r="AT44" s="83"/>
      <c r="AU44" s="83"/>
      <c r="AV44" s="83"/>
      <c r="AW44" s="83"/>
      <c r="AX44" s="83"/>
      <c r="AY44" s="82"/>
      <c r="AZ44" s="82"/>
      <c r="BA44" s="82"/>
      <c r="BB44" s="78"/>
      <c r="BC44" s="76"/>
      <c r="BD44" s="76"/>
      <c r="BE44" s="76"/>
      <c r="BF44" s="76"/>
      <c r="BG44" s="76"/>
      <c r="BH44" s="78"/>
      <c r="BI44" s="76"/>
      <c r="BJ44" s="76"/>
      <c r="BM44" s="77"/>
      <c r="CC44" s="76"/>
    </row>
    <row r="45" spans="2:91" ht="17.25" x14ac:dyDescent="0.2">
      <c r="F45" s="267" t="s">
        <v>325</v>
      </c>
      <c r="G45" s="267"/>
      <c r="H45" s="267"/>
      <c r="I45" s="267"/>
      <c r="J45" s="267"/>
      <c r="K45" s="81" t="s">
        <v>235</v>
      </c>
      <c r="L45" s="81"/>
      <c r="M45" s="81"/>
      <c r="N45" s="81"/>
      <c r="R45" s="76" t="s">
        <v>286</v>
      </c>
      <c r="S45" s="266">
        <f>U32</f>
        <v>0</v>
      </c>
      <c r="T45" s="266"/>
      <c r="U45" s="266"/>
      <c r="V45" s="266"/>
      <c r="W45" s="266"/>
      <c r="X45" s="76" t="s">
        <v>5</v>
      </c>
      <c r="Y45" s="76"/>
      <c r="Z45" s="77" t="s">
        <v>250</v>
      </c>
      <c r="AA45" s="77"/>
      <c r="AB45" s="266">
        <f>Y36</f>
        <v>0</v>
      </c>
      <c r="AC45" s="266"/>
      <c r="AD45" s="266"/>
      <c r="AE45" s="266"/>
      <c r="AF45" s="266"/>
      <c r="AG45" s="77" t="s">
        <v>322</v>
      </c>
      <c r="AH45" s="76" t="s">
        <v>323</v>
      </c>
      <c r="AI45" s="76" t="s">
        <v>324</v>
      </c>
      <c r="AJ45" s="266">
        <f>AR36</f>
        <v>0</v>
      </c>
      <c r="AK45" s="266"/>
      <c r="AL45" s="266"/>
      <c r="AM45" s="266"/>
      <c r="AN45" s="266"/>
      <c r="AO45" s="266"/>
      <c r="AP45" s="266"/>
      <c r="AQ45" s="77" t="s">
        <v>5</v>
      </c>
      <c r="AR45" s="77" t="s">
        <v>251</v>
      </c>
      <c r="AT45" s="264">
        <f>IF(S45*AB45-AJ45&lt;=0,0,S45*AB45-AJ45)</f>
        <v>0</v>
      </c>
      <c r="AU45" s="264"/>
      <c r="AV45" s="264"/>
      <c r="AW45" s="264"/>
      <c r="AX45" s="264"/>
      <c r="AY45" s="265"/>
      <c r="AZ45" s="265"/>
      <c r="BA45" s="265"/>
      <c r="BB45" s="80" t="s">
        <v>5</v>
      </c>
      <c r="BC45" s="79"/>
      <c r="BD45" s="76"/>
      <c r="BE45" s="76"/>
      <c r="BF45" s="76"/>
      <c r="BG45" s="76"/>
      <c r="BH45" s="78"/>
      <c r="BI45" s="76"/>
      <c r="BJ45" s="76"/>
      <c r="BM45" s="77"/>
      <c r="CC45" s="76"/>
    </row>
    <row r="46" spans="2:91" ht="9.9499999999999993" customHeight="1" x14ac:dyDescent="0.2">
      <c r="F46" s="86"/>
      <c r="G46" s="86"/>
      <c r="H46" s="86"/>
      <c r="I46" s="86"/>
      <c r="J46" s="85"/>
      <c r="R46" s="76"/>
      <c r="S46" s="84"/>
      <c r="T46" s="84"/>
      <c r="U46" s="84"/>
      <c r="V46" s="84"/>
      <c r="W46" s="84"/>
      <c r="X46" s="76"/>
      <c r="Y46" s="76"/>
      <c r="Z46" s="77"/>
      <c r="AA46" s="77"/>
      <c r="AB46" s="84"/>
      <c r="AC46" s="84"/>
      <c r="AD46" s="84"/>
      <c r="AE46" s="84"/>
      <c r="AF46" s="84"/>
      <c r="AG46" s="77"/>
      <c r="AH46" s="76"/>
      <c r="AI46" s="76"/>
      <c r="AJ46" s="84"/>
      <c r="AK46" s="84"/>
      <c r="AL46" s="84"/>
      <c r="AM46" s="84"/>
      <c r="AN46" s="84"/>
      <c r="AO46" s="84"/>
      <c r="AP46" s="84"/>
      <c r="AQ46" s="77"/>
      <c r="AR46" s="77"/>
      <c r="AT46" s="83"/>
      <c r="AU46" s="83"/>
      <c r="AV46" s="83"/>
      <c r="AW46" s="83"/>
      <c r="AX46" s="83"/>
      <c r="AY46" s="82"/>
      <c r="AZ46" s="82"/>
      <c r="BA46" s="82"/>
      <c r="BB46" s="78"/>
      <c r="BC46" s="76"/>
      <c r="BD46" s="76"/>
      <c r="BE46" s="76"/>
      <c r="BF46" s="76"/>
      <c r="BG46" s="76"/>
      <c r="BH46" s="78"/>
      <c r="BI46" s="76"/>
      <c r="BJ46" s="76"/>
      <c r="BM46" s="77"/>
      <c r="CC46" s="76"/>
    </row>
    <row r="47" spans="2:91" ht="17.25" x14ac:dyDescent="0.2">
      <c r="F47" s="267" t="s">
        <v>326</v>
      </c>
      <c r="G47" s="267"/>
      <c r="H47" s="267"/>
      <c r="I47" s="267"/>
      <c r="J47" s="267"/>
      <c r="K47" s="81" t="s">
        <v>235</v>
      </c>
      <c r="L47" s="81"/>
      <c r="M47" s="81"/>
      <c r="N47" s="81"/>
      <c r="R47" s="76" t="s">
        <v>286</v>
      </c>
      <c r="S47" s="266">
        <f>U32</f>
        <v>0</v>
      </c>
      <c r="T47" s="266"/>
      <c r="U47" s="266"/>
      <c r="V47" s="266"/>
      <c r="W47" s="266"/>
      <c r="X47" s="76" t="s">
        <v>5</v>
      </c>
      <c r="Y47" s="76"/>
      <c r="Z47" s="77" t="s">
        <v>250</v>
      </c>
      <c r="AA47" s="77"/>
      <c r="AB47" s="266">
        <f>Y37</f>
        <v>0</v>
      </c>
      <c r="AC47" s="266"/>
      <c r="AD47" s="266"/>
      <c r="AE47" s="266"/>
      <c r="AF47" s="266"/>
      <c r="AG47" s="77" t="s">
        <v>322</v>
      </c>
      <c r="AH47" s="76" t="s">
        <v>323</v>
      </c>
      <c r="AI47" s="76" t="s">
        <v>324</v>
      </c>
      <c r="AJ47" s="266">
        <f>AR37</f>
        <v>0</v>
      </c>
      <c r="AK47" s="266"/>
      <c r="AL47" s="266"/>
      <c r="AM47" s="266"/>
      <c r="AN47" s="266"/>
      <c r="AO47" s="266"/>
      <c r="AP47" s="266"/>
      <c r="AQ47" s="77" t="s">
        <v>5</v>
      </c>
      <c r="AR47" s="77" t="s">
        <v>251</v>
      </c>
      <c r="AT47" s="264">
        <f>IF(S47*AB47-AJ47&lt;=0,0,S47*AB47-AJ47)</f>
        <v>0</v>
      </c>
      <c r="AU47" s="264"/>
      <c r="AV47" s="264"/>
      <c r="AW47" s="264"/>
      <c r="AX47" s="264"/>
      <c r="AY47" s="265"/>
      <c r="AZ47" s="265"/>
      <c r="BA47" s="265"/>
      <c r="BB47" s="80" t="s">
        <v>5</v>
      </c>
      <c r="BC47" s="79"/>
      <c r="BD47" s="76"/>
      <c r="BE47" s="76"/>
      <c r="BF47" s="76"/>
      <c r="BG47" s="76"/>
      <c r="BH47" s="78"/>
      <c r="BI47" s="76"/>
      <c r="BJ47" s="76"/>
      <c r="BM47" s="77"/>
      <c r="CC47" s="76"/>
    </row>
    <row r="48" spans="2:91" ht="9.9499999999999993" customHeight="1" x14ac:dyDescent="0.2">
      <c r="F48" s="86"/>
      <c r="G48" s="86"/>
      <c r="H48" s="86"/>
      <c r="I48" s="86"/>
      <c r="J48" s="85"/>
      <c r="R48" s="76"/>
      <c r="S48" s="84"/>
      <c r="T48" s="84"/>
      <c r="U48" s="84"/>
      <c r="V48" s="84"/>
      <c r="W48" s="84"/>
      <c r="X48" s="76"/>
      <c r="Y48" s="76"/>
      <c r="Z48" s="77"/>
      <c r="AA48" s="77"/>
      <c r="AB48" s="84"/>
      <c r="AC48" s="84"/>
      <c r="AD48" s="84"/>
      <c r="AE48" s="84"/>
      <c r="AF48" s="84"/>
      <c r="AG48" s="77"/>
      <c r="AH48" s="76"/>
      <c r="AI48" s="76"/>
      <c r="AJ48" s="84"/>
      <c r="AK48" s="84"/>
      <c r="AL48" s="84"/>
      <c r="AM48" s="84"/>
      <c r="AN48" s="84"/>
      <c r="AO48" s="84"/>
      <c r="AP48" s="84"/>
      <c r="AQ48" s="77"/>
      <c r="AR48" s="77"/>
      <c r="AT48" s="83"/>
      <c r="AU48" s="83"/>
      <c r="AV48" s="83"/>
      <c r="AW48" s="83"/>
      <c r="AX48" s="83"/>
      <c r="AY48" s="82"/>
      <c r="AZ48" s="82"/>
      <c r="BA48" s="82"/>
      <c r="BB48" s="78"/>
      <c r="BC48" s="76"/>
      <c r="BD48" s="76"/>
      <c r="BE48" s="76"/>
      <c r="BF48" s="76"/>
      <c r="BG48" s="76"/>
      <c r="BH48" s="78"/>
      <c r="BI48" s="76"/>
      <c r="BJ48" s="76"/>
      <c r="BM48" s="77"/>
      <c r="CC48" s="76"/>
    </row>
    <row r="49" spans="6:101" ht="17.25" x14ac:dyDescent="0.2">
      <c r="F49" s="267" t="s">
        <v>327</v>
      </c>
      <c r="G49" s="267"/>
      <c r="H49" s="267"/>
      <c r="I49" s="267"/>
      <c r="J49" s="267"/>
      <c r="K49" s="81" t="s">
        <v>235</v>
      </c>
      <c r="L49" s="81"/>
      <c r="M49" s="81"/>
      <c r="N49" s="81"/>
      <c r="R49" s="76" t="s">
        <v>286</v>
      </c>
      <c r="S49" s="266">
        <f>U32</f>
        <v>0</v>
      </c>
      <c r="T49" s="266"/>
      <c r="U49" s="266"/>
      <c r="V49" s="266"/>
      <c r="W49" s="266"/>
      <c r="X49" s="76" t="s">
        <v>5</v>
      </c>
      <c r="Y49" s="76"/>
      <c r="Z49" s="77" t="s">
        <v>250</v>
      </c>
      <c r="AA49" s="77"/>
      <c r="AB49" s="266">
        <f>Y38</f>
        <v>0</v>
      </c>
      <c r="AC49" s="266"/>
      <c r="AD49" s="266"/>
      <c r="AE49" s="266"/>
      <c r="AF49" s="266"/>
      <c r="AG49" s="77" t="s">
        <v>322</v>
      </c>
      <c r="AH49" s="76" t="s">
        <v>323</v>
      </c>
      <c r="AI49" s="76" t="s">
        <v>324</v>
      </c>
      <c r="AJ49" s="266">
        <f>AR38</f>
        <v>0</v>
      </c>
      <c r="AK49" s="266"/>
      <c r="AL49" s="266"/>
      <c r="AM49" s="266"/>
      <c r="AN49" s="266"/>
      <c r="AO49" s="266"/>
      <c r="AP49" s="266"/>
      <c r="AQ49" s="77" t="s">
        <v>5</v>
      </c>
      <c r="AR49" s="77" t="s">
        <v>251</v>
      </c>
      <c r="AT49" s="264">
        <f>IF(S49*AB49-AJ49&lt;=0,0,S49*AB49-AJ49)</f>
        <v>0</v>
      </c>
      <c r="AU49" s="264"/>
      <c r="AV49" s="264"/>
      <c r="AW49" s="264"/>
      <c r="AX49" s="264"/>
      <c r="AY49" s="265"/>
      <c r="AZ49" s="265"/>
      <c r="BA49" s="265"/>
      <c r="BB49" s="80" t="s">
        <v>5</v>
      </c>
      <c r="BC49" s="79"/>
      <c r="BD49" s="76"/>
      <c r="BE49" s="76"/>
      <c r="BF49" s="76"/>
      <c r="BG49" s="76"/>
      <c r="BH49" s="78"/>
      <c r="BI49" s="76"/>
      <c r="BJ49" s="76"/>
      <c r="BM49" s="77"/>
      <c r="CC49" s="76"/>
    </row>
    <row r="50" spans="6:101" x14ac:dyDescent="0.15">
      <c r="CG50" s="263"/>
      <c r="CH50" s="263"/>
      <c r="CI50" s="263"/>
      <c r="CJ50" s="263"/>
      <c r="CK50" s="263"/>
      <c r="CL50" s="263"/>
      <c r="CM50" s="263"/>
      <c r="CN50" s="263"/>
      <c r="CO50" s="263"/>
    </row>
    <row r="51" spans="6:101" x14ac:dyDescent="0.15">
      <c r="CG51" s="322"/>
      <c r="CH51" s="322"/>
      <c r="CI51" s="324"/>
      <c r="CJ51" s="324"/>
      <c r="CK51" s="324"/>
      <c r="CL51" s="324"/>
      <c r="CM51" s="324"/>
      <c r="CN51" s="324"/>
      <c r="CO51" s="324"/>
    </row>
    <row r="52" spans="6:101" ht="14.25" x14ac:dyDescent="0.15">
      <c r="CG52" s="322"/>
      <c r="CH52" s="322"/>
      <c r="CI52" s="324"/>
      <c r="CJ52" s="324"/>
      <c r="CK52" s="324"/>
      <c r="CL52" s="324"/>
      <c r="CM52" s="324"/>
      <c r="CN52" s="324"/>
      <c r="CO52" s="324"/>
      <c r="CS52" s="209" t="e">
        <f>IF(#REF!="","",SUM(BH32:BL34))</f>
        <v>#REF!</v>
      </c>
      <c r="CT52" s="210"/>
      <c r="CU52" s="210"/>
      <c r="CV52" s="210"/>
      <c r="CW52" s="210"/>
    </row>
    <row r="53" spans="6:101" x14ac:dyDescent="0.15">
      <c r="CG53" s="322"/>
      <c r="CH53" s="322"/>
      <c r="CI53" s="323"/>
      <c r="CJ53" s="323"/>
      <c r="CK53" s="323"/>
      <c r="CL53" s="323"/>
      <c r="CM53" s="323"/>
      <c r="CN53" s="323"/>
      <c r="CO53" s="323"/>
    </row>
  </sheetData>
  <sheetProtection selectLockedCells="1"/>
  <mergeCells count="279">
    <mergeCell ref="B1:Y1"/>
    <mergeCell ref="X3:Y3"/>
    <mergeCell ref="C36:D36"/>
    <mergeCell ref="E36:I36"/>
    <mergeCell ref="J36:K36"/>
    <mergeCell ref="Y36:AA36"/>
    <mergeCell ref="S25:X25"/>
    <mergeCell ref="B8:G8"/>
    <mergeCell ref="H8:N8"/>
    <mergeCell ref="M3:W3"/>
    <mergeCell ref="O18:S18"/>
    <mergeCell ref="U18:W18"/>
    <mergeCell ref="Y18:AC18"/>
    <mergeCell ref="AB8:AC8"/>
    <mergeCell ref="O12:P12"/>
    <mergeCell ref="Q12:AA12"/>
    <mergeCell ref="O8:AA8"/>
    <mergeCell ref="O15:S15"/>
    <mergeCell ref="U15:W15"/>
    <mergeCell ref="Y15:AC15"/>
    <mergeCell ref="B15:D19"/>
    <mergeCell ref="E17:I17"/>
    <mergeCell ref="J17:N17"/>
    <mergeCell ref="E18:I18"/>
    <mergeCell ref="E19:I19"/>
    <mergeCell ref="J19:N19"/>
    <mergeCell ref="S26:X26"/>
    <mergeCell ref="B6:N6"/>
    <mergeCell ref="B7:G7"/>
    <mergeCell ref="H7:N7"/>
    <mergeCell ref="E15:I15"/>
    <mergeCell ref="E16:I16"/>
    <mergeCell ref="S24:X24"/>
    <mergeCell ref="B9:G9"/>
    <mergeCell ref="H9:N9"/>
    <mergeCell ref="B12:N12"/>
    <mergeCell ref="B13:N13"/>
    <mergeCell ref="B14:I14"/>
    <mergeCell ref="J14:N14"/>
    <mergeCell ref="J16:N16"/>
    <mergeCell ref="O19:S19"/>
    <mergeCell ref="U19:W19"/>
    <mergeCell ref="BF12:BG12"/>
    <mergeCell ref="BH13:BL14"/>
    <mergeCell ref="AY13:BG14"/>
    <mergeCell ref="AS13:AW14"/>
    <mergeCell ref="BC15:BG15"/>
    <mergeCell ref="AX13:AX14"/>
    <mergeCell ref="AS15:AW15"/>
    <mergeCell ref="J18:N18"/>
    <mergeCell ref="J15:N15"/>
    <mergeCell ref="O16:S16"/>
    <mergeCell ref="U16:W16"/>
    <mergeCell ref="Y16:AC16"/>
    <mergeCell ref="AD18:AH18"/>
    <mergeCell ref="AJ18:AL18"/>
    <mergeCell ref="AN18:AR18"/>
    <mergeCell ref="AN23:BA23"/>
    <mergeCell ref="AZ3:BE3"/>
    <mergeCell ref="BF3:BU3"/>
    <mergeCell ref="O17:S17"/>
    <mergeCell ref="U17:W17"/>
    <mergeCell ref="Y17:AC17"/>
    <mergeCell ref="O7:P7"/>
    <mergeCell ref="W7:AC7"/>
    <mergeCell ref="BH9:BT9"/>
    <mergeCell ref="BU9:BV9"/>
    <mergeCell ref="AD12:AE12"/>
    <mergeCell ref="AD8:AP8"/>
    <mergeCell ref="AQ8:AR8"/>
    <mergeCell ref="BH8:BT8"/>
    <mergeCell ref="BU8:BV8"/>
    <mergeCell ref="BU12:BV12"/>
    <mergeCell ref="AS12:AT12"/>
    <mergeCell ref="AU12:BE12"/>
    <mergeCell ref="AQ12:AR12"/>
    <mergeCell ref="O9:AA9"/>
    <mergeCell ref="AB9:AC9"/>
    <mergeCell ref="AD9:AP9"/>
    <mergeCell ref="AQ9:AR9"/>
    <mergeCell ref="AB12:AC12"/>
    <mergeCell ref="AQ10:AR10"/>
    <mergeCell ref="AD10:AP10"/>
    <mergeCell ref="AD13:AH14"/>
    <mergeCell ref="AI13:AI14"/>
    <mergeCell ref="AJ13:AR14"/>
    <mergeCell ref="O13:S14"/>
    <mergeCell ref="T13:T14"/>
    <mergeCell ref="U13:AC14"/>
    <mergeCell ref="BH12:BI12"/>
    <mergeCell ref="BH15:BL15"/>
    <mergeCell ref="BJ12:BT12"/>
    <mergeCell ref="BM13:BM14"/>
    <mergeCell ref="BN13:BV14"/>
    <mergeCell ref="BN15:BP15"/>
    <mergeCell ref="BR15:BV15"/>
    <mergeCell ref="AD17:AH17"/>
    <mergeCell ref="AJ17:AL17"/>
    <mergeCell ref="AD15:AH15"/>
    <mergeCell ref="AJ15:AL15"/>
    <mergeCell ref="AN15:AR15"/>
    <mergeCell ref="AY15:BA15"/>
    <mergeCell ref="AD16:AH16"/>
    <mergeCell ref="AY16:BA16"/>
    <mergeCell ref="AJ16:AL16"/>
    <mergeCell ref="AN16:AR16"/>
    <mergeCell ref="BH16:BL16"/>
    <mergeCell ref="BN16:BP16"/>
    <mergeCell ref="BR16:BV16"/>
    <mergeCell ref="AS16:AW16"/>
    <mergeCell ref="BC16:BG16"/>
    <mergeCell ref="AN17:AR17"/>
    <mergeCell ref="AF12:AP12"/>
    <mergeCell ref="BR19:BV19"/>
    <mergeCell ref="AS19:AW19"/>
    <mergeCell ref="AY19:BA19"/>
    <mergeCell ref="BC19:BG19"/>
    <mergeCell ref="BH19:BL19"/>
    <mergeCell ref="BR17:BV17"/>
    <mergeCell ref="AS17:AW17"/>
    <mergeCell ref="AY17:BA17"/>
    <mergeCell ref="BC17:BG17"/>
    <mergeCell ref="BH17:BL17"/>
    <mergeCell ref="BR18:BV18"/>
    <mergeCell ref="AS18:AW18"/>
    <mergeCell ref="AY18:BA18"/>
    <mergeCell ref="BC18:BG18"/>
    <mergeCell ref="BH18:BL18"/>
    <mergeCell ref="BN18:BP18"/>
    <mergeCell ref="BN17:BP17"/>
    <mergeCell ref="Y19:AC19"/>
    <mergeCell ref="AU25:AZ25"/>
    <mergeCell ref="BB25:BH25"/>
    <mergeCell ref="AQ20:AR20"/>
    <mergeCell ref="BH20:BI20"/>
    <mergeCell ref="BI25:BN25"/>
    <mergeCell ref="Z26:AF26"/>
    <mergeCell ref="AG26:AL26"/>
    <mergeCell ref="Z24:AF24"/>
    <mergeCell ref="AU26:AZ26"/>
    <mergeCell ref="BB26:BH26"/>
    <mergeCell ref="BB23:BO23"/>
    <mergeCell ref="AD19:AH19"/>
    <mergeCell ref="BN19:BP19"/>
    <mergeCell ref="AJ19:AL19"/>
    <mergeCell ref="AN19:AR19"/>
    <mergeCell ref="AD20:AE20"/>
    <mergeCell ref="AF20:AP20"/>
    <mergeCell ref="BF20:BG20"/>
    <mergeCell ref="AN24:AT24"/>
    <mergeCell ref="AU24:AZ24"/>
    <mergeCell ref="BB24:BH24"/>
    <mergeCell ref="BI24:BN24"/>
    <mergeCell ref="Z25:AF25"/>
    <mergeCell ref="AR38:AX38"/>
    <mergeCell ref="AR36:AX36"/>
    <mergeCell ref="CG53:CH53"/>
    <mergeCell ref="CI53:CO53"/>
    <mergeCell ref="CG51:CH51"/>
    <mergeCell ref="CI51:CO51"/>
    <mergeCell ref="CG52:CH52"/>
    <mergeCell ref="CI52:CO52"/>
    <mergeCell ref="AJ47:AP47"/>
    <mergeCell ref="B3:L3"/>
    <mergeCell ref="AS8:BE8"/>
    <mergeCell ref="BF8:BG8"/>
    <mergeCell ref="AS9:BE9"/>
    <mergeCell ref="BF9:BG9"/>
    <mergeCell ref="B5:N5"/>
    <mergeCell ref="AB3:AL3"/>
    <mergeCell ref="AM3:AS3"/>
    <mergeCell ref="AT3:AW3"/>
    <mergeCell ref="AD5:AR5"/>
    <mergeCell ref="O5:AC5"/>
    <mergeCell ref="AU7:AZ7"/>
    <mergeCell ref="BA7:BG7"/>
    <mergeCell ref="AS5:BG5"/>
    <mergeCell ref="BJ20:BT20"/>
    <mergeCell ref="Z23:AM23"/>
    <mergeCell ref="D26:K26"/>
    <mergeCell ref="L26:R26"/>
    <mergeCell ref="C22:BV22"/>
    <mergeCell ref="D24:K24"/>
    <mergeCell ref="L24:R24"/>
    <mergeCell ref="D25:K25"/>
    <mergeCell ref="L25:R25"/>
    <mergeCell ref="BU20:BV20"/>
    <mergeCell ref="BI26:BN26"/>
    <mergeCell ref="AG25:AL25"/>
    <mergeCell ref="AB20:AC20"/>
    <mergeCell ref="L23:Y23"/>
    <mergeCell ref="B20:N20"/>
    <mergeCell ref="O20:P20"/>
    <mergeCell ref="AN25:AT25"/>
    <mergeCell ref="AN26:AT26"/>
    <mergeCell ref="AG24:AL24"/>
    <mergeCell ref="AB47:AF47"/>
    <mergeCell ref="AT47:BA47"/>
    <mergeCell ref="S45:W45"/>
    <mergeCell ref="AB45:AF45"/>
    <mergeCell ref="AT45:BA45"/>
    <mergeCell ref="C37:D37"/>
    <mergeCell ref="C38:D38"/>
    <mergeCell ref="J38:K38"/>
    <mergeCell ref="B23:C26"/>
    <mergeCell ref="D23:K23"/>
    <mergeCell ref="D30:H30"/>
    <mergeCell ref="Y35:AA35"/>
    <mergeCell ref="AS20:AT20"/>
    <mergeCell ref="AU20:BE20"/>
    <mergeCell ref="AT43:BA43"/>
    <mergeCell ref="AJ43:AP43"/>
    <mergeCell ref="AR35:AX35"/>
    <mergeCell ref="J37:K37"/>
    <mergeCell ref="F47:J47"/>
    <mergeCell ref="F49:J49"/>
    <mergeCell ref="F41:N41"/>
    <mergeCell ref="Y38:AA38"/>
    <mergeCell ref="F43:J43"/>
    <mergeCell ref="E38:I38"/>
    <mergeCell ref="S47:W47"/>
    <mergeCell ref="Q20:AA20"/>
    <mergeCell ref="J35:K35"/>
    <mergeCell ref="D32:H32"/>
    <mergeCell ref="C35:D35"/>
    <mergeCell ref="E35:I35"/>
    <mergeCell ref="U32:Z32"/>
    <mergeCell ref="K30:S30"/>
    <mergeCell ref="U30:Z30"/>
    <mergeCell ref="L32:M32"/>
    <mergeCell ref="N32:R32"/>
    <mergeCell ref="BH6:BV6"/>
    <mergeCell ref="Q7:V7"/>
    <mergeCell ref="AF7:AK7"/>
    <mergeCell ref="B10:G10"/>
    <mergeCell ref="O10:AA10"/>
    <mergeCell ref="AB10:AC10"/>
    <mergeCell ref="H10:N10"/>
    <mergeCell ref="CS52:CW52"/>
    <mergeCell ref="CG50:CO50"/>
    <mergeCell ref="AT49:BA49"/>
    <mergeCell ref="AJ49:AP49"/>
    <mergeCell ref="AJ45:AP45"/>
    <mergeCell ref="F45:J45"/>
    <mergeCell ref="AK41:AP41"/>
    <mergeCell ref="AU41:BB41"/>
    <mergeCell ref="Y37:AA37"/>
    <mergeCell ref="AR37:AX37"/>
    <mergeCell ref="AB43:AF43"/>
    <mergeCell ref="S41:W41"/>
    <mergeCell ref="AA41:AG41"/>
    <mergeCell ref="S43:W43"/>
    <mergeCell ref="S49:W49"/>
    <mergeCell ref="AB49:AF49"/>
    <mergeCell ref="E37:I37"/>
    <mergeCell ref="BH5:BV5"/>
    <mergeCell ref="AD7:AE7"/>
    <mergeCell ref="AS7:AT7"/>
    <mergeCell ref="BH7:BI7"/>
    <mergeCell ref="AL7:AR7"/>
    <mergeCell ref="B11:G11"/>
    <mergeCell ref="H11:N11"/>
    <mergeCell ref="AB11:AC11"/>
    <mergeCell ref="AQ11:AR11"/>
    <mergeCell ref="O11:AA11"/>
    <mergeCell ref="AD11:AP11"/>
    <mergeCell ref="BU10:BV10"/>
    <mergeCell ref="BU11:BV11"/>
    <mergeCell ref="AS11:BE11"/>
    <mergeCell ref="BH11:BT11"/>
    <mergeCell ref="AS10:BE10"/>
    <mergeCell ref="BH10:BT10"/>
    <mergeCell ref="BF10:BG10"/>
    <mergeCell ref="BF11:BG11"/>
    <mergeCell ref="BJ7:BO7"/>
    <mergeCell ref="BP7:BV7"/>
    <mergeCell ref="O6:AC6"/>
    <mergeCell ref="AD6:AR6"/>
    <mergeCell ref="AS6:BG6"/>
  </mergeCells>
  <phoneticPr fontId="3"/>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A1:EH116"/>
  <sheetViews>
    <sheetView showGridLines="0" view="pageLayout" zoomScaleNormal="100" zoomScaleSheetLayoutView="100" workbookViewId="0">
      <selection activeCell="AA26" sqref="AA26"/>
    </sheetView>
  </sheetViews>
  <sheetFormatPr defaultRowHeight="13.5" x14ac:dyDescent="0.15"/>
  <cols>
    <col min="1" max="184" width="1.625" style="61" customWidth="1"/>
    <col min="185" max="16384" width="9" style="61"/>
  </cols>
  <sheetData>
    <row r="1" spans="1:138" ht="41.25" customHeight="1" x14ac:dyDescent="0.2">
      <c r="A1" s="131" t="s">
        <v>112</v>
      </c>
      <c r="B1" s="140" t="s">
        <v>213</v>
      </c>
      <c r="D1" s="215" t="s">
        <v>348</v>
      </c>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75"/>
      <c r="AP1" s="75"/>
      <c r="AQ1" s="75"/>
      <c r="AR1" s="75"/>
      <c r="AS1" s="75"/>
      <c r="AT1" s="75"/>
      <c r="AU1" s="75"/>
      <c r="AV1" s="75"/>
      <c r="AW1" s="75"/>
      <c r="AX1" s="75"/>
      <c r="AY1" s="75"/>
      <c r="AZ1" s="75"/>
      <c r="BA1" s="75"/>
      <c r="BB1" s="75"/>
      <c r="BC1" s="75"/>
      <c r="BD1" s="75"/>
      <c r="BE1" s="75"/>
      <c r="BF1" s="75"/>
      <c r="BG1" s="75"/>
      <c r="BH1" s="75"/>
      <c r="BI1" s="75"/>
      <c r="CS1" s="74"/>
      <c r="CT1" s="74"/>
      <c r="CU1" s="74"/>
      <c r="CV1" s="74"/>
      <c r="CW1" s="74"/>
      <c r="CX1" s="74"/>
      <c r="CY1" s="74"/>
      <c r="CZ1" s="74"/>
      <c r="DA1" s="74"/>
      <c r="DB1" s="74"/>
      <c r="DC1" s="74"/>
      <c r="DD1" s="74"/>
      <c r="DE1" s="74"/>
      <c r="DF1" s="74"/>
      <c r="DG1" s="74"/>
      <c r="DH1" s="74"/>
      <c r="DI1" s="74"/>
      <c r="DJ1" s="74"/>
      <c r="DK1" s="74"/>
      <c r="DL1" s="74"/>
      <c r="DM1" s="74"/>
    </row>
    <row r="2" spans="1:138" s="36" customFormat="1" ht="33.75" customHeight="1" x14ac:dyDescent="0.15">
      <c r="D2" s="141" t="s">
        <v>214</v>
      </c>
      <c r="E2" s="132"/>
      <c r="F2" s="132"/>
      <c r="G2" s="132"/>
      <c r="H2" s="132"/>
      <c r="I2" s="132"/>
      <c r="J2" s="132"/>
      <c r="K2" s="132"/>
      <c r="L2" s="132"/>
      <c r="M2" s="132"/>
      <c r="N2" s="132"/>
      <c r="O2" s="132"/>
      <c r="P2" s="132"/>
      <c r="Q2" s="132"/>
      <c r="R2" s="132"/>
      <c r="S2" s="132"/>
      <c r="T2" s="132"/>
      <c r="U2" s="132"/>
      <c r="V2" s="132"/>
      <c r="W2" s="132"/>
      <c r="X2" s="132"/>
      <c r="Y2" s="13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row>
    <row r="3" spans="1:138" s="40" customFormat="1" ht="42.75" customHeight="1" x14ac:dyDescent="0.15">
      <c r="B3" s="222" t="s">
        <v>345</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row>
    <row r="4" spans="1:138" s="36" customFormat="1" ht="29.25" customHeight="1" x14ac:dyDescent="0.15">
      <c r="C4" s="225" t="s">
        <v>209</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72"/>
      <c r="BI4" s="42"/>
      <c r="BJ4" s="42"/>
      <c r="BK4" s="42"/>
      <c r="BL4" s="42"/>
      <c r="BM4" s="42"/>
      <c r="BN4" s="42"/>
      <c r="BO4" s="42"/>
      <c r="BP4" s="42"/>
      <c r="BQ4" s="42"/>
      <c r="BR4" s="42"/>
      <c r="BS4" s="42"/>
      <c r="BT4" s="42"/>
      <c r="BU4" s="42"/>
      <c r="BV4" s="42"/>
      <c r="BW4" s="42"/>
      <c r="BX4" s="42"/>
      <c r="BY4" s="42"/>
      <c r="BZ4" s="42"/>
      <c r="CA4" s="42"/>
      <c r="CB4" s="42"/>
      <c r="CC4" s="42"/>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row>
    <row r="5" spans="1:138" s="40" customFormat="1" ht="7.5" customHeight="1" x14ac:dyDescent="0.15">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row>
    <row r="6" spans="1:138" s="40" customFormat="1" ht="21" customHeight="1" thickBot="1" x14ac:dyDescent="0.2">
      <c r="B6" s="39"/>
      <c r="C6" s="173" t="s">
        <v>346</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row>
    <row r="7" spans="1:138" s="39" customFormat="1" ht="30" customHeight="1" thickBot="1" x14ac:dyDescent="0.2">
      <c r="C7" s="170" t="s">
        <v>206</v>
      </c>
      <c r="D7" s="171"/>
      <c r="E7" s="171"/>
      <c r="F7" s="171"/>
      <c r="G7" s="171"/>
      <c r="H7" s="171"/>
      <c r="I7" s="171"/>
      <c r="J7" s="172"/>
      <c r="K7" s="227" t="s">
        <v>205</v>
      </c>
      <c r="L7" s="228"/>
      <c r="M7" s="228"/>
      <c r="N7" s="228"/>
      <c r="O7" s="228"/>
      <c r="P7" s="228"/>
      <c r="Q7" s="228"/>
      <c r="R7" s="229"/>
      <c r="S7" s="203" t="s">
        <v>218</v>
      </c>
      <c r="T7" s="204"/>
      <c r="U7" s="204"/>
      <c r="V7" s="204"/>
      <c r="W7" s="204"/>
      <c r="X7" s="204"/>
      <c r="Y7" s="204"/>
      <c r="Z7" s="205"/>
      <c r="AA7" s="170" t="s">
        <v>207</v>
      </c>
      <c r="AB7" s="171"/>
      <c r="AC7" s="171"/>
      <c r="AD7" s="171"/>
      <c r="AE7" s="171"/>
      <c r="AF7" s="171"/>
      <c r="AG7" s="171"/>
      <c r="AH7" s="172"/>
      <c r="AI7" s="170" t="s">
        <v>96</v>
      </c>
      <c r="AJ7" s="171"/>
      <c r="AK7" s="171"/>
      <c r="AL7" s="171"/>
      <c r="AM7" s="171"/>
      <c r="AN7" s="171"/>
      <c r="AO7" s="171"/>
      <c r="AP7" s="172"/>
      <c r="AQ7" s="170" t="s">
        <v>94</v>
      </c>
      <c r="AR7" s="171"/>
      <c r="AS7" s="171"/>
      <c r="AT7" s="171"/>
      <c r="AU7" s="171"/>
      <c r="AV7" s="171"/>
      <c r="AW7" s="171"/>
      <c r="AX7" s="172"/>
    </row>
    <row r="8" spans="1:138" s="39" customFormat="1" ht="52.5" customHeight="1" x14ac:dyDescent="0.15">
      <c r="C8" s="223" t="s">
        <v>354</v>
      </c>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row>
    <row r="9" spans="1:138" s="39" customFormat="1" ht="30" customHeight="1" thickBot="1" x14ac:dyDescent="0.2">
      <c r="A9" s="224" t="s">
        <v>352</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row>
    <row r="10" spans="1:138" s="39" customFormat="1" ht="30" customHeight="1" thickBot="1" x14ac:dyDescent="0.2">
      <c r="C10" s="142"/>
      <c r="D10" s="197" t="s">
        <v>221</v>
      </c>
      <c r="E10" s="198"/>
      <c r="F10" s="199"/>
      <c r="G10" s="185"/>
      <c r="H10" s="186"/>
      <c r="I10" s="186"/>
      <c r="J10" s="186"/>
      <c r="K10" s="186"/>
      <c r="L10" s="186"/>
      <c r="M10" s="186"/>
      <c r="N10" s="186"/>
      <c r="O10" s="187"/>
      <c r="P10" s="181"/>
      <c r="Q10" s="182"/>
      <c r="R10" s="182"/>
      <c r="S10" s="143"/>
      <c r="T10" s="143"/>
      <c r="V10" s="197" t="s">
        <v>222</v>
      </c>
      <c r="W10" s="198"/>
      <c r="X10" s="199"/>
      <c r="Y10" s="206"/>
      <c r="Z10" s="207"/>
      <c r="AA10" s="207"/>
      <c r="AB10" s="207"/>
      <c r="AC10" s="207"/>
      <c r="AD10" s="207"/>
      <c r="AE10" s="207"/>
      <c r="AF10" s="207"/>
      <c r="AG10" s="208"/>
      <c r="AH10" s="181" t="s">
        <v>103</v>
      </c>
      <c r="AI10" s="182"/>
      <c r="AJ10" s="182"/>
    </row>
    <row r="11" spans="1:138" s="39" customFormat="1" ht="30" customHeight="1" thickBot="1" x14ac:dyDescent="0.2">
      <c r="C11" s="142"/>
      <c r="D11" s="200"/>
      <c r="E11" s="201"/>
      <c r="F11" s="202"/>
      <c r="G11" s="188"/>
      <c r="H11" s="189"/>
      <c r="I11" s="189"/>
      <c r="J11" s="189"/>
      <c r="K11" s="189"/>
      <c r="L11" s="189"/>
      <c r="M11" s="189"/>
      <c r="N11" s="189"/>
      <c r="O11" s="190"/>
      <c r="P11" s="181" t="s">
        <v>103</v>
      </c>
      <c r="Q11" s="182"/>
      <c r="R11" s="182"/>
      <c r="S11" s="47"/>
      <c r="T11" s="47"/>
      <c r="V11" s="200"/>
      <c r="W11" s="201"/>
      <c r="X11" s="202"/>
      <c r="Y11" s="206"/>
      <c r="Z11" s="207"/>
      <c r="AA11" s="207"/>
      <c r="AB11" s="207"/>
      <c r="AC11" s="207"/>
      <c r="AD11" s="207"/>
      <c r="AE11" s="207"/>
      <c r="AF11" s="207"/>
      <c r="AG11" s="208"/>
      <c r="AH11" s="181" t="s">
        <v>103</v>
      </c>
      <c r="AI11" s="182"/>
      <c r="AJ11" s="182"/>
    </row>
    <row r="12" spans="1:138" s="39" customFormat="1" ht="18" customHeight="1" x14ac:dyDescent="0.15"/>
    <row r="13" spans="1:138" s="39" customFormat="1" ht="24.95" hidden="1" customHeight="1" x14ac:dyDescent="0.15">
      <c r="B13" s="173" t="s">
        <v>102</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row>
    <row r="14" spans="1:138" s="39" customFormat="1" ht="69.95" hidden="1" customHeight="1" x14ac:dyDescent="0.15">
      <c r="B14" s="173" t="s">
        <v>101</v>
      </c>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row>
    <row r="15" spans="1:138" s="39" customFormat="1" ht="15" hidden="1" customHeight="1" thickBot="1" x14ac:dyDescent="0.2"/>
    <row r="16" spans="1:138" s="39" customFormat="1" ht="30" hidden="1" customHeight="1" thickBot="1" x14ac:dyDescent="0.2">
      <c r="E16" s="177" t="s">
        <v>100</v>
      </c>
      <c r="F16" s="177"/>
      <c r="G16" s="177"/>
      <c r="H16" s="177"/>
      <c r="I16" s="177"/>
      <c r="J16" s="177"/>
      <c r="K16" s="177"/>
      <c r="L16" s="221"/>
      <c r="M16" s="226">
        <v>100</v>
      </c>
      <c r="N16" s="212"/>
      <c r="O16" s="212"/>
      <c r="P16" s="212"/>
      <c r="Q16" s="212"/>
      <c r="R16" s="212"/>
      <c r="S16" s="212"/>
      <c r="T16" s="213"/>
    </row>
    <row r="17" spans="1:50" s="39" customFormat="1" ht="24.95" hidden="1" customHeight="1" x14ac:dyDescent="0.15"/>
    <row r="18" spans="1:50" s="39" customFormat="1" ht="24.95" customHeight="1" x14ac:dyDescent="0.15">
      <c r="B18" s="40" t="s">
        <v>347</v>
      </c>
    </row>
    <row r="19" spans="1:50" s="39" customFormat="1" ht="24.95" customHeight="1" x14ac:dyDescent="0.15">
      <c r="A19" s="224" t="s">
        <v>350</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row>
    <row r="20" spans="1:50" s="39" customFormat="1" ht="27" customHeight="1" thickBot="1" x14ac:dyDescent="0.2">
      <c r="D20" s="137" t="s">
        <v>212</v>
      </c>
    </row>
    <row r="21" spans="1:50" s="39" customFormat="1" ht="15" customHeight="1" thickBot="1" x14ac:dyDescent="0.2">
      <c r="E21" s="162" t="s">
        <v>86</v>
      </c>
      <c r="F21" s="162"/>
      <c r="G21" s="162"/>
      <c r="H21" s="162"/>
      <c r="I21" s="162"/>
      <c r="J21" s="162"/>
      <c r="K21" s="162"/>
      <c r="L21" s="162"/>
      <c r="M21" s="162" t="s">
        <v>85</v>
      </c>
      <c r="N21" s="162"/>
      <c r="O21" s="162"/>
      <c r="P21" s="162"/>
      <c r="Q21" s="162"/>
      <c r="R21" s="162"/>
      <c r="S21" s="162"/>
      <c r="T21" s="162"/>
      <c r="U21" s="162"/>
      <c r="V21" s="162"/>
      <c r="W21" s="162"/>
      <c r="X21" s="162"/>
      <c r="Y21" s="162"/>
    </row>
    <row r="22" spans="1:50" s="39" customFormat="1" ht="30" customHeight="1" thickBot="1" x14ac:dyDescent="0.2">
      <c r="E22" s="170" t="s">
        <v>206</v>
      </c>
      <c r="F22" s="171"/>
      <c r="G22" s="171"/>
      <c r="H22" s="171"/>
      <c r="I22" s="171"/>
      <c r="J22" s="171"/>
      <c r="K22" s="171"/>
      <c r="L22" s="172"/>
      <c r="M22" s="194">
        <v>383000</v>
      </c>
      <c r="N22" s="195"/>
      <c r="O22" s="195"/>
      <c r="P22" s="195"/>
      <c r="Q22" s="195"/>
      <c r="R22" s="195"/>
      <c r="S22" s="195"/>
      <c r="T22" s="195"/>
      <c r="U22" s="195"/>
      <c r="V22" s="195"/>
      <c r="W22" s="195"/>
      <c r="X22" s="195"/>
      <c r="Y22" s="196"/>
      <c r="AA22" s="133"/>
    </row>
    <row r="23" spans="1:50" s="39" customFormat="1" ht="30" customHeight="1" thickBot="1" x14ac:dyDescent="0.2">
      <c r="E23" s="170" t="s">
        <v>205</v>
      </c>
      <c r="F23" s="171"/>
      <c r="G23" s="171"/>
      <c r="H23" s="171"/>
      <c r="I23" s="171"/>
      <c r="J23" s="171"/>
      <c r="K23" s="171"/>
      <c r="L23" s="172"/>
      <c r="M23" s="194">
        <v>15320</v>
      </c>
      <c r="N23" s="195"/>
      <c r="O23" s="195"/>
      <c r="P23" s="195"/>
      <c r="Q23" s="195"/>
      <c r="R23" s="195"/>
      <c r="S23" s="195"/>
      <c r="T23" s="195"/>
      <c r="U23" s="195"/>
      <c r="V23" s="195"/>
      <c r="W23" s="195"/>
      <c r="X23" s="195"/>
      <c r="Y23" s="196"/>
      <c r="AA23" s="134"/>
      <c r="AD23" s="47" t="s">
        <v>208</v>
      </c>
    </row>
    <row r="24" spans="1:50" s="39" customFormat="1" ht="30" customHeight="1" thickBot="1" x14ac:dyDescent="0.2">
      <c r="E24" s="203" t="s">
        <v>218</v>
      </c>
      <c r="F24" s="204"/>
      <c r="G24" s="204"/>
      <c r="H24" s="204"/>
      <c r="I24" s="204"/>
      <c r="J24" s="204"/>
      <c r="K24" s="204"/>
      <c r="L24" s="205"/>
      <c r="M24" s="194">
        <v>0</v>
      </c>
      <c r="N24" s="195"/>
      <c r="O24" s="195"/>
      <c r="P24" s="195"/>
      <c r="Q24" s="195"/>
      <c r="R24" s="195"/>
      <c r="S24" s="195"/>
      <c r="T24" s="195"/>
      <c r="U24" s="195"/>
      <c r="V24" s="195"/>
      <c r="W24" s="195"/>
      <c r="X24" s="195"/>
      <c r="Y24" s="196"/>
      <c r="AA24" s="134"/>
      <c r="AD24" s="47"/>
    </row>
    <row r="25" spans="1:50" s="39" customFormat="1" ht="30" customHeight="1" thickBot="1" x14ac:dyDescent="0.2">
      <c r="E25" s="170" t="s">
        <v>207</v>
      </c>
      <c r="F25" s="171"/>
      <c r="G25" s="171"/>
      <c r="H25" s="171"/>
      <c r="I25" s="171"/>
      <c r="J25" s="171"/>
      <c r="K25" s="171"/>
      <c r="L25" s="172"/>
      <c r="M25" s="194">
        <v>12782</v>
      </c>
      <c r="N25" s="195"/>
      <c r="O25" s="195"/>
      <c r="P25" s="195"/>
      <c r="Q25" s="195"/>
      <c r="R25" s="195"/>
      <c r="S25" s="195"/>
      <c r="T25" s="195"/>
      <c r="U25" s="195"/>
      <c r="V25" s="195"/>
      <c r="W25" s="195"/>
      <c r="X25" s="195"/>
      <c r="Y25" s="196"/>
      <c r="AA25" s="135"/>
      <c r="AD25" s="170" t="s">
        <v>100</v>
      </c>
      <c r="AE25" s="171"/>
      <c r="AF25" s="171"/>
      <c r="AG25" s="171"/>
      <c r="AH25" s="171"/>
      <c r="AI25" s="171"/>
      <c r="AJ25" s="171"/>
      <c r="AK25" s="214"/>
      <c r="AL25" s="212">
        <v>80</v>
      </c>
      <c r="AM25" s="212"/>
      <c r="AN25" s="212"/>
      <c r="AO25" s="212"/>
      <c r="AP25" s="212"/>
      <c r="AQ25" s="212"/>
      <c r="AR25" s="212"/>
      <c r="AS25" s="213"/>
    </row>
    <row r="26" spans="1:50" s="39" customFormat="1" ht="30" customHeight="1" thickBot="1" x14ac:dyDescent="0.2">
      <c r="E26" s="170" t="s">
        <v>96</v>
      </c>
      <c r="F26" s="171"/>
      <c r="G26" s="171"/>
      <c r="H26" s="171"/>
      <c r="I26" s="171"/>
      <c r="J26" s="171"/>
      <c r="K26" s="171"/>
      <c r="L26" s="172"/>
      <c r="M26" s="194">
        <v>0</v>
      </c>
      <c r="N26" s="195"/>
      <c r="O26" s="195"/>
      <c r="P26" s="195"/>
      <c r="Q26" s="195"/>
      <c r="R26" s="195"/>
      <c r="S26" s="195"/>
      <c r="T26" s="195"/>
      <c r="U26" s="195"/>
      <c r="V26" s="195"/>
      <c r="W26" s="195"/>
      <c r="X26" s="195"/>
      <c r="Y26" s="196"/>
      <c r="AA26" s="135"/>
    </row>
    <row r="27" spans="1:50" s="39" customFormat="1" ht="30" customHeight="1" thickBot="1" x14ac:dyDescent="0.2">
      <c r="E27" s="170" t="s">
        <v>94</v>
      </c>
      <c r="F27" s="171"/>
      <c r="G27" s="171"/>
      <c r="H27" s="171"/>
      <c r="I27" s="171"/>
      <c r="J27" s="171"/>
      <c r="K27" s="171"/>
      <c r="L27" s="172"/>
      <c r="M27" s="194">
        <v>0</v>
      </c>
      <c r="N27" s="195"/>
      <c r="O27" s="195"/>
      <c r="P27" s="195"/>
      <c r="Q27" s="195"/>
      <c r="R27" s="195"/>
      <c r="S27" s="195"/>
      <c r="T27" s="195"/>
      <c r="U27" s="195"/>
      <c r="V27" s="195"/>
      <c r="W27" s="195"/>
      <c r="X27" s="195"/>
      <c r="Y27" s="196"/>
      <c r="AA27" s="135"/>
    </row>
    <row r="28" spans="1:50" s="39" customFormat="1" ht="30" customHeight="1" thickBot="1" x14ac:dyDescent="0.2">
      <c r="E28" s="387" t="str">
        <f>IF(G10="","",G10)</f>
        <v/>
      </c>
      <c r="F28" s="388"/>
      <c r="G28" s="388"/>
      <c r="H28" s="388"/>
      <c r="I28" s="388"/>
      <c r="J28" s="388"/>
      <c r="K28" s="388"/>
      <c r="L28" s="389"/>
      <c r="M28" s="194"/>
      <c r="N28" s="195"/>
      <c r="O28" s="195"/>
      <c r="P28" s="195"/>
      <c r="Q28" s="195"/>
      <c r="R28" s="195"/>
      <c r="S28" s="195"/>
      <c r="T28" s="195"/>
      <c r="U28" s="195"/>
      <c r="V28" s="195"/>
      <c r="W28" s="195"/>
      <c r="X28" s="195"/>
      <c r="Y28" s="196"/>
      <c r="AA28" s="135"/>
    </row>
    <row r="29" spans="1:50" s="39" customFormat="1" ht="30" customHeight="1" thickBot="1" x14ac:dyDescent="0.2">
      <c r="E29" s="387" t="str">
        <f>IF(Y10="","",Y10)</f>
        <v/>
      </c>
      <c r="F29" s="388"/>
      <c r="G29" s="388"/>
      <c r="H29" s="388"/>
      <c r="I29" s="388"/>
      <c r="J29" s="388"/>
      <c r="K29" s="388"/>
      <c r="L29" s="389"/>
      <c r="M29" s="194"/>
      <c r="N29" s="195"/>
      <c r="O29" s="195"/>
      <c r="P29" s="195"/>
      <c r="Q29" s="195"/>
      <c r="R29" s="195"/>
      <c r="S29" s="195"/>
      <c r="T29" s="195"/>
      <c r="U29" s="195"/>
      <c r="V29" s="195"/>
      <c r="W29" s="195"/>
      <c r="X29" s="195"/>
      <c r="Y29" s="196"/>
      <c r="AA29" s="135"/>
    </row>
    <row r="30" spans="1:50" s="39" customFormat="1" ht="30" customHeight="1" thickBot="1" x14ac:dyDescent="0.2">
      <c r="E30" s="387" t="str">
        <f>IF(Y11="","",Y11)</f>
        <v/>
      </c>
      <c r="F30" s="388"/>
      <c r="G30" s="388"/>
      <c r="H30" s="388"/>
      <c r="I30" s="388"/>
      <c r="J30" s="388"/>
      <c r="K30" s="388"/>
      <c r="L30" s="389"/>
      <c r="M30" s="194"/>
      <c r="N30" s="195"/>
      <c r="O30" s="195"/>
      <c r="P30" s="195"/>
      <c r="Q30" s="195"/>
      <c r="R30" s="195"/>
      <c r="S30" s="195"/>
      <c r="T30" s="195"/>
      <c r="U30" s="195"/>
      <c r="V30" s="195"/>
      <c r="W30" s="195"/>
      <c r="X30" s="195"/>
      <c r="Y30" s="196"/>
      <c r="AA30" s="135"/>
    </row>
    <row r="31" spans="1:50" s="39" customFormat="1" ht="15" customHeight="1" x14ac:dyDescent="0.15"/>
    <row r="32" spans="1:50" s="39" customFormat="1" ht="9.75" customHeight="1" x14ac:dyDescent="0.15"/>
    <row r="33" spans="2:83" s="39" customFormat="1" ht="15" customHeight="1" x14ac:dyDescent="0.15">
      <c r="B33" s="40" t="s">
        <v>211</v>
      </c>
    </row>
    <row r="34" spans="2:83" s="39" customFormat="1" ht="15" customHeight="1" thickBot="1" x14ac:dyDescent="0.2"/>
    <row r="35" spans="2:83" s="39" customFormat="1" ht="30" customHeight="1" thickBot="1" x14ac:dyDescent="0.2">
      <c r="E35" s="162" t="s">
        <v>210</v>
      </c>
      <c r="F35" s="162"/>
      <c r="G35" s="162"/>
      <c r="H35" s="162"/>
      <c r="I35" s="162"/>
      <c r="J35" s="162"/>
      <c r="K35" s="162"/>
      <c r="L35" s="162"/>
      <c r="M35" s="162"/>
      <c r="N35" s="162"/>
      <c r="O35" s="162"/>
      <c r="P35" s="162"/>
      <c r="Q35" s="162"/>
      <c r="R35" s="162"/>
      <c r="S35" s="162"/>
      <c r="T35" s="211">
        <v>440000</v>
      </c>
      <c r="U35" s="211"/>
      <c r="V35" s="211"/>
      <c r="W35" s="211"/>
      <c r="X35" s="211"/>
      <c r="Y35" s="211"/>
      <c r="Z35" s="211"/>
      <c r="AA35" s="211"/>
      <c r="AB35" s="211"/>
      <c r="AC35" s="211"/>
      <c r="AD35" s="211"/>
      <c r="AE35" s="211"/>
      <c r="AF35" s="211"/>
      <c r="AG35" s="211"/>
      <c r="AH35" s="211"/>
      <c r="AI35" s="211"/>
      <c r="AJ35" s="211"/>
      <c r="AK35" s="211"/>
      <c r="AL35" s="211"/>
    </row>
    <row r="36" spans="2:83" s="39" customFormat="1" ht="6.75" customHeight="1" x14ac:dyDescent="0.15"/>
    <row r="37" spans="2:83" s="39" customFormat="1" ht="15" customHeight="1" x14ac:dyDescent="0.15">
      <c r="D37" s="136" t="s">
        <v>215</v>
      </c>
    </row>
    <row r="38" spans="2:83" s="39" customFormat="1" ht="15" customHeight="1" x14ac:dyDescent="0.15"/>
    <row r="39" spans="2:83" s="36" customFormat="1" ht="15.95" customHeight="1" x14ac:dyDescent="0.15">
      <c r="C39" s="42"/>
      <c r="D39" s="41"/>
      <c r="E39" s="41"/>
      <c r="F39" s="41"/>
      <c r="G39" s="69"/>
      <c r="H39" s="69"/>
      <c r="I39" s="69"/>
      <c r="J39" s="69"/>
      <c r="K39" s="69"/>
      <c r="L39" s="41"/>
      <c r="M39" s="41"/>
      <c r="N39" s="42"/>
      <c r="O39" s="42"/>
      <c r="P39" s="42"/>
      <c r="Q39" s="42"/>
      <c r="R39" s="42"/>
      <c r="S39" s="42"/>
      <c r="T39" s="42"/>
      <c r="U39" s="42"/>
      <c r="V39" s="42"/>
      <c r="W39" s="42"/>
      <c r="X39" s="42"/>
      <c r="Y39" s="42"/>
      <c r="Z39" s="42"/>
      <c r="AA39" s="42"/>
      <c r="AB39" s="43"/>
      <c r="AC39" s="42"/>
      <c r="AD39" s="42"/>
      <c r="AE39" s="42"/>
      <c r="AF39" s="42"/>
      <c r="AG39" s="42"/>
      <c r="AH39" s="42"/>
      <c r="AI39" s="41"/>
      <c r="AJ39" s="41"/>
      <c r="AK39" s="43"/>
      <c r="AL39" s="43"/>
      <c r="AM39" s="42"/>
      <c r="AN39" s="42"/>
      <c r="AO39" s="42"/>
      <c r="AP39" s="42"/>
      <c r="AQ39" s="42"/>
      <c r="AR39" s="42"/>
      <c r="AS39" s="42"/>
      <c r="AT39" s="42"/>
      <c r="AU39" s="42"/>
      <c r="AV39" s="42"/>
      <c r="AW39" s="42"/>
      <c r="AX39" s="42"/>
      <c r="AY39" s="42"/>
      <c r="AZ39" s="42"/>
      <c r="BA39" s="42"/>
      <c r="BB39" s="42"/>
      <c r="BC39" s="42"/>
      <c r="BD39" s="42"/>
      <c r="BE39" s="42"/>
      <c r="BF39" s="41"/>
      <c r="BG39" s="41"/>
      <c r="BH39" s="71"/>
      <c r="BI39" s="71"/>
      <c r="BJ39" s="71"/>
      <c r="BK39" s="71"/>
      <c r="BL39" s="71"/>
      <c r="BM39" s="71"/>
      <c r="BN39" s="41"/>
      <c r="BO39" s="42"/>
      <c r="BP39" s="42"/>
      <c r="BQ39" s="42"/>
      <c r="BR39" s="41"/>
      <c r="BS39" s="41"/>
      <c r="BT39" s="71"/>
      <c r="BU39" s="71"/>
      <c r="BV39" s="71"/>
      <c r="BW39" s="71"/>
      <c r="BX39" s="71"/>
      <c r="BY39" s="71"/>
      <c r="BZ39" s="43"/>
    </row>
    <row r="40" spans="2:83" s="36" customFormat="1" ht="15.95" customHeight="1" x14ac:dyDescent="0.15">
      <c r="C40" s="42"/>
      <c r="D40" s="41"/>
      <c r="E40" s="41"/>
      <c r="F40" s="41"/>
      <c r="G40" s="69"/>
      <c r="H40" s="69"/>
      <c r="I40" s="69"/>
      <c r="J40" s="69"/>
      <c r="K40" s="69"/>
      <c r="L40" s="41"/>
      <c r="M40" s="41"/>
      <c r="N40" s="42"/>
      <c r="O40" s="42"/>
      <c r="P40" s="42"/>
      <c r="Q40" s="42"/>
      <c r="R40" s="42"/>
      <c r="S40" s="42"/>
      <c r="T40" s="42"/>
      <c r="U40" s="42"/>
      <c r="V40" s="42"/>
      <c r="W40" s="42"/>
      <c r="X40" s="42"/>
      <c r="Y40" s="42"/>
      <c r="Z40" s="42"/>
      <c r="AA40" s="42"/>
      <c r="AB40" s="43"/>
      <c r="AC40" s="42"/>
      <c r="AD40" s="42"/>
      <c r="AE40" s="42"/>
      <c r="AF40" s="42"/>
      <c r="AG40" s="42"/>
      <c r="AH40" s="42"/>
      <c r="AI40" s="41"/>
      <c r="AJ40" s="41"/>
      <c r="AK40" s="43"/>
      <c r="AL40" s="43"/>
      <c r="AM40" s="42"/>
      <c r="AN40" s="42"/>
      <c r="AO40" s="42"/>
      <c r="AP40" s="42"/>
      <c r="AQ40" s="42"/>
      <c r="AR40" s="42"/>
      <c r="AS40" s="42"/>
      <c r="AT40" s="42"/>
      <c r="AU40" s="42"/>
      <c r="AV40" s="42"/>
      <c r="AW40" s="42"/>
      <c r="AX40" s="42"/>
      <c r="AY40" s="42"/>
      <c r="AZ40" s="42"/>
      <c r="BA40" s="42"/>
      <c r="BB40" s="42"/>
      <c r="BC40" s="42"/>
      <c r="BD40" s="42"/>
      <c r="BE40" s="42"/>
      <c r="BF40" s="41"/>
      <c r="BG40" s="41"/>
      <c r="BH40" s="71"/>
      <c r="BI40" s="71"/>
      <c r="BJ40" s="71"/>
      <c r="BK40" s="71"/>
      <c r="BL40" s="71"/>
      <c r="BM40" s="71"/>
      <c r="BN40" s="41"/>
      <c r="BO40" s="42"/>
      <c r="BP40" s="42"/>
      <c r="BQ40" s="42"/>
      <c r="BR40" s="41"/>
      <c r="BS40" s="41"/>
      <c r="BT40" s="71"/>
      <c r="BU40" s="71"/>
      <c r="BV40" s="71"/>
      <c r="BW40" s="71"/>
      <c r="BX40" s="71"/>
      <c r="BY40" s="71"/>
      <c r="BZ40" s="43"/>
    </row>
    <row r="41" spans="2:83" s="36" customFormat="1" ht="15.95" customHeight="1" x14ac:dyDescent="0.15">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3"/>
      <c r="AC41" s="42"/>
      <c r="AD41" s="42"/>
      <c r="AE41" s="42"/>
      <c r="AF41" s="42"/>
      <c r="AG41" s="42"/>
      <c r="AH41" s="41"/>
      <c r="AI41" s="41"/>
      <c r="AJ41" s="41"/>
      <c r="AK41" s="43"/>
      <c r="AL41" s="43"/>
      <c r="AM41" s="42"/>
      <c r="AN41" s="42"/>
      <c r="AO41" s="42"/>
      <c r="AP41" s="42"/>
      <c r="AQ41" s="42"/>
      <c r="AR41" s="42"/>
      <c r="AS41" s="42"/>
      <c r="AT41" s="42"/>
      <c r="AU41" s="42"/>
      <c r="AV41" s="42"/>
      <c r="AW41" s="42"/>
      <c r="AX41" s="42"/>
      <c r="AY41" s="42"/>
      <c r="AZ41" s="42"/>
      <c r="BA41" s="42"/>
      <c r="BB41" s="42"/>
      <c r="BC41" s="42"/>
      <c r="BD41" s="42"/>
      <c r="BE41" s="41"/>
      <c r="BF41" s="41"/>
      <c r="BG41" s="41"/>
      <c r="BH41" s="70"/>
      <c r="BI41" s="70"/>
      <c r="BJ41" s="70"/>
      <c r="BK41" s="70"/>
      <c r="BL41" s="70"/>
      <c r="BM41" s="70"/>
      <c r="BN41" s="41"/>
      <c r="BO41" s="42"/>
      <c r="BP41" s="42"/>
      <c r="BQ41" s="42"/>
      <c r="BR41" s="41"/>
      <c r="BS41" s="41"/>
      <c r="BT41" s="69"/>
      <c r="BU41" s="69"/>
      <c r="BV41" s="69"/>
      <c r="BW41" s="69"/>
      <c r="BX41" s="69"/>
      <c r="BY41" s="69"/>
      <c r="BZ41" s="43"/>
    </row>
    <row r="42" spans="2:83" s="36" customFormat="1" ht="15.95" customHeight="1" x14ac:dyDescent="0.15">
      <c r="C42" s="4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1"/>
      <c r="BZ42" s="41"/>
    </row>
    <row r="43" spans="2:83" s="36" customFormat="1" ht="15.95" customHeight="1" x14ac:dyDescent="0.15">
      <c r="C43" s="42"/>
      <c r="D43" s="42"/>
      <c r="E43" s="42"/>
      <c r="F43" s="42"/>
      <c r="G43" s="42"/>
      <c r="H43" s="42"/>
      <c r="I43" s="41"/>
      <c r="J43" s="41"/>
      <c r="K43" s="41"/>
      <c r="L43" s="41"/>
      <c r="M43" s="41"/>
      <c r="N43" s="42"/>
      <c r="O43" s="42"/>
      <c r="P43" s="42"/>
      <c r="Q43" s="41"/>
      <c r="R43" s="41"/>
      <c r="S43" s="41"/>
      <c r="T43" s="41"/>
      <c r="U43" s="41"/>
      <c r="V43" s="41"/>
      <c r="W43" s="41"/>
      <c r="X43" s="68"/>
      <c r="Y43" s="42"/>
      <c r="Z43" s="42"/>
      <c r="AA43" s="41"/>
      <c r="AB43" s="41"/>
      <c r="AC43" s="41"/>
      <c r="AD43" s="41"/>
      <c r="AE43" s="41"/>
      <c r="AF43" s="41"/>
      <c r="AG43" s="41"/>
      <c r="AH43" s="42"/>
      <c r="AI43" s="42"/>
      <c r="AJ43" s="42"/>
      <c r="AK43" s="41"/>
      <c r="AL43" s="41"/>
      <c r="AM43" s="67"/>
      <c r="AN43" s="67"/>
      <c r="AO43" s="67"/>
      <c r="AP43" s="67"/>
      <c r="AQ43" s="41"/>
      <c r="AR43" s="41"/>
      <c r="AS43" s="41"/>
      <c r="AT43" s="41"/>
      <c r="AU43" s="41"/>
      <c r="AV43" s="41"/>
      <c r="AW43" s="41"/>
      <c r="AX43" s="41"/>
      <c r="AY43" s="41"/>
      <c r="AZ43" s="41"/>
      <c r="BA43" s="41"/>
      <c r="BB43" s="41"/>
      <c r="BC43" s="41"/>
      <c r="BD43" s="41"/>
      <c r="BE43" s="42"/>
      <c r="BF43" s="42"/>
      <c r="BG43" s="42"/>
      <c r="BH43" s="42"/>
      <c r="BI43" s="42"/>
      <c r="BJ43" s="42"/>
      <c r="BK43" s="42"/>
      <c r="BL43" s="42"/>
      <c r="BM43" s="42"/>
      <c r="BN43" s="42"/>
      <c r="BO43" s="42"/>
      <c r="BP43" s="42"/>
      <c r="BQ43" s="42"/>
      <c r="BR43" s="42"/>
      <c r="BS43" s="42"/>
      <c r="BT43" s="42"/>
      <c r="BU43" s="42"/>
      <c r="BV43" s="42"/>
      <c r="BW43" s="42"/>
      <c r="BX43" s="42"/>
      <c r="BY43" s="42"/>
      <c r="BZ43" s="42"/>
    </row>
    <row r="44" spans="2:83" s="36" customFormat="1" ht="15.95" customHeight="1" x14ac:dyDescent="0.15">
      <c r="C44" s="42"/>
      <c r="D44" s="42"/>
      <c r="E44" s="42"/>
      <c r="F44" s="42"/>
      <c r="G44" s="42"/>
      <c r="H44" s="42"/>
      <c r="I44" s="66"/>
      <c r="J44" s="66"/>
      <c r="K44" s="66"/>
      <c r="L44" s="66"/>
      <c r="M44" s="66"/>
      <c r="N44" s="42"/>
      <c r="O44" s="42"/>
      <c r="P44" s="41"/>
      <c r="Q44" s="41"/>
      <c r="R44" s="66"/>
      <c r="S44" s="66"/>
      <c r="T44" s="66"/>
      <c r="U44" s="66"/>
      <c r="V44" s="66"/>
      <c r="W44" s="41"/>
      <c r="X44" s="41"/>
      <c r="Y44" s="42"/>
      <c r="Z44" s="42"/>
      <c r="AA44" s="66"/>
      <c r="AB44" s="66"/>
      <c r="AC44" s="66"/>
      <c r="AD44" s="66"/>
      <c r="AE44" s="65"/>
      <c r="AF44" s="65"/>
      <c r="AG44" s="65"/>
      <c r="AH44" s="64"/>
      <c r="AI44" s="42"/>
      <c r="AJ44" s="42"/>
      <c r="AK44" s="66"/>
      <c r="AL44" s="66"/>
      <c r="AM44" s="66"/>
      <c r="AN44" s="41"/>
      <c r="AO44" s="41"/>
      <c r="AP44" s="41"/>
      <c r="AQ44" s="66"/>
      <c r="AR44" s="66"/>
      <c r="AS44" s="66"/>
      <c r="AT44" s="66"/>
      <c r="AU44" s="66"/>
      <c r="AV44" s="66"/>
      <c r="AW44" s="66"/>
      <c r="AX44" s="66"/>
      <c r="AY44" s="66"/>
      <c r="AZ44" s="66"/>
      <c r="BA44" s="66"/>
      <c r="BB44" s="65"/>
      <c r="BC44" s="65"/>
      <c r="BD44" s="65"/>
      <c r="BE44" s="64"/>
      <c r="BF44" s="42"/>
      <c r="BG44" s="42"/>
      <c r="BH44" s="42"/>
      <c r="BI44" s="42"/>
      <c r="BJ44" s="42"/>
      <c r="BK44" s="42"/>
      <c r="BL44" s="42"/>
      <c r="BM44" s="42"/>
      <c r="BN44" s="42"/>
      <c r="BO44" s="42"/>
      <c r="BP44" s="42"/>
      <c r="BQ44" s="42"/>
      <c r="BR44" s="42"/>
      <c r="BS44" s="42"/>
      <c r="BT44" s="42"/>
      <c r="BU44" s="42"/>
      <c r="BV44" s="42"/>
      <c r="BW44" s="42"/>
      <c r="BX44" s="42"/>
      <c r="BY44" s="42"/>
      <c r="BZ44" s="42"/>
      <c r="CA44" s="63"/>
      <c r="CB44" s="63"/>
      <c r="CC44" s="63"/>
      <c r="CD44" s="63"/>
      <c r="CE44" s="63"/>
    </row>
    <row r="45" spans="2:83" s="36" customFormat="1" ht="15.95" customHeight="1" x14ac:dyDescent="0.15">
      <c r="BX45" s="62"/>
      <c r="BY45" s="62"/>
      <c r="BZ45" s="62"/>
      <c r="CA45" s="62"/>
      <c r="CB45" s="62"/>
      <c r="CC45" s="62"/>
      <c r="CD45" s="62"/>
      <c r="CE45" s="62"/>
    </row>
    <row r="46" spans="2:83" s="36" customFormat="1" ht="14.25" x14ac:dyDescent="0.15"/>
    <row r="47" spans="2:83" s="36" customFormat="1" ht="14.25" x14ac:dyDescent="0.15"/>
    <row r="48" spans="2:83" s="36" customFormat="1" ht="14.25" x14ac:dyDescent="0.15"/>
    <row r="49" spans="105:126" s="36" customFormat="1" ht="14.25" x14ac:dyDescent="0.15"/>
    <row r="50" spans="105:126" s="36" customFormat="1" ht="14.25" x14ac:dyDescent="0.15">
      <c r="DA50" s="219" t="s">
        <v>82</v>
      </c>
      <c r="DB50" s="219"/>
      <c r="DC50" s="219"/>
      <c r="DD50" s="219"/>
      <c r="DE50" s="219"/>
      <c r="DF50" s="219"/>
      <c r="DG50" s="219"/>
      <c r="DH50" s="219"/>
      <c r="DI50" s="219"/>
      <c r="DJ50" s="219"/>
      <c r="DK50" s="219"/>
      <c r="DL50" s="219"/>
      <c r="DM50" s="219"/>
    </row>
    <row r="51" spans="105:126" s="36" customFormat="1" ht="14.25" x14ac:dyDescent="0.15">
      <c r="DA51" s="217" t="s">
        <v>81</v>
      </c>
      <c r="DB51" s="217"/>
      <c r="DC51" s="217"/>
      <c r="DD51" s="217"/>
      <c r="DE51" s="220" t="e">
        <f>#REF!</f>
        <v>#REF!</v>
      </c>
      <c r="DF51" s="220"/>
      <c r="DG51" s="220"/>
      <c r="DH51" s="220"/>
      <c r="DI51" s="220"/>
      <c r="DJ51" s="220"/>
      <c r="DK51" s="220"/>
      <c r="DL51" s="220"/>
      <c r="DM51" s="220"/>
    </row>
    <row r="52" spans="105:126" s="36" customFormat="1" ht="14.25" x14ac:dyDescent="0.15">
      <c r="DA52" s="217" t="s">
        <v>80</v>
      </c>
      <c r="DB52" s="217"/>
      <c r="DC52" s="217"/>
      <c r="DD52" s="217"/>
      <c r="DE52" s="220" t="e">
        <f>#REF!</f>
        <v>#REF!</v>
      </c>
      <c r="DF52" s="220"/>
      <c r="DG52" s="220"/>
      <c r="DH52" s="220"/>
      <c r="DI52" s="220"/>
      <c r="DJ52" s="220"/>
      <c r="DK52" s="220"/>
      <c r="DL52" s="220"/>
      <c r="DM52" s="220"/>
      <c r="DQ52" s="209" t="str">
        <f>IF(I4="","",SUM(BH39:BM40))</f>
        <v/>
      </c>
      <c r="DR52" s="210"/>
      <c r="DS52" s="210"/>
      <c r="DT52" s="210"/>
      <c r="DU52" s="210"/>
      <c r="DV52" s="210"/>
    </row>
    <row r="53" spans="105:126" s="36" customFormat="1" ht="14.25" x14ac:dyDescent="0.15">
      <c r="DA53" s="217" t="s">
        <v>79</v>
      </c>
      <c r="DB53" s="217"/>
      <c r="DC53" s="217"/>
      <c r="DD53" s="217"/>
      <c r="DE53" s="218" t="e">
        <f>#REF!</f>
        <v>#REF!</v>
      </c>
      <c r="DF53" s="218"/>
      <c r="DG53" s="218"/>
      <c r="DH53" s="218"/>
      <c r="DI53" s="218"/>
      <c r="DJ53" s="218"/>
      <c r="DK53" s="218"/>
      <c r="DL53" s="218"/>
      <c r="DM53" s="218"/>
    </row>
    <row r="54" spans="105:126" s="36" customFormat="1" ht="14.25" x14ac:dyDescent="0.15"/>
    <row r="55" spans="105:126" s="36" customFormat="1" ht="14.25" x14ac:dyDescent="0.15"/>
    <row r="56" spans="105:126" s="36" customFormat="1" ht="14.25" x14ac:dyDescent="0.15"/>
    <row r="57" spans="105:126" s="36" customFormat="1" ht="14.25" x14ac:dyDescent="0.15"/>
    <row r="58" spans="105:126" s="36" customFormat="1" ht="14.25" x14ac:dyDescent="0.15"/>
    <row r="59" spans="105:126" s="36" customFormat="1" ht="14.25" x14ac:dyDescent="0.15"/>
    <row r="60" spans="105:126" s="36" customFormat="1" ht="14.25" x14ac:dyDescent="0.15"/>
    <row r="61" spans="105:126" s="36" customFormat="1" ht="14.25" x14ac:dyDescent="0.15"/>
    <row r="62" spans="105:126" s="36" customFormat="1" ht="14.25" x14ac:dyDescent="0.15"/>
    <row r="63" spans="105:126" s="36" customFormat="1" ht="14.25" x14ac:dyDescent="0.15"/>
    <row r="64" spans="105:126" s="36" customFormat="1" ht="14.25" x14ac:dyDescent="0.15"/>
    <row r="65" s="36" customFormat="1" ht="14.25" x14ac:dyDescent="0.15"/>
    <row r="66" s="36" customFormat="1" ht="14.25" x14ac:dyDescent="0.15"/>
    <row r="67" s="36" customFormat="1" ht="14.25" x14ac:dyDescent="0.15"/>
    <row r="68" s="36" customFormat="1" ht="14.25" x14ac:dyDescent="0.15"/>
    <row r="69" s="36" customFormat="1" ht="14.25" x14ac:dyDescent="0.15"/>
    <row r="70" s="36" customFormat="1" ht="14.25" x14ac:dyDescent="0.15"/>
    <row r="71" s="36" customFormat="1" ht="14.25" x14ac:dyDescent="0.15"/>
    <row r="72" s="36" customFormat="1" ht="14.25" x14ac:dyDescent="0.15"/>
    <row r="73" s="36" customFormat="1" ht="14.25" x14ac:dyDescent="0.15"/>
    <row r="74" s="36" customFormat="1" ht="14.25" x14ac:dyDescent="0.15"/>
    <row r="75" s="36" customFormat="1" ht="14.25" x14ac:dyDescent="0.15"/>
    <row r="76" s="36" customFormat="1" ht="14.25" x14ac:dyDescent="0.15"/>
    <row r="77" s="36" customFormat="1" ht="14.25" x14ac:dyDescent="0.15"/>
    <row r="78" s="36" customFormat="1" ht="14.25" x14ac:dyDescent="0.15"/>
    <row r="79" s="36" customFormat="1" ht="14.25" x14ac:dyDescent="0.15"/>
    <row r="80" s="36" customFormat="1" ht="14.25" x14ac:dyDescent="0.15"/>
    <row r="81" s="36" customFormat="1" ht="14.25" x14ac:dyDescent="0.15"/>
    <row r="82" s="36" customFormat="1" ht="14.25" x14ac:dyDescent="0.15"/>
    <row r="83" s="36" customFormat="1" ht="14.25" x14ac:dyDescent="0.15"/>
    <row r="84" s="36" customFormat="1" ht="14.25" x14ac:dyDescent="0.15"/>
    <row r="85" s="36" customFormat="1" ht="14.25" x14ac:dyDescent="0.15"/>
    <row r="86" s="36" customFormat="1" ht="14.25" x14ac:dyDescent="0.15"/>
    <row r="87" s="36" customFormat="1" ht="14.25" x14ac:dyDescent="0.15"/>
    <row r="88" s="36" customFormat="1" ht="14.25" x14ac:dyDescent="0.15"/>
    <row r="89" s="36" customFormat="1" ht="14.25" x14ac:dyDescent="0.15"/>
    <row r="90" s="36" customFormat="1" ht="14.25" x14ac:dyDescent="0.15"/>
    <row r="91" s="36" customFormat="1" ht="14.25" x14ac:dyDescent="0.15"/>
    <row r="92" s="36" customFormat="1" ht="14.25" x14ac:dyDescent="0.15"/>
    <row r="93" s="36" customFormat="1" ht="14.25" x14ac:dyDescent="0.15"/>
    <row r="94" s="36" customFormat="1" ht="14.25" x14ac:dyDescent="0.15"/>
    <row r="95" s="36" customFormat="1" ht="14.25" x14ac:dyDescent="0.15"/>
    <row r="96" s="36" customFormat="1" ht="14.25" x14ac:dyDescent="0.15"/>
    <row r="97" s="36" customFormat="1" ht="14.25" x14ac:dyDescent="0.15"/>
    <row r="98" s="36" customFormat="1" ht="14.25" x14ac:dyDescent="0.15"/>
    <row r="99" s="36" customFormat="1" ht="14.25" x14ac:dyDescent="0.15"/>
    <row r="100" s="36" customFormat="1" ht="14.25" x14ac:dyDescent="0.15"/>
    <row r="101" s="36" customFormat="1" ht="14.25" x14ac:dyDescent="0.15"/>
    <row r="102" s="36" customFormat="1" ht="14.25" x14ac:dyDescent="0.15"/>
    <row r="103" s="36" customFormat="1" ht="14.25" x14ac:dyDescent="0.15"/>
    <row r="104" s="36" customFormat="1" ht="14.25" x14ac:dyDescent="0.15"/>
    <row r="105" s="36" customFormat="1" ht="14.25" x14ac:dyDescent="0.15"/>
    <row r="106" s="36" customFormat="1" ht="14.25" x14ac:dyDescent="0.15"/>
    <row r="107" s="36" customFormat="1" ht="14.25" x14ac:dyDescent="0.15"/>
    <row r="108" s="36" customFormat="1" ht="14.25" x14ac:dyDescent="0.15"/>
    <row r="109" s="36" customFormat="1" ht="14.25" x14ac:dyDescent="0.15"/>
    <row r="110" s="36" customFormat="1" ht="14.25" x14ac:dyDescent="0.15"/>
    <row r="111" s="36" customFormat="1" ht="14.25" x14ac:dyDescent="0.15"/>
    <row r="112" s="36" customFormat="1" ht="14.25" x14ac:dyDescent="0.15"/>
    <row r="113" s="36" customFormat="1" ht="14.25" x14ac:dyDescent="0.15"/>
    <row r="114" s="36" customFormat="1" ht="14.25" x14ac:dyDescent="0.15"/>
    <row r="115" s="36" customFormat="1" ht="14.25" x14ac:dyDescent="0.15"/>
    <row r="116" s="36" customFormat="1" ht="14.25" x14ac:dyDescent="0.15"/>
  </sheetData>
  <sheetProtection selectLockedCells="1"/>
  <mergeCells count="59">
    <mergeCell ref="D1:AN1"/>
    <mergeCell ref="B3:BF3"/>
    <mergeCell ref="A19:AX19"/>
    <mergeCell ref="A9:BA9"/>
    <mergeCell ref="P10:R10"/>
    <mergeCell ref="P11:R11"/>
    <mergeCell ref="G10:O11"/>
    <mergeCell ref="AA7:AH7"/>
    <mergeCell ref="AH10:AJ10"/>
    <mergeCell ref="C4:BG4"/>
    <mergeCell ref="AI7:AP7"/>
    <mergeCell ref="B5:BG5"/>
    <mergeCell ref="C6:BG6"/>
    <mergeCell ref="C7:J7"/>
    <mergeCell ref="AQ7:AX7"/>
    <mergeCell ref="K7:R7"/>
    <mergeCell ref="AL25:AS25"/>
    <mergeCell ref="M23:Y23"/>
    <mergeCell ref="AD25:AK25"/>
    <mergeCell ref="E22:L22"/>
    <mergeCell ref="E23:L23"/>
    <mergeCell ref="M24:Y24"/>
    <mergeCell ref="E24:L24"/>
    <mergeCell ref="M25:Y25"/>
    <mergeCell ref="E25:L25"/>
    <mergeCell ref="M22:Y22"/>
    <mergeCell ref="DQ52:DV52"/>
    <mergeCell ref="E26:L26"/>
    <mergeCell ref="M29:Y29"/>
    <mergeCell ref="M30:Y30"/>
    <mergeCell ref="E29:L29"/>
    <mergeCell ref="E30:L30"/>
    <mergeCell ref="E27:L27"/>
    <mergeCell ref="T35:AL35"/>
    <mergeCell ref="M26:Y26"/>
    <mergeCell ref="E28:L28"/>
    <mergeCell ref="M28:Y28"/>
    <mergeCell ref="S7:Z7"/>
    <mergeCell ref="AH11:AJ11"/>
    <mergeCell ref="B14:BG14"/>
    <mergeCell ref="B13:BG13"/>
    <mergeCell ref="E21:L21"/>
    <mergeCell ref="M21:Y21"/>
    <mergeCell ref="C8:BG8"/>
    <mergeCell ref="D10:F11"/>
    <mergeCell ref="V10:X11"/>
    <mergeCell ref="Y10:AG10"/>
    <mergeCell ref="Y11:AG11"/>
    <mergeCell ref="E16:L16"/>
    <mergeCell ref="M16:T16"/>
    <mergeCell ref="E35:S35"/>
    <mergeCell ref="M27:Y27"/>
    <mergeCell ref="DA53:DD53"/>
    <mergeCell ref="DE53:DM53"/>
    <mergeCell ref="DA50:DM50"/>
    <mergeCell ref="DA51:DD51"/>
    <mergeCell ref="DE51:DM51"/>
    <mergeCell ref="DA52:DD52"/>
    <mergeCell ref="DE52:DM52"/>
  </mergeCells>
  <phoneticPr fontId="3"/>
  <printOptions horizontalCentered="1" verticalCentered="1"/>
  <pageMargins left="0.23622047244094491" right="0.23622047244094491" top="0.74803149606299213" bottom="0.74803149606299213" header="0.31496062992125984" footer="0.31496062992125984"/>
  <pageSetup paperSize="9" scale="95" orientation="portrait" r:id="rId1"/>
  <headerFooter alignWithMargins="0">
    <oddHeader>&amp;R&amp;"-,太字"&amp;12別添　試算シート　&amp;"-,標準"&amp;11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pageSetUpPr fitToPage="1"/>
  </sheetPr>
  <dimension ref="A1:CW53"/>
  <sheetViews>
    <sheetView showGridLines="0" view="pageBreakPreview" zoomScaleNormal="100" zoomScaleSheetLayoutView="100" workbookViewId="0">
      <selection activeCell="BN1" sqref="BN1"/>
    </sheetView>
  </sheetViews>
  <sheetFormatPr defaultRowHeight="13.5" x14ac:dyDescent="0.15"/>
  <cols>
    <col min="1" max="83" width="1.625" style="61" customWidth="1"/>
    <col min="84" max="84" width="4.625" style="61" customWidth="1"/>
    <col min="85" max="116" width="1.625" style="61" customWidth="1"/>
    <col min="117" max="144" width="4.625" style="61" customWidth="1"/>
    <col min="145" max="16384" width="9" style="61"/>
  </cols>
  <sheetData>
    <row r="1" spans="1:99" ht="39.950000000000003" customHeight="1" x14ac:dyDescent="0.15">
      <c r="B1" s="372" t="s">
        <v>223</v>
      </c>
      <c r="C1" s="373"/>
      <c r="D1" s="373"/>
      <c r="E1" s="373"/>
      <c r="F1" s="373"/>
      <c r="G1" s="373"/>
      <c r="H1" s="373"/>
      <c r="I1" s="373"/>
      <c r="J1" s="373"/>
      <c r="K1" s="373"/>
      <c r="L1" s="373"/>
      <c r="M1" s="373"/>
      <c r="N1" s="373"/>
      <c r="O1" s="373"/>
      <c r="P1" s="373"/>
      <c r="Q1" s="373"/>
      <c r="R1" s="373"/>
      <c r="S1" s="373"/>
      <c r="T1" s="373"/>
      <c r="U1" s="373"/>
      <c r="V1" s="373"/>
      <c r="W1" s="373"/>
      <c r="X1" s="373"/>
      <c r="Y1" s="373"/>
      <c r="AA1" s="130" t="s">
        <v>204</v>
      </c>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row>
    <row r="2" spans="1:99" ht="20.100000000000001" customHeight="1" thickBot="1" x14ac:dyDescent="0.2">
      <c r="A2" s="121"/>
      <c r="B2" s="128"/>
      <c r="C2" s="126"/>
      <c r="D2" s="126"/>
      <c r="E2" s="126"/>
      <c r="F2" s="126"/>
      <c r="G2" s="126"/>
      <c r="H2" s="126"/>
      <c r="I2" s="126"/>
      <c r="J2" s="126"/>
      <c r="K2" s="126"/>
      <c r="L2" s="128"/>
      <c r="M2" s="128"/>
      <c r="N2" s="129"/>
      <c r="O2" s="129"/>
      <c r="P2" s="129"/>
      <c r="Q2" s="129"/>
      <c r="R2" s="129"/>
      <c r="S2" s="129"/>
      <c r="T2" s="129"/>
      <c r="U2" s="129"/>
      <c r="V2" s="129"/>
      <c r="W2" s="129"/>
      <c r="X2" s="129"/>
      <c r="Y2" s="129"/>
      <c r="Z2" s="129"/>
      <c r="AA2" s="129"/>
      <c r="AB2" s="129"/>
      <c r="AC2" s="129"/>
      <c r="AD2" s="129"/>
      <c r="AE2" s="128"/>
      <c r="AF2" s="128"/>
      <c r="AG2" s="128"/>
      <c r="AH2" s="126"/>
      <c r="AI2" s="126"/>
      <c r="AJ2" s="126"/>
      <c r="AK2" s="126"/>
      <c r="AL2" s="126"/>
      <c r="AM2" s="126"/>
      <c r="AN2" s="126"/>
      <c r="AO2" s="126"/>
      <c r="AP2" s="126"/>
      <c r="AQ2" s="126"/>
      <c r="AR2" s="126"/>
      <c r="AS2" s="129"/>
      <c r="AT2" s="128"/>
      <c r="AU2" s="128"/>
      <c r="AV2" s="128"/>
      <c r="AW2" s="126"/>
      <c r="AX2" s="126"/>
      <c r="AY2" s="126"/>
      <c r="AZ2" s="126"/>
      <c r="BA2" s="126"/>
      <c r="BB2" s="126"/>
      <c r="BC2" s="126"/>
      <c r="BD2" s="126"/>
      <c r="BE2" s="126"/>
      <c r="BF2" s="126"/>
      <c r="BG2" s="126"/>
      <c r="BH2" s="127"/>
      <c r="BI2" s="127"/>
      <c r="BJ2" s="127"/>
      <c r="BK2" s="127"/>
      <c r="BL2" s="127"/>
      <c r="BM2" s="127"/>
      <c r="BN2" s="127"/>
      <c r="BO2" s="127"/>
      <c r="BP2" s="127"/>
      <c r="BQ2" s="127"/>
      <c r="BR2" s="127"/>
      <c r="BS2" s="127"/>
      <c r="BT2" s="127"/>
      <c r="BU2" s="126"/>
      <c r="BV2" s="126"/>
      <c r="BW2" s="92"/>
      <c r="CD2" s="74"/>
      <c r="CE2" s="74"/>
      <c r="CF2" s="74"/>
      <c r="CG2" s="74"/>
      <c r="CH2" s="74"/>
      <c r="CI2" s="74"/>
      <c r="CJ2" s="74"/>
      <c r="CK2" s="74"/>
      <c r="CL2" s="74"/>
      <c r="CM2" s="74"/>
      <c r="CN2" s="74"/>
      <c r="CO2" s="74"/>
    </row>
    <row r="3" spans="1:99" ht="24.95" customHeight="1" thickBot="1" x14ac:dyDescent="0.2">
      <c r="A3" s="121"/>
      <c r="B3" s="309" t="s">
        <v>203</v>
      </c>
      <c r="C3" s="310"/>
      <c r="D3" s="310"/>
      <c r="E3" s="310"/>
      <c r="F3" s="310"/>
      <c r="G3" s="310"/>
      <c r="H3" s="310"/>
      <c r="I3" s="310"/>
      <c r="J3" s="310"/>
      <c r="K3" s="310"/>
      <c r="L3" s="310"/>
      <c r="M3" s="375">
        <f>'入力シート(入力例)'!T35</f>
        <v>440000</v>
      </c>
      <c r="N3" s="376"/>
      <c r="O3" s="376"/>
      <c r="P3" s="376"/>
      <c r="Q3" s="376"/>
      <c r="R3" s="376"/>
      <c r="S3" s="376"/>
      <c r="T3" s="376"/>
      <c r="U3" s="376"/>
      <c r="V3" s="376"/>
      <c r="W3" s="376"/>
      <c r="X3" s="316" t="s">
        <v>113</v>
      </c>
      <c r="Y3" s="374"/>
      <c r="Z3" s="125"/>
      <c r="AA3" s="124"/>
      <c r="AB3" s="309" t="s">
        <v>202</v>
      </c>
      <c r="AC3" s="310"/>
      <c r="AD3" s="310"/>
      <c r="AE3" s="310"/>
      <c r="AF3" s="310"/>
      <c r="AG3" s="310"/>
      <c r="AH3" s="310"/>
      <c r="AI3" s="310"/>
      <c r="AJ3" s="310"/>
      <c r="AK3" s="310"/>
      <c r="AL3" s="310"/>
      <c r="AM3" s="318" t="s">
        <v>100</v>
      </c>
      <c r="AN3" s="318"/>
      <c r="AO3" s="318"/>
      <c r="AP3" s="318"/>
      <c r="AQ3" s="318"/>
      <c r="AR3" s="318"/>
      <c r="AS3" s="319"/>
      <c r="AT3" s="320">
        <f>IF('入力シート(入力例)'!AL25="","",'入力シート(入力例)'!AL25)</f>
        <v>80</v>
      </c>
      <c r="AU3" s="320"/>
      <c r="AV3" s="320"/>
      <c r="AW3" s="321"/>
      <c r="AZ3" s="309" t="s">
        <v>125</v>
      </c>
      <c r="BA3" s="310"/>
      <c r="BB3" s="310"/>
      <c r="BC3" s="310"/>
      <c r="BD3" s="310"/>
      <c r="BE3" s="310"/>
      <c r="BF3" s="310" t="s">
        <v>201</v>
      </c>
      <c r="BG3" s="310"/>
      <c r="BH3" s="310"/>
      <c r="BI3" s="310"/>
      <c r="BJ3" s="310"/>
      <c r="BK3" s="310"/>
      <c r="BL3" s="310"/>
      <c r="BM3" s="310"/>
      <c r="BN3" s="310"/>
      <c r="BO3" s="310"/>
      <c r="BP3" s="310"/>
      <c r="BQ3" s="310"/>
      <c r="BR3" s="310"/>
      <c r="BS3" s="310"/>
      <c r="BT3" s="310"/>
      <c r="BU3" s="346"/>
      <c r="BV3" s="74"/>
      <c r="BW3" s="92"/>
    </row>
    <row r="4" spans="1:99" ht="21" customHeight="1" thickBot="1" x14ac:dyDescent="0.25">
      <c r="A4" s="121"/>
      <c r="B4" s="121"/>
      <c r="C4" s="121"/>
      <c r="D4" s="123"/>
      <c r="E4" s="122"/>
      <c r="F4" s="122"/>
      <c r="G4" s="122"/>
      <c r="H4" s="122"/>
      <c r="I4" s="122"/>
      <c r="J4" s="122"/>
      <c r="K4" s="122"/>
      <c r="L4" s="121"/>
      <c r="M4" s="121"/>
      <c r="N4" s="122"/>
      <c r="O4" s="122"/>
      <c r="P4" s="122"/>
      <c r="Q4" s="122"/>
      <c r="R4" s="122"/>
      <c r="S4" s="122"/>
      <c r="T4" s="122"/>
      <c r="U4" s="122"/>
      <c r="V4" s="122"/>
      <c r="W4" s="122"/>
      <c r="X4" s="122"/>
      <c r="Y4" s="122"/>
      <c r="Z4" s="122"/>
      <c r="AA4" s="122"/>
      <c r="AB4" s="122"/>
      <c r="AC4" s="122"/>
      <c r="AD4" s="122"/>
      <c r="AE4" s="121"/>
      <c r="AF4" s="121"/>
      <c r="AG4" s="121"/>
      <c r="AH4" s="122"/>
      <c r="AI4" s="122"/>
      <c r="AJ4" s="122"/>
      <c r="AK4" s="122"/>
      <c r="AL4" s="122"/>
      <c r="AM4" s="122"/>
      <c r="AN4" s="122"/>
      <c r="AO4" s="122"/>
      <c r="AP4" s="122"/>
      <c r="AQ4" s="122"/>
      <c r="AR4" s="122"/>
      <c r="AS4" s="122"/>
      <c r="AT4" s="121"/>
      <c r="AU4" s="121"/>
      <c r="AV4" s="121"/>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01"/>
      <c r="CD4" s="74"/>
      <c r="CE4" s="74"/>
      <c r="CF4" s="74"/>
      <c r="CG4" s="74"/>
      <c r="CH4" s="74"/>
      <c r="CI4" s="74"/>
      <c r="CJ4" s="74"/>
      <c r="CK4" s="74"/>
      <c r="CL4" s="74"/>
      <c r="CM4" s="74"/>
      <c r="CN4" s="74"/>
      <c r="CO4" s="74"/>
    </row>
    <row r="5" spans="1:99" ht="24.95" customHeight="1" thickBot="1" x14ac:dyDescent="0.2">
      <c r="A5" s="121"/>
      <c r="B5" s="315" t="s">
        <v>125</v>
      </c>
      <c r="C5" s="316"/>
      <c r="D5" s="316"/>
      <c r="E5" s="316"/>
      <c r="F5" s="316"/>
      <c r="G5" s="316"/>
      <c r="H5" s="316"/>
      <c r="I5" s="316"/>
      <c r="J5" s="316"/>
      <c r="K5" s="316"/>
      <c r="L5" s="316"/>
      <c r="M5" s="316"/>
      <c r="N5" s="317"/>
      <c r="O5" s="230">
        <f>AT43</f>
        <v>0</v>
      </c>
      <c r="P5" s="231"/>
      <c r="Q5" s="231"/>
      <c r="R5" s="231"/>
      <c r="S5" s="231"/>
      <c r="T5" s="231"/>
      <c r="U5" s="231"/>
      <c r="V5" s="231"/>
      <c r="W5" s="231"/>
      <c r="X5" s="231"/>
      <c r="Y5" s="231"/>
      <c r="Z5" s="231"/>
      <c r="AA5" s="231"/>
      <c r="AB5" s="231"/>
      <c r="AC5" s="231"/>
      <c r="AD5" s="230">
        <f>AT45</f>
        <v>0</v>
      </c>
      <c r="AE5" s="231"/>
      <c r="AF5" s="231"/>
      <c r="AG5" s="231"/>
      <c r="AH5" s="231"/>
      <c r="AI5" s="231"/>
      <c r="AJ5" s="231"/>
      <c r="AK5" s="231"/>
      <c r="AL5" s="231"/>
      <c r="AM5" s="231"/>
      <c r="AN5" s="231"/>
      <c r="AO5" s="231"/>
      <c r="AP5" s="231"/>
      <c r="AQ5" s="231"/>
      <c r="AR5" s="231"/>
      <c r="AS5" s="230">
        <f>AT47</f>
        <v>0</v>
      </c>
      <c r="AT5" s="231"/>
      <c r="AU5" s="231"/>
      <c r="AV5" s="231"/>
      <c r="AW5" s="231"/>
      <c r="AX5" s="231"/>
      <c r="AY5" s="231"/>
      <c r="AZ5" s="231"/>
      <c r="BA5" s="231"/>
      <c r="BB5" s="231"/>
      <c r="BC5" s="231"/>
      <c r="BD5" s="231"/>
      <c r="BE5" s="231"/>
      <c r="BF5" s="231"/>
      <c r="BG5" s="231"/>
      <c r="BH5" s="230">
        <f>AT49</f>
        <v>0</v>
      </c>
      <c r="BI5" s="231"/>
      <c r="BJ5" s="231"/>
      <c r="BK5" s="231"/>
      <c r="BL5" s="231"/>
      <c r="BM5" s="231"/>
      <c r="BN5" s="231"/>
      <c r="BO5" s="231"/>
      <c r="BP5" s="231"/>
      <c r="BQ5" s="231"/>
      <c r="BR5" s="231"/>
      <c r="BS5" s="231"/>
      <c r="BT5" s="231"/>
      <c r="BU5" s="231"/>
      <c r="BV5" s="232"/>
      <c r="CD5" s="74"/>
      <c r="CE5" s="74"/>
      <c r="CF5" s="74"/>
      <c r="CG5" s="120"/>
      <c r="CH5" s="120"/>
      <c r="CI5" s="74"/>
      <c r="CJ5" s="74"/>
      <c r="CK5" s="74"/>
      <c r="CL5" s="74"/>
      <c r="CM5" s="74"/>
      <c r="CN5" s="74"/>
      <c r="CO5" s="74"/>
    </row>
    <row r="6" spans="1:99" ht="17.100000000000001" customHeight="1" x14ac:dyDescent="0.15">
      <c r="B6" s="355" t="s">
        <v>220</v>
      </c>
      <c r="C6" s="356"/>
      <c r="D6" s="356"/>
      <c r="E6" s="356"/>
      <c r="F6" s="356"/>
      <c r="G6" s="356"/>
      <c r="H6" s="356"/>
      <c r="I6" s="356"/>
      <c r="J6" s="356"/>
      <c r="K6" s="356"/>
      <c r="L6" s="356"/>
      <c r="M6" s="356"/>
      <c r="N6" s="357"/>
      <c r="O6" s="252" t="s">
        <v>200</v>
      </c>
      <c r="P6" s="253"/>
      <c r="Q6" s="253"/>
      <c r="R6" s="253"/>
      <c r="S6" s="253"/>
      <c r="T6" s="253"/>
      <c r="U6" s="253"/>
      <c r="V6" s="253"/>
      <c r="W6" s="253"/>
      <c r="X6" s="253"/>
      <c r="Y6" s="253"/>
      <c r="Z6" s="253"/>
      <c r="AA6" s="253"/>
      <c r="AB6" s="253"/>
      <c r="AC6" s="254"/>
      <c r="AD6" s="252" t="s">
        <v>200</v>
      </c>
      <c r="AE6" s="253"/>
      <c r="AF6" s="253"/>
      <c r="AG6" s="253"/>
      <c r="AH6" s="253"/>
      <c r="AI6" s="253"/>
      <c r="AJ6" s="253"/>
      <c r="AK6" s="253"/>
      <c r="AL6" s="253"/>
      <c r="AM6" s="253"/>
      <c r="AN6" s="253"/>
      <c r="AO6" s="253"/>
      <c r="AP6" s="253"/>
      <c r="AQ6" s="253"/>
      <c r="AR6" s="254"/>
      <c r="AS6" s="252" t="s">
        <v>200</v>
      </c>
      <c r="AT6" s="253"/>
      <c r="AU6" s="253"/>
      <c r="AV6" s="253"/>
      <c r="AW6" s="253"/>
      <c r="AX6" s="253"/>
      <c r="AY6" s="253"/>
      <c r="AZ6" s="253"/>
      <c r="BA6" s="253"/>
      <c r="BB6" s="253"/>
      <c r="BC6" s="253"/>
      <c r="BD6" s="253"/>
      <c r="BE6" s="253"/>
      <c r="BF6" s="253"/>
      <c r="BG6" s="254"/>
      <c r="BH6" s="252" t="s">
        <v>200</v>
      </c>
      <c r="BI6" s="253"/>
      <c r="BJ6" s="253"/>
      <c r="BK6" s="253"/>
      <c r="BL6" s="253"/>
      <c r="BM6" s="253"/>
      <c r="BN6" s="253"/>
      <c r="BO6" s="253"/>
      <c r="BP6" s="253"/>
      <c r="BQ6" s="253"/>
      <c r="BR6" s="253"/>
      <c r="BS6" s="253"/>
      <c r="BT6" s="253"/>
      <c r="BU6" s="253"/>
      <c r="BV6" s="255"/>
    </row>
    <row r="7" spans="1:99" ht="20.100000000000001" customHeight="1" x14ac:dyDescent="0.2">
      <c r="B7" s="358" t="s">
        <v>188</v>
      </c>
      <c r="C7" s="359"/>
      <c r="D7" s="359"/>
      <c r="E7" s="359"/>
      <c r="F7" s="359"/>
      <c r="G7" s="360"/>
      <c r="H7" s="361" t="s">
        <v>199</v>
      </c>
      <c r="I7" s="359"/>
      <c r="J7" s="359"/>
      <c r="K7" s="359"/>
      <c r="L7" s="359"/>
      <c r="M7" s="359"/>
      <c r="N7" s="360"/>
      <c r="O7" s="233" t="s">
        <v>198</v>
      </c>
      <c r="P7" s="234"/>
      <c r="Q7" s="250">
        <v>20</v>
      </c>
      <c r="R7" s="250"/>
      <c r="S7" s="250"/>
      <c r="T7" s="250"/>
      <c r="U7" s="250"/>
      <c r="V7" s="250"/>
      <c r="W7" s="235" t="s">
        <v>120</v>
      </c>
      <c r="X7" s="235"/>
      <c r="Y7" s="235"/>
      <c r="Z7" s="235"/>
      <c r="AA7" s="235"/>
      <c r="AB7" s="235"/>
      <c r="AC7" s="236"/>
      <c r="AD7" s="233" t="s">
        <v>197</v>
      </c>
      <c r="AE7" s="234"/>
      <c r="AF7" s="250">
        <v>21</v>
      </c>
      <c r="AG7" s="250"/>
      <c r="AH7" s="250"/>
      <c r="AI7" s="250"/>
      <c r="AJ7" s="250"/>
      <c r="AK7" s="250"/>
      <c r="AL7" s="235" t="s">
        <v>120</v>
      </c>
      <c r="AM7" s="235"/>
      <c r="AN7" s="235"/>
      <c r="AO7" s="235"/>
      <c r="AP7" s="235"/>
      <c r="AQ7" s="235"/>
      <c r="AR7" s="236"/>
      <c r="AS7" s="233" t="s">
        <v>196</v>
      </c>
      <c r="AT7" s="234"/>
      <c r="AU7" s="250">
        <v>22</v>
      </c>
      <c r="AV7" s="250"/>
      <c r="AW7" s="250"/>
      <c r="AX7" s="250"/>
      <c r="AY7" s="250"/>
      <c r="AZ7" s="250"/>
      <c r="BA7" s="235" t="s">
        <v>120</v>
      </c>
      <c r="BB7" s="235"/>
      <c r="BC7" s="235"/>
      <c r="BD7" s="235"/>
      <c r="BE7" s="235"/>
      <c r="BF7" s="235"/>
      <c r="BG7" s="236"/>
      <c r="BH7" s="233" t="s">
        <v>195</v>
      </c>
      <c r="BI7" s="234"/>
      <c r="BJ7" s="250">
        <v>23</v>
      </c>
      <c r="BK7" s="250"/>
      <c r="BL7" s="250"/>
      <c r="BM7" s="250"/>
      <c r="BN7" s="250"/>
      <c r="BO7" s="250"/>
      <c r="BP7" s="235" t="s">
        <v>120</v>
      </c>
      <c r="BQ7" s="235"/>
      <c r="BR7" s="235"/>
      <c r="BS7" s="235"/>
      <c r="BT7" s="235"/>
      <c r="BU7" s="235"/>
      <c r="BV7" s="251"/>
      <c r="CC7" s="101"/>
    </row>
    <row r="8" spans="1:99" ht="20.100000000000001" customHeight="1" x14ac:dyDescent="0.15">
      <c r="B8" s="368" t="s">
        <v>206</v>
      </c>
      <c r="C8" s="366"/>
      <c r="D8" s="366"/>
      <c r="E8" s="366"/>
      <c r="F8" s="366"/>
      <c r="G8" s="367"/>
      <c r="H8" s="349">
        <f>IF('入力シート(入力例)'!M22="","",'入力シート(入力例)'!M22)</f>
        <v>383000</v>
      </c>
      <c r="I8" s="350"/>
      <c r="J8" s="350"/>
      <c r="K8" s="350"/>
      <c r="L8" s="350"/>
      <c r="M8" s="350"/>
      <c r="N8" s="351"/>
      <c r="O8" s="311">
        <f>IF($H8="","",(ROUNDDOWN($H8*$AT3/100,0)))</f>
        <v>306400</v>
      </c>
      <c r="P8" s="312"/>
      <c r="Q8" s="312"/>
      <c r="R8" s="312"/>
      <c r="S8" s="312"/>
      <c r="T8" s="312"/>
      <c r="U8" s="312"/>
      <c r="V8" s="312"/>
      <c r="W8" s="312"/>
      <c r="X8" s="312"/>
      <c r="Y8" s="312"/>
      <c r="Z8" s="312"/>
      <c r="AA8" s="312"/>
      <c r="AB8" s="313" t="s">
        <v>113</v>
      </c>
      <c r="AC8" s="314"/>
      <c r="AD8" s="311">
        <f>IF($H8="","",(ROUNDDOWN($H8*$AT3/100,0)))</f>
        <v>306400</v>
      </c>
      <c r="AE8" s="312"/>
      <c r="AF8" s="312"/>
      <c r="AG8" s="312"/>
      <c r="AH8" s="312"/>
      <c r="AI8" s="312"/>
      <c r="AJ8" s="312"/>
      <c r="AK8" s="312"/>
      <c r="AL8" s="312"/>
      <c r="AM8" s="312"/>
      <c r="AN8" s="312"/>
      <c r="AO8" s="312"/>
      <c r="AP8" s="312"/>
      <c r="AQ8" s="313" t="s">
        <v>113</v>
      </c>
      <c r="AR8" s="314"/>
      <c r="AS8" s="311">
        <f>IF($H8="","",(ROUNDDOWN($H8*$AT3/100,0)))</f>
        <v>306400</v>
      </c>
      <c r="AT8" s="312"/>
      <c r="AU8" s="312"/>
      <c r="AV8" s="312"/>
      <c r="AW8" s="312"/>
      <c r="AX8" s="312"/>
      <c r="AY8" s="312"/>
      <c r="AZ8" s="312"/>
      <c r="BA8" s="312"/>
      <c r="BB8" s="312"/>
      <c r="BC8" s="312"/>
      <c r="BD8" s="312"/>
      <c r="BE8" s="312"/>
      <c r="BF8" s="313" t="s">
        <v>113</v>
      </c>
      <c r="BG8" s="314"/>
      <c r="BH8" s="311">
        <f>IF($H8="","",(ROUNDDOWN($H8*$AT3/100,0)))</f>
        <v>306400</v>
      </c>
      <c r="BI8" s="312"/>
      <c r="BJ8" s="312"/>
      <c r="BK8" s="312"/>
      <c r="BL8" s="312"/>
      <c r="BM8" s="312"/>
      <c r="BN8" s="312"/>
      <c r="BO8" s="312"/>
      <c r="BP8" s="312"/>
      <c r="BQ8" s="312"/>
      <c r="BR8" s="312"/>
      <c r="BS8" s="312"/>
      <c r="BT8" s="312"/>
      <c r="BU8" s="313" t="s">
        <v>113</v>
      </c>
      <c r="BV8" s="347"/>
    </row>
    <row r="9" spans="1:99" ht="20.100000000000001" customHeight="1" x14ac:dyDescent="0.15">
      <c r="B9" s="368" t="s">
        <v>207</v>
      </c>
      <c r="C9" s="366"/>
      <c r="D9" s="366"/>
      <c r="E9" s="366"/>
      <c r="F9" s="366"/>
      <c r="G9" s="367"/>
      <c r="H9" s="349">
        <f>IF('入力シート(入力例)'!M25="","",'入力シート(入力例)'!M25)</f>
        <v>12782</v>
      </c>
      <c r="I9" s="350"/>
      <c r="J9" s="350"/>
      <c r="K9" s="350"/>
      <c r="L9" s="350"/>
      <c r="M9" s="350"/>
      <c r="N9" s="351"/>
      <c r="O9" s="311">
        <f>IF($H9="","",(ROUNDDOWN($H9*$AT3/100,0)))</f>
        <v>10225</v>
      </c>
      <c r="P9" s="312"/>
      <c r="Q9" s="312"/>
      <c r="R9" s="312"/>
      <c r="S9" s="312"/>
      <c r="T9" s="312"/>
      <c r="U9" s="312"/>
      <c r="V9" s="312"/>
      <c r="W9" s="312"/>
      <c r="X9" s="312"/>
      <c r="Y9" s="312"/>
      <c r="Z9" s="312"/>
      <c r="AA9" s="312"/>
      <c r="AB9" s="243" t="s">
        <v>113</v>
      </c>
      <c r="AC9" s="244"/>
      <c r="AD9" s="311">
        <f>IF($H9="","",(ROUNDDOWN($H9*$AT3/100,0)))</f>
        <v>10225</v>
      </c>
      <c r="AE9" s="312"/>
      <c r="AF9" s="312"/>
      <c r="AG9" s="312"/>
      <c r="AH9" s="312"/>
      <c r="AI9" s="312"/>
      <c r="AJ9" s="312"/>
      <c r="AK9" s="312"/>
      <c r="AL9" s="312"/>
      <c r="AM9" s="312"/>
      <c r="AN9" s="312"/>
      <c r="AO9" s="312"/>
      <c r="AP9" s="312"/>
      <c r="AQ9" s="243" t="s">
        <v>113</v>
      </c>
      <c r="AR9" s="244"/>
      <c r="AS9" s="311">
        <f>IF($H9="","",(ROUNDDOWN($H9*$AT3/100,0)))</f>
        <v>10225</v>
      </c>
      <c r="AT9" s="312"/>
      <c r="AU9" s="312"/>
      <c r="AV9" s="312"/>
      <c r="AW9" s="312"/>
      <c r="AX9" s="312"/>
      <c r="AY9" s="312"/>
      <c r="AZ9" s="312"/>
      <c r="BA9" s="312"/>
      <c r="BB9" s="312"/>
      <c r="BC9" s="312"/>
      <c r="BD9" s="312"/>
      <c r="BE9" s="312"/>
      <c r="BF9" s="243" t="s">
        <v>113</v>
      </c>
      <c r="BG9" s="244"/>
      <c r="BH9" s="311">
        <f>IF($H9="","",(ROUNDDOWN($H9*$AT3/100,0)))</f>
        <v>10225</v>
      </c>
      <c r="BI9" s="312"/>
      <c r="BJ9" s="312"/>
      <c r="BK9" s="312"/>
      <c r="BL9" s="312"/>
      <c r="BM9" s="312"/>
      <c r="BN9" s="312"/>
      <c r="BO9" s="312"/>
      <c r="BP9" s="312"/>
      <c r="BQ9" s="312"/>
      <c r="BR9" s="312"/>
      <c r="BS9" s="312"/>
      <c r="BT9" s="312"/>
      <c r="BU9" s="243" t="s">
        <v>113</v>
      </c>
      <c r="BV9" s="249"/>
    </row>
    <row r="10" spans="1:99" ht="21.75" customHeight="1" x14ac:dyDescent="0.15">
      <c r="A10" s="144"/>
      <c r="B10" s="256" t="s">
        <v>216</v>
      </c>
      <c r="C10" s="256"/>
      <c r="D10" s="256"/>
      <c r="E10" s="256"/>
      <c r="F10" s="256"/>
      <c r="G10" s="257"/>
      <c r="H10" s="260">
        <f>IF('入力シート(入力例)'!M24="","",'入力シート(入力例)'!M24)</f>
        <v>0</v>
      </c>
      <c r="I10" s="261"/>
      <c r="J10" s="261"/>
      <c r="K10" s="261"/>
      <c r="L10" s="261"/>
      <c r="M10" s="261"/>
      <c r="N10" s="262"/>
      <c r="O10" s="258">
        <f>IF($H10="","",(ROUNDDOWN($H10*$AT3/100,0)))</f>
        <v>0</v>
      </c>
      <c r="P10" s="259"/>
      <c r="Q10" s="259"/>
      <c r="R10" s="259"/>
      <c r="S10" s="259"/>
      <c r="T10" s="259"/>
      <c r="U10" s="259"/>
      <c r="V10" s="259"/>
      <c r="W10" s="259"/>
      <c r="X10" s="259"/>
      <c r="Y10" s="259"/>
      <c r="Z10" s="259"/>
      <c r="AA10" s="259"/>
      <c r="AB10" s="241" t="s">
        <v>217</v>
      </c>
      <c r="AC10" s="242"/>
      <c r="AD10" s="245">
        <f>IF($H10="","",(ROUNDDOWN($H10*$AT3/100,0)))</f>
        <v>0</v>
      </c>
      <c r="AE10" s="246"/>
      <c r="AF10" s="246"/>
      <c r="AG10" s="246"/>
      <c r="AH10" s="246"/>
      <c r="AI10" s="246"/>
      <c r="AJ10" s="246"/>
      <c r="AK10" s="246"/>
      <c r="AL10" s="246"/>
      <c r="AM10" s="246"/>
      <c r="AN10" s="246"/>
      <c r="AO10" s="246"/>
      <c r="AP10" s="246"/>
      <c r="AQ10" s="243" t="s">
        <v>113</v>
      </c>
      <c r="AR10" s="244"/>
      <c r="AS10" s="245">
        <f>IF($H10="","",(ROUNDDOWN($H10*$AT3/100,0)))</f>
        <v>0</v>
      </c>
      <c r="AT10" s="246"/>
      <c r="AU10" s="246"/>
      <c r="AV10" s="246"/>
      <c r="AW10" s="246"/>
      <c r="AX10" s="246"/>
      <c r="AY10" s="246"/>
      <c r="AZ10" s="246"/>
      <c r="BA10" s="246"/>
      <c r="BB10" s="246"/>
      <c r="BC10" s="246"/>
      <c r="BD10" s="246"/>
      <c r="BE10" s="246"/>
      <c r="BF10" s="243" t="s">
        <v>113</v>
      </c>
      <c r="BG10" s="244"/>
      <c r="BH10" s="245">
        <f>IF($H10="","",(ROUNDDOWN($H10*$AT3/100,0)))</f>
        <v>0</v>
      </c>
      <c r="BI10" s="246"/>
      <c r="BJ10" s="246"/>
      <c r="BK10" s="246"/>
      <c r="BL10" s="246"/>
      <c r="BM10" s="246"/>
      <c r="BN10" s="246"/>
      <c r="BO10" s="246"/>
      <c r="BP10" s="246"/>
      <c r="BQ10" s="246"/>
      <c r="BR10" s="246"/>
      <c r="BS10" s="246"/>
      <c r="BT10" s="246"/>
      <c r="BU10" s="243" t="s">
        <v>113</v>
      </c>
      <c r="BV10" s="249"/>
    </row>
    <row r="11" spans="1:99" ht="21.75" customHeight="1" x14ac:dyDescent="0.15">
      <c r="A11" s="144"/>
      <c r="B11" s="237" t="str">
        <f>IF('入力シート(入力例)'!E28="","",'入力シート(入力例)'!E28)</f>
        <v/>
      </c>
      <c r="C11" s="237"/>
      <c r="D11" s="237"/>
      <c r="E11" s="237"/>
      <c r="F11" s="237"/>
      <c r="G11" s="237"/>
      <c r="H11" s="238" t="str">
        <f>IF('入力シート(入力例)'!M28="","",'入力シート(入力例)'!M28)</f>
        <v/>
      </c>
      <c r="I11" s="239"/>
      <c r="J11" s="239"/>
      <c r="K11" s="239"/>
      <c r="L11" s="239"/>
      <c r="M11" s="239"/>
      <c r="N11" s="240"/>
      <c r="O11" s="245" t="str">
        <f>IF($H11="","",(ROUNDDOWN($H11*$AT3/100,0)))</f>
        <v/>
      </c>
      <c r="P11" s="246"/>
      <c r="Q11" s="246"/>
      <c r="R11" s="246"/>
      <c r="S11" s="246"/>
      <c r="T11" s="246"/>
      <c r="U11" s="246"/>
      <c r="V11" s="246"/>
      <c r="W11" s="246"/>
      <c r="X11" s="246"/>
      <c r="Y11" s="246"/>
      <c r="Z11" s="246"/>
      <c r="AA11" s="246"/>
      <c r="AB11" s="241" t="s">
        <v>217</v>
      </c>
      <c r="AC11" s="242"/>
      <c r="AD11" s="247" t="str">
        <f>IF($H11="","",(ROUNDDOWN($H11*$AT3/100,0)))</f>
        <v/>
      </c>
      <c r="AE11" s="248"/>
      <c r="AF11" s="248"/>
      <c r="AG11" s="248"/>
      <c r="AH11" s="248"/>
      <c r="AI11" s="248"/>
      <c r="AJ11" s="248"/>
      <c r="AK11" s="248"/>
      <c r="AL11" s="248"/>
      <c r="AM11" s="248"/>
      <c r="AN11" s="248"/>
      <c r="AO11" s="248"/>
      <c r="AP11" s="248"/>
      <c r="AQ11" s="243" t="s">
        <v>113</v>
      </c>
      <c r="AR11" s="244"/>
      <c r="AS11" s="247" t="str">
        <f>IF($H11="","",(ROUNDDOWN($H11*$AT3/100,0)))</f>
        <v/>
      </c>
      <c r="AT11" s="248"/>
      <c r="AU11" s="248"/>
      <c r="AV11" s="248"/>
      <c r="AW11" s="248"/>
      <c r="AX11" s="248"/>
      <c r="AY11" s="248"/>
      <c r="AZ11" s="248"/>
      <c r="BA11" s="248"/>
      <c r="BB11" s="248"/>
      <c r="BC11" s="248"/>
      <c r="BD11" s="248"/>
      <c r="BE11" s="248"/>
      <c r="BF11" s="243" t="s">
        <v>113</v>
      </c>
      <c r="BG11" s="244"/>
      <c r="BH11" s="247" t="str">
        <f>IF($H11="","",(ROUNDDOWN($H11*$AT3/100,0)))</f>
        <v/>
      </c>
      <c r="BI11" s="248"/>
      <c r="BJ11" s="248"/>
      <c r="BK11" s="248"/>
      <c r="BL11" s="248"/>
      <c r="BM11" s="248"/>
      <c r="BN11" s="248"/>
      <c r="BO11" s="248"/>
      <c r="BP11" s="248"/>
      <c r="BQ11" s="248"/>
      <c r="BR11" s="248"/>
      <c r="BS11" s="248"/>
      <c r="BT11" s="248"/>
      <c r="BU11" s="243" t="s">
        <v>113</v>
      </c>
      <c r="BV11" s="249"/>
    </row>
    <row r="12" spans="1:99" ht="17.100000000000001" customHeight="1" thickBot="1" x14ac:dyDescent="0.2">
      <c r="B12" s="281" t="s">
        <v>194</v>
      </c>
      <c r="C12" s="282"/>
      <c r="D12" s="282"/>
      <c r="E12" s="282"/>
      <c r="F12" s="282"/>
      <c r="G12" s="282"/>
      <c r="H12" s="282"/>
      <c r="I12" s="282"/>
      <c r="J12" s="282"/>
      <c r="K12" s="282"/>
      <c r="L12" s="282"/>
      <c r="M12" s="282"/>
      <c r="N12" s="283"/>
      <c r="O12" s="284" t="s">
        <v>193</v>
      </c>
      <c r="P12" s="285"/>
      <c r="Q12" s="275">
        <f>IF(Q7="","",SUM(O8:AA11))</f>
        <v>316625</v>
      </c>
      <c r="R12" s="275"/>
      <c r="S12" s="275"/>
      <c r="T12" s="275"/>
      <c r="U12" s="275"/>
      <c r="V12" s="275"/>
      <c r="W12" s="275"/>
      <c r="X12" s="275"/>
      <c r="Y12" s="275"/>
      <c r="Z12" s="275"/>
      <c r="AA12" s="275"/>
      <c r="AB12" s="282" t="s">
        <v>113</v>
      </c>
      <c r="AC12" s="341"/>
      <c r="AD12" s="284" t="s">
        <v>192</v>
      </c>
      <c r="AE12" s="285"/>
      <c r="AF12" s="275">
        <f>IF(AF$7="","",SUM(AD8:AP11))</f>
        <v>316625</v>
      </c>
      <c r="AG12" s="275"/>
      <c r="AH12" s="275"/>
      <c r="AI12" s="275"/>
      <c r="AJ12" s="275"/>
      <c r="AK12" s="275"/>
      <c r="AL12" s="275"/>
      <c r="AM12" s="275"/>
      <c r="AN12" s="275"/>
      <c r="AO12" s="275"/>
      <c r="AP12" s="275"/>
      <c r="AQ12" s="282" t="s">
        <v>113</v>
      </c>
      <c r="AR12" s="341"/>
      <c r="AS12" s="284" t="s">
        <v>192</v>
      </c>
      <c r="AT12" s="285"/>
      <c r="AU12" s="275">
        <f>IF(AU$7="","",SUM(AS8:BE11))</f>
        <v>316625</v>
      </c>
      <c r="AV12" s="275"/>
      <c r="AW12" s="275"/>
      <c r="AX12" s="275"/>
      <c r="AY12" s="275"/>
      <c r="AZ12" s="275"/>
      <c r="BA12" s="275"/>
      <c r="BB12" s="275"/>
      <c r="BC12" s="275"/>
      <c r="BD12" s="275"/>
      <c r="BE12" s="275"/>
      <c r="BF12" s="282" t="s">
        <v>113</v>
      </c>
      <c r="BG12" s="341"/>
      <c r="BH12" s="284" t="s">
        <v>191</v>
      </c>
      <c r="BI12" s="285"/>
      <c r="BJ12" s="275">
        <f>IF(BJ$7="","",SUM(BH8:BT11))</f>
        <v>316625</v>
      </c>
      <c r="BK12" s="275"/>
      <c r="BL12" s="275"/>
      <c r="BM12" s="275"/>
      <c r="BN12" s="275"/>
      <c r="BO12" s="275"/>
      <c r="BP12" s="275"/>
      <c r="BQ12" s="275"/>
      <c r="BR12" s="275"/>
      <c r="BS12" s="275"/>
      <c r="BT12" s="275"/>
      <c r="BU12" s="282" t="s">
        <v>113</v>
      </c>
      <c r="BV12" s="348"/>
    </row>
    <row r="13" spans="1:99" ht="17.100000000000001" customHeight="1" x14ac:dyDescent="0.15">
      <c r="B13" s="355" t="s">
        <v>219</v>
      </c>
      <c r="C13" s="356"/>
      <c r="D13" s="356"/>
      <c r="E13" s="356"/>
      <c r="F13" s="356"/>
      <c r="G13" s="356"/>
      <c r="H13" s="356"/>
      <c r="I13" s="356"/>
      <c r="J13" s="356"/>
      <c r="K13" s="356"/>
      <c r="L13" s="356"/>
      <c r="M13" s="356"/>
      <c r="N13" s="357"/>
      <c r="O13" s="342" t="s">
        <v>190</v>
      </c>
      <c r="P13" s="337"/>
      <c r="Q13" s="337"/>
      <c r="R13" s="337"/>
      <c r="S13" s="337"/>
      <c r="T13" s="335" t="s">
        <v>186</v>
      </c>
      <c r="U13" s="337" t="s">
        <v>189</v>
      </c>
      <c r="V13" s="337"/>
      <c r="W13" s="337"/>
      <c r="X13" s="337"/>
      <c r="Y13" s="337"/>
      <c r="Z13" s="337"/>
      <c r="AA13" s="337"/>
      <c r="AB13" s="337"/>
      <c r="AC13" s="344"/>
      <c r="AD13" s="342" t="s">
        <v>190</v>
      </c>
      <c r="AE13" s="337"/>
      <c r="AF13" s="337"/>
      <c r="AG13" s="337"/>
      <c r="AH13" s="337"/>
      <c r="AI13" s="335" t="s">
        <v>186</v>
      </c>
      <c r="AJ13" s="337" t="s">
        <v>189</v>
      </c>
      <c r="AK13" s="337"/>
      <c r="AL13" s="337"/>
      <c r="AM13" s="337"/>
      <c r="AN13" s="337"/>
      <c r="AO13" s="337"/>
      <c r="AP13" s="337"/>
      <c r="AQ13" s="337"/>
      <c r="AR13" s="344"/>
      <c r="AS13" s="342" t="s">
        <v>190</v>
      </c>
      <c r="AT13" s="337"/>
      <c r="AU13" s="337"/>
      <c r="AV13" s="337"/>
      <c r="AW13" s="337"/>
      <c r="AX13" s="335" t="s">
        <v>186</v>
      </c>
      <c r="AY13" s="337" t="s">
        <v>189</v>
      </c>
      <c r="AZ13" s="337"/>
      <c r="BA13" s="337"/>
      <c r="BB13" s="337"/>
      <c r="BC13" s="337"/>
      <c r="BD13" s="337"/>
      <c r="BE13" s="337"/>
      <c r="BF13" s="337"/>
      <c r="BG13" s="344"/>
      <c r="BH13" s="342" t="s">
        <v>190</v>
      </c>
      <c r="BI13" s="337"/>
      <c r="BJ13" s="337"/>
      <c r="BK13" s="337"/>
      <c r="BL13" s="337"/>
      <c r="BM13" s="335" t="s">
        <v>186</v>
      </c>
      <c r="BN13" s="337" t="s">
        <v>189</v>
      </c>
      <c r="BO13" s="337"/>
      <c r="BP13" s="337"/>
      <c r="BQ13" s="337"/>
      <c r="BR13" s="337"/>
      <c r="BS13" s="337"/>
      <c r="BT13" s="337"/>
      <c r="BU13" s="337"/>
      <c r="BV13" s="338"/>
    </row>
    <row r="14" spans="1:99" ht="17.100000000000001" customHeight="1" x14ac:dyDescent="0.15">
      <c r="B14" s="358" t="s">
        <v>188</v>
      </c>
      <c r="C14" s="359"/>
      <c r="D14" s="359"/>
      <c r="E14" s="359"/>
      <c r="F14" s="359"/>
      <c r="G14" s="359"/>
      <c r="H14" s="359"/>
      <c r="I14" s="360"/>
      <c r="J14" s="369" t="s">
        <v>199</v>
      </c>
      <c r="K14" s="370"/>
      <c r="L14" s="370"/>
      <c r="M14" s="370"/>
      <c r="N14" s="371"/>
      <c r="O14" s="343"/>
      <c r="P14" s="339"/>
      <c r="Q14" s="339"/>
      <c r="R14" s="339"/>
      <c r="S14" s="339"/>
      <c r="T14" s="336"/>
      <c r="U14" s="339"/>
      <c r="V14" s="339"/>
      <c r="W14" s="339"/>
      <c r="X14" s="339"/>
      <c r="Y14" s="339"/>
      <c r="Z14" s="339"/>
      <c r="AA14" s="339"/>
      <c r="AB14" s="339"/>
      <c r="AC14" s="345"/>
      <c r="AD14" s="343"/>
      <c r="AE14" s="339"/>
      <c r="AF14" s="339"/>
      <c r="AG14" s="339"/>
      <c r="AH14" s="339"/>
      <c r="AI14" s="336"/>
      <c r="AJ14" s="339"/>
      <c r="AK14" s="339"/>
      <c r="AL14" s="339"/>
      <c r="AM14" s="339"/>
      <c r="AN14" s="339"/>
      <c r="AO14" s="339"/>
      <c r="AP14" s="339"/>
      <c r="AQ14" s="339"/>
      <c r="AR14" s="345"/>
      <c r="AS14" s="343"/>
      <c r="AT14" s="339"/>
      <c r="AU14" s="339"/>
      <c r="AV14" s="339"/>
      <c r="AW14" s="339"/>
      <c r="AX14" s="336"/>
      <c r="AY14" s="339"/>
      <c r="AZ14" s="339"/>
      <c r="BA14" s="339"/>
      <c r="BB14" s="339"/>
      <c r="BC14" s="339"/>
      <c r="BD14" s="339"/>
      <c r="BE14" s="339"/>
      <c r="BF14" s="339"/>
      <c r="BG14" s="345"/>
      <c r="BH14" s="343"/>
      <c r="BI14" s="339"/>
      <c r="BJ14" s="339"/>
      <c r="BK14" s="339"/>
      <c r="BL14" s="339"/>
      <c r="BM14" s="336"/>
      <c r="BN14" s="339"/>
      <c r="BO14" s="339"/>
      <c r="BP14" s="339"/>
      <c r="BQ14" s="339"/>
      <c r="BR14" s="339"/>
      <c r="BS14" s="339"/>
      <c r="BT14" s="339"/>
      <c r="BU14" s="339"/>
      <c r="BV14" s="340"/>
    </row>
    <row r="15" spans="1:99" ht="20.100000000000001" customHeight="1" x14ac:dyDescent="0.15">
      <c r="B15" s="377" t="s">
        <v>187</v>
      </c>
      <c r="C15" s="378"/>
      <c r="D15" s="379"/>
      <c r="E15" s="362" t="s">
        <v>205</v>
      </c>
      <c r="F15" s="363"/>
      <c r="G15" s="363"/>
      <c r="H15" s="363"/>
      <c r="I15" s="364"/>
      <c r="J15" s="349">
        <f>IF('入力シート(入力例)'!M23="","",'入力シート(入力例)'!M23)</f>
        <v>15320</v>
      </c>
      <c r="K15" s="350"/>
      <c r="L15" s="350"/>
      <c r="M15" s="350"/>
      <c r="N15" s="351"/>
      <c r="O15" s="330">
        <f>IF(J15="","",J15)</f>
        <v>15320</v>
      </c>
      <c r="P15" s="331"/>
      <c r="Q15" s="331"/>
      <c r="R15" s="331"/>
      <c r="S15" s="331"/>
      <c r="T15" s="119" t="s">
        <v>132</v>
      </c>
      <c r="U15" s="332">
        <f>IF($J15="","",IF(AT$3=50,1,AT$3/100))</f>
        <v>0.8</v>
      </c>
      <c r="V15" s="332"/>
      <c r="W15" s="332"/>
      <c r="X15" s="119" t="s">
        <v>114</v>
      </c>
      <c r="Y15" s="326">
        <f>IF(J15="","",O15*U15)</f>
        <v>12256</v>
      </c>
      <c r="Z15" s="326"/>
      <c r="AA15" s="326"/>
      <c r="AB15" s="326"/>
      <c r="AC15" s="327"/>
      <c r="AD15" s="330">
        <f>IF(J15="","",J15)</f>
        <v>15320</v>
      </c>
      <c r="AE15" s="331"/>
      <c r="AF15" s="331"/>
      <c r="AG15" s="331"/>
      <c r="AH15" s="331"/>
      <c r="AI15" s="119" t="s">
        <v>132</v>
      </c>
      <c r="AJ15" s="332">
        <f>IF(J15="","",IF(AT$3=50,1,AT$3/100))</f>
        <v>0.8</v>
      </c>
      <c r="AK15" s="332"/>
      <c r="AL15" s="332"/>
      <c r="AM15" s="119" t="s">
        <v>114</v>
      </c>
      <c r="AN15" s="326">
        <f>IF(J15="","",AD15*AJ15)</f>
        <v>12256</v>
      </c>
      <c r="AO15" s="326"/>
      <c r="AP15" s="326"/>
      <c r="AQ15" s="326"/>
      <c r="AR15" s="327" t="s">
        <v>113</v>
      </c>
      <c r="AS15" s="330">
        <f>IF(J15="","",$J15)</f>
        <v>15320</v>
      </c>
      <c r="AT15" s="331"/>
      <c r="AU15" s="331"/>
      <c r="AV15" s="331"/>
      <c r="AW15" s="331"/>
      <c r="AX15" s="119" t="s">
        <v>132</v>
      </c>
      <c r="AY15" s="332">
        <f>IF(J15="","",IF(AT$3=50,1,AT$3/100))</f>
        <v>0.8</v>
      </c>
      <c r="AZ15" s="332"/>
      <c r="BA15" s="332"/>
      <c r="BB15" s="119" t="s">
        <v>114</v>
      </c>
      <c r="BC15" s="326">
        <f>IF(J15="","",AS15*AY15)</f>
        <v>12256</v>
      </c>
      <c r="BD15" s="326"/>
      <c r="BE15" s="326"/>
      <c r="BF15" s="326"/>
      <c r="BG15" s="327" t="s">
        <v>113</v>
      </c>
      <c r="BH15" s="330">
        <f>IF(J15="","",$J15)</f>
        <v>15320</v>
      </c>
      <c r="BI15" s="331"/>
      <c r="BJ15" s="331"/>
      <c r="BK15" s="331"/>
      <c r="BL15" s="331"/>
      <c r="BM15" s="119" t="s">
        <v>132</v>
      </c>
      <c r="BN15" s="332">
        <f>IF(J15="","",IF(AT$3=50,1,AT$3/100))</f>
        <v>0.8</v>
      </c>
      <c r="BO15" s="332"/>
      <c r="BP15" s="332"/>
      <c r="BQ15" s="119" t="s">
        <v>114</v>
      </c>
      <c r="BR15" s="326">
        <f>IF(J15="","",BH15*BN15)</f>
        <v>12256</v>
      </c>
      <c r="BS15" s="326"/>
      <c r="BT15" s="326"/>
      <c r="BU15" s="326"/>
      <c r="BV15" s="334" t="s">
        <v>113</v>
      </c>
    </row>
    <row r="16" spans="1:99" ht="20.100000000000001" customHeight="1" x14ac:dyDescent="0.15">
      <c r="B16" s="377"/>
      <c r="C16" s="378"/>
      <c r="D16" s="379"/>
      <c r="E16" s="365" t="s">
        <v>96</v>
      </c>
      <c r="F16" s="366"/>
      <c r="G16" s="366"/>
      <c r="H16" s="366"/>
      <c r="I16" s="367"/>
      <c r="J16" s="349">
        <f>IF('入力シート(入力例)'!M26="","",'入力シート(入力例)'!M26)</f>
        <v>0</v>
      </c>
      <c r="K16" s="350"/>
      <c r="L16" s="350"/>
      <c r="M16" s="350"/>
      <c r="N16" s="351"/>
      <c r="O16" s="330">
        <f>IF(J16="","",J16)</f>
        <v>0</v>
      </c>
      <c r="P16" s="331"/>
      <c r="Q16" s="331"/>
      <c r="R16" s="331"/>
      <c r="S16" s="331"/>
      <c r="T16" s="119" t="s">
        <v>132</v>
      </c>
      <c r="U16" s="332">
        <f>IF(J16="","",IF(AT$3=50,1,AT$3/100))</f>
        <v>0.8</v>
      </c>
      <c r="V16" s="332"/>
      <c r="W16" s="332"/>
      <c r="X16" s="119" t="s">
        <v>114</v>
      </c>
      <c r="Y16" s="326">
        <f>IF(J16="","",O16*U16)</f>
        <v>0</v>
      </c>
      <c r="Z16" s="326"/>
      <c r="AA16" s="326"/>
      <c r="AB16" s="326"/>
      <c r="AC16" s="327"/>
      <c r="AD16" s="330">
        <f>IF(J16="","",J16)</f>
        <v>0</v>
      </c>
      <c r="AE16" s="331"/>
      <c r="AF16" s="331"/>
      <c r="AG16" s="331"/>
      <c r="AH16" s="331"/>
      <c r="AI16" s="119" t="s">
        <v>132</v>
      </c>
      <c r="AJ16" s="332">
        <f>IF(J16="","",IF(AT$3=50,1,AT$3/100))</f>
        <v>0.8</v>
      </c>
      <c r="AK16" s="332"/>
      <c r="AL16" s="332"/>
      <c r="AM16" s="119" t="s">
        <v>114</v>
      </c>
      <c r="AN16" s="326">
        <f>IF(J16="","",AD16*AJ16)</f>
        <v>0</v>
      </c>
      <c r="AO16" s="326"/>
      <c r="AP16" s="326"/>
      <c r="AQ16" s="326"/>
      <c r="AR16" s="327" t="s">
        <v>113</v>
      </c>
      <c r="AS16" s="330">
        <f>IF(J16="","",$J16)</f>
        <v>0</v>
      </c>
      <c r="AT16" s="331"/>
      <c r="AU16" s="331"/>
      <c r="AV16" s="331"/>
      <c r="AW16" s="331"/>
      <c r="AX16" s="119" t="s">
        <v>132</v>
      </c>
      <c r="AY16" s="332">
        <f>IF(J16="","",IF(AT$3=50,1,AT$3/100))</f>
        <v>0.8</v>
      </c>
      <c r="AZ16" s="332"/>
      <c r="BA16" s="332"/>
      <c r="BB16" s="119" t="s">
        <v>114</v>
      </c>
      <c r="BC16" s="326">
        <f>IF(J16="","",AS16*AY16)</f>
        <v>0</v>
      </c>
      <c r="BD16" s="326"/>
      <c r="BE16" s="326"/>
      <c r="BF16" s="326"/>
      <c r="BG16" s="327" t="s">
        <v>113</v>
      </c>
      <c r="BH16" s="330">
        <f>IF(J16="","",$J16)</f>
        <v>0</v>
      </c>
      <c r="BI16" s="331"/>
      <c r="BJ16" s="331"/>
      <c r="BK16" s="331"/>
      <c r="BL16" s="331"/>
      <c r="BM16" s="119" t="s">
        <v>132</v>
      </c>
      <c r="BN16" s="332">
        <f>IF(J16="","",IF(AT$3=50,1,AT$3/100))</f>
        <v>0.8</v>
      </c>
      <c r="BO16" s="332"/>
      <c r="BP16" s="332"/>
      <c r="BQ16" s="119" t="s">
        <v>114</v>
      </c>
      <c r="BR16" s="326">
        <f>IF(J16="","",BH16*BN16)</f>
        <v>0</v>
      </c>
      <c r="BS16" s="326"/>
      <c r="BT16" s="326"/>
      <c r="BU16" s="326"/>
      <c r="BV16" s="334" t="s">
        <v>113</v>
      </c>
    </row>
    <row r="17" spans="1:81" ht="20.100000000000001" customHeight="1" x14ac:dyDescent="0.15">
      <c r="B17" s="377"/>
      <c r="C17" s="378"/>
      <c r="D17" s="379"/>
      <c r="E17" s="380" t="s">
        <v>94</v>
      </c>
      <c r="F17" s="380"/>
      <c r="G17" s="380"/>
      <c r="H17" s="380"/>
      <c r="I17" s="381"/>
      <c r="J17" s="349">
        <f>IF('入力シート(入力例)'!M27="","",'入力シート(入力例)'!M27)</f>
        <v>0</v>
      </c>
      <c r="K17" s="350"/>
      <c r="L17" s="350"/>
      <c r="M17" s="350"/>
      <c r="N17" s="351"/>
      <c r="O17" s="330">
        <f>IF(J17="","",J17)</f>
        <v>0</v>
      </c>
      <c r="P17" s="331"/>
      <c r="Q17" s="331"/>
      <c r="R17" s="331"/>
      <c r="S17" s="331"/>
      <c r="T17" s="119" t="s">
        <v>132</v>
      </c>
      <c r="U17" s="332">
        <f>IF(J17="","",AT$3/100)</f>
        <v>0.8</v>
      </c>
      <c r="V17" s="332"/>
      <c r="W17" s="332"/>
      <c r="X17" s="119" t="s">
        <v>114</v>
      </c>
      <c r="Y17" s="326">
        <f>IF(J17="","",O17*U17)</f>
        <v>0</v>
      </c>
      <c r="Z17" s="326"/>
      <c r="AA17" s="326"/>
      <c r="AB17" s="326"/>
      <c r="AC17" s="327"/>
      <c r="AD17" s="330">
        <f>IF(J17="","",J17)</f>
        <v>0</v>
      </c>
      <c r="AE17" s="331"/>
      <c r="AF17" s="331"/>
      <c r="AG17" s="331"/>
      <c r="AH17" s="331"/>
      <c r="AI17" s="119" t="s">
        <v>132</v>
      </c>
      <c r="AJ17" s="332">
        <f>IF(J17="","",AT$3/100)</f>
        <v>0.8</v>
      </c>
      <c r="AK17" s="332"/>
      <c r="AL17" s="332"/>
      <c r="AM17" s="119" t="s">
        <v>114</v>
      </c>
      <c r="AN17" s="326">
        <f>IF(J17="","",AD17*AJ17)</f>
        <v>0</v>
      </c>
      <c r="AO17" s="326"/>
      <c r="AP17" s="326"/>
      <c r="AQ17" s="326"/>
      <c r="AR17" s="327" t="s">
        <v>113</v>
      </c>
      <c r="AS17" s="330">
        <f>IF(J17="","",$J17)</f>
        <v>0</v>
      </c>
      <c r="AT17" s="331"/>
      <c r="AU17" s="331"/>
      <c r="AV17" s="331"/>
      <c r="AW17" s="331"/>
      <c r="AX17" s="119" t="s">
        <v>132</v>
      </c>
      <c r="AY17" s="332">
        <f>IF(J17="","",AT$3/100)</f>
        <v>0.8</v>
      </c>
      <c r="AZ17" s="332"/>
      <c r="BA17" s="332"/>
      <c r="BB17" s="119" t="s">
        <v>114</v>
      </c>
      <c r="BC17" s="326">
        <f>IF(J17="","",AS17*AY17)</f>
        <v>0</v>
      </c>
      <c r="BD17" s="326"/>
      <c r="BE17" s="326"/>
      <c r="BF17" s="326"/>
      <c r="BG17" s="327" t="s">
        <v>113</v>
      </c>
      <c r="BH17" s="330">
        <f>IF(J17="","",$J17)</f>
        <v>0</v>
      </c>
      <c r="BI17" s="331"/>
      <c r="BJ17" s="331"/>
      <c r="BK17" s="331"/>
      <c r="BL17" s="331"/>
      <c r="BM17" s="119" t="s">
        <v>132</v>
      </c>
      <c r="BN17" s="332">
        <f>IF(J17="","",AT$3/100)</f>
        <v>0.8</v>
      </c>
      <c r="BO17" s="332"/>
      <c r="BP17" s="332"/>
      <c r="BQ17" s="119" t="s">
        <v>114</v>
      </c>
      <c r="BR17" s="326">
        <f>IF(J17="","",BH17*BN17)</f>
        <v>0</v>
      </c>
      <c r="BS17" s="326"/>
      <c r="BT17" s="326"/>
      <c r="BU17" s="326"/>
      <c r="BV17" s="334" t="s">
        <v>113</v>
      </c>
    </row>
    <row r="18" spans="1:81" ht="20.100000000000001" customHeight="1" x14ac:dyDescent="0.15">
      <c r="B18" s="377"/>
      <c r="C18" s="378"/>
      <c r="D18" s="379"/>
      <c r="E18" s="352" t="str">
        <f>IF('入力シート(入力例)'!E29="","",'入力シート(入力例)'!E29)</f>
        <v/>
      </c>
      <c r="F18" s="353"/>
      <c r="G18" s="353"/>
      <c r="H18" s="353"/>
      <c r="I18" s="354"/>
      <c r="J18" s="349" t="str">
        <f>IF('入力シート(入力例)'!M29="","",'入力シート(入力例)'!M29)</f>
        <v/>
      </c>
      <c r="K18" s="350"/>
      <c r="L18" s="350"/>
      <c r="M18" s="350"/>
      <c r="N18" s="351"/>
      <c r="O18" s="330" t="str">
        <f>IF(J18="","",J18)</f>
        <v/>
      </c>
      <c r="P18" s="331"/>
      <c r="Q18" s="331"/>
      <c r="R18" s="331"/>
      <c r="S18" s="331"/>
      <c r="T18" s="119" t="s">
        <v>132</v>
      </c>
      <c r="U18" s="332" t="str">
        <f>IF(J18="","",IF(AT$3=50,1,AT$3/100))</f>
        <v/>
      </c>
      <c r="V18" s="332"/>
      <c r="W18" s="332"/>
      <c r="X18" s="119" t="s">
        <v>114</v>
      </c>
      <c r="Y18" s="326" t="str">
        <f>IF(J18="","",O18*U18)</f>
        <v/>
      </c>
      <c r="Z18" s="326"/>
      <c r="AA18" s="326"/>
      <c r="AB18" s="326"/>
      <c r="AC18" s="327"/>
      <c r="AD18" s="330" t="str">
        <f>IF(J18="","",J18)</f>
        <v/>
      </c>
      <c r="AE18" s="331"/>
      <c r="AF18" s="331"/>
      <c r="AG18" s="331"/>
      <c r="AH18" s="331"/>
      <c r="AI18" s="119" t="s">
        <v>132</v>
      </c>
      <c r="AJ18" s="332" t="str">
        <f>IF(J18="","",IF(AT$3=50,1,AT$3/100))</f>
        <v/>
      </c>
      <c r="AK18" s="332"/>
      <c r="AL18" s="332"/>
      <c r="AM18" s="119" t="s">
        <v>114</v>
      </c>
      <c r="AN18" s="326" t="str">
        <f>IF(J18="","",AD18*AJ18)</f>
        <v/>
      </c>
      <c r="AO18" s="326"/>
      <c r="AP18" s="326"/>
      <c r="AQ18" s="326"/>
      <c r="AR18" s="327" t="s">
        <v>113</v>
      </c>
      <c r="AS18" s="330" t="str">
        <f>IF(J18="","",$J18)</f>
        <v/>
      </c>
      <c r="AT18" s="331"/>
      <c r="AU18" s="331"/>
      <c r="AV18" s="331"/>
      <c r="AW18" s="331"/>
      <c r="AX18" s="119" t="s">
        <v>132</v>
      </c>
      <c r="AY18" s="332" t="str">
        <f>IF(J18="","",IF(AT$3=50,1,AT$3/100))</f>
        <v/>
      </c>
      <c r="AZ18" s="332"/>
      <c r="BA18" s="332"/>
      <c r="BB18" s="119" t="s">
        <v>114</v>
      </c>
      <c r="BC18" s="326" t="str">
        <f>IF(J18="","",AS18*AY18)</f>
        <v/>
      </c>
      <c r="BD18" s="326"/>
      <c r="BE18" s="326"/>
      <c r="BF18" s="326"/>
      <c r="BG18" s="327" t="s">
        <v>113</v>
      </c>
      <c r="BH18" s="330" t="str">
        <f>IF(J18="","",$J18)</f>
        <v/>
      </c>
      <c r="BI18" s="331"/>
      <c r="BJ18" s="331"/>
      <c r="BK18" s="331"/>
      <c r="BL18" s="331"/>
      <c r="BM18" s="119" t="s">
        <v>132</v>
      </c>
      <c r="BN18" s="332" t="str">
        <f>IF(J18="","",IF(AT$3=50,1,AT$3/100))</f>
        <v/>
      </c>
      <c r="BO18" s="332"/>
      <c r="BP18" s="332"/>
      <c r="BQ18" s="119" t="s">
        <v>114</v>
      </c>
      <c r="BR18" s="326" t="str">
        <f>IF(J18="","",BH18*BN18)</f>
        <v/>
      </c>
      <c r="BS18" s="326"/>
      <c r="BT18" s="326"/>
      <c r="BU18" s="326"/>
      <c r="BV18" s="334" t="s">
        <v>113</v>
      </c>
    </row>
    <row r="19" spans="1:81" ht="20.100000000000001" customHeight="1" x14ac:dyDescent="0.15">
      <c r="B19" s="377"/>
      <c r="C19" s="378"/>
      <c r="D19" s="379"/>
      <c r="E19" s="352" t="str">
        <f>IF('入力シート(入力例)'!E30="","",'入力シート(入力例)'!E30)</f>
        <v/>
      </c>
      <c r="F19" s="353"/>
      <c r="G19" s="353"/>
      <c r="H19" s="353"/>
      <c r="I19" s="354"/>
      <c r="J19" s="349" t="str">
        <f>IF('入力シート(入力例)'!M30="","",'入力シート(入力例)'!M30)</f>
        <v/>
      </c>
      <c r="K19" s="350"/>
      <c r="L19" s="350"/>
      <c r="M19" s="350"/>
      <c r="N19" s="351"/>
      <c r="O19" s="330" t="str">
        <f>IF(J19="","",J19)</f>
        <v/>
      </c>
      <c r="P19" s="331"/>
      <c r="Q19" s="331"/>
      <c r="R19" s="331"/>
      <c r="S19" s="331"/>
      <c r="T19" s="119" t="s">
        <v>132</v>
      </c>
      <c r="U19" s="332" t="str">
        <f>IF(J19="","",IF(AT$3=50,1,AT$3/100))</f>
        <v/>
      </c>
      <c r="V19" s="332"/>
      <c r="W19" s="332"/>
      <c r="X19" s="119" t="s">
        <v>114</v>
      </c>
      <c r="Y19" s="326" t="str">
        <f>IF(J19="","",O19*U19)</f>
        <v/>
      </c>
      <c r="Z19" s="326"/>
      <c r="AA19" s="326"/>
      <c r="AB19" s="326"/>
      <c r="AC19" s="327"/>
      <c r="AD19" s="330" t="str">
        <f>IF(J19="","",J19)</f>
        <v/>
      </c>
      <c r="AE19" s="331"/>
      <c r="AF19" s="331"/>
      <c r="AG19" s="331"/>
      <c r="AH19" s="331"/>
      <c r="AI19" s="119" t="s">
        <v>132</v>
      </c>
      <c r="AJ19" s="332" t="str">
        <f>IF(J19="","",IF(AT$3=50,1,AT$3/100))</f>
        <v/>
      </c>
      <c r="AK19" s="332"/>
      <c r="AL19" s="332"/>
      <c r="AM19" s="119" t="s">
        <v>114</v>
      </c>
      <c r="AN19" s="326" t="str">
        <f>IF(J19="","",AD19*AJ19)</f>
        <v/>
      </c>
      <c r="AO19" s="326"/>
      <c r="AP19" s="326"/>
      <c r="AQ19" s="326"/>
      <c r="AR19" s="327" t="s">
        <v>113</v>
      </c>
      <c r="AS19" s="330" t="str">
        <f>IF(J19="","",$J19)</f>
        <v/>
      </c>
      <c r="AT19" s="331"/>
      <c r="AU19" s="331"/>
      <c r="AV19" s="331"/>
      <c r="AW19" s="331"/>
      <c r="AX19" s="119" t="s">
        <v>132</v>
      </c>
      <c r="AY19" s="332" t="str">
        <f>IF(J19="","",IF(AT$3=50,1,AT$3/100))</f>
        <v/>
      </c>
      <c r="AZ19" s="332"/>
      <c r="BA19" s="332"/>
      <c r="BB19" s="119" t="s">
        <v>114</v>
      </c>
      <c r="BC19" s="326" t="str">
        <f>IF(J19="","",AS19*AY19)</f>
        <v/>
      </c>
      <c r="BD19" s="326"/>
      <c r="BE19" s="326"/>
      <c r="BF19" s="326"/>
      <c r="BG19" s="327" t="s">
        <v>113</v>
      </c>
      <c r="BH19" s="330" t="str">
        <f>IF(J19="","",$J19)</f>
        <v/>
      </c>
      <c r="BI19" s="331"/>
      <c r="BJ19" s="331"/>
      <c r="BK19" s="331"/>
      <c r="BL19" s="331"/>
      <c r="BM19" s="119" t="s">
        <v>132</v>
      </c>
      <c r="BN19" s="332" t="str">
        <f>IF(J19="","",IF(AT$3=50,1,AT$3/100))</f>
        <v/>
      </c>
      <c r="BO19" s="332"/>
      <c r="BP19" s="332"/>
      <c r="BQ19" s="119" t="s">
        <v>114</v>
      </c>
      <c r="BR19" s="326" t="str">
        <f>IF(J19="","",BH19*BN19)</f>
        <v/>
      </c>
      <c r="BS19" s="326"/>
      <c r="BT19" s="326"/>
      <c r="BU19" s="326"/>
      <c r="BV19" s="334" t="s">
        <v>113</v>
      </c>
    </row>
    <row r="20" spans="1:81" ht="20.100000000000001" customHeight="1" thickBot="1" x14ac:dyDescent="0.2">
      <c r="B20" s="281" t="s">
        <v>185</v>
      </c>
      <c r="C20" s="282"/>
      <c r="D20" s="282"/>
      <c r="E20" s="282"/>
      <c r="F20" s="282"/>
      <c r="G20" s="282"/>
      <c r="H20" s="282"/>
      <c r="I20" s="282"/>
      <c r="J20" s="282"/>
      <c r="K20" s="282"/>
      <c r="L20" s="282"/>
      <c r="M20" s="282"/>
      <c r="N20" s="283"/>
      <c r="O20" s="284" t="s">
        <v>184</v>
      </c>
      <c r="P20" s="285"/>
      <c r="Q20" s="275">
        <f>SUM(Y15:AC19)</f>
        <v>12256</v>
      </c>
      <c r="R20" s="275"/>
      <c r="S20" s="275"/>
      <c r="T20" s="275"/>
      <c r="U20" s="275"/>
      <c r="V20" s="275"/>
      <c r="W20" s="275"/>
      <c r="X20" s="275"/>
      <c r="Y20" s="275"/>
      <c r="Z20" s="275"/>
      <c r="AA20" s="275"/>
      <c r="AB20" s="276" t="s">
        <v>113</v>
      </c>
      <c r="AC20" s="277"/>
      <c r="AD20" s="284" t="s">
        <v>183</v>
      </c>
      <c r="AE20" s="301"/>
      <c r="AF20" s="275">
        <f>IF(AF$7="","",(SUM(AN15:AQ19)))</f>
        <v>12256</v>
      </c>
      <c r="AG20" s="275"/>
      <c r="AH20" s="275"/>
      <c r="AI20" s="275"/>
      <c r="AJ20" s="275"/>
      <c r="AK20" s="275"/>
      <c r="AL20" s="275"/>
      <c r="AM20" s="275"/>
      <c r="AN20" s="275"/>
      <c r="AO20" s="275"/>
      <c r="AP20" s="275"/>
      <c r="AQ20" s="276" t="s">
        <v>113</v>
      </c>
      <c r="AR20" s="277"/>
      <c r="AS20" s="284" t="s">
        <v>183</v>
      </c>
      <c r="AT20" s="301"/>
      <c r="AU20" s="275">
        <f>IF(AU$7="","",(SUM(BC15:BF19)))</f>
        <v>12256</v>
      </c>
      <c r="AV20" s="275"/>
      <c r="AW20" s="275"/>
      <c r="AX20" s="275"/>
      <c r="AY20" s="275"/>
      <c r="AZ20" s="275"/>
      <c r="BA20" s="275"/>
      <c r="BB20" s="275"/>
      <c r="BC20" s="275"/>
      <c r="BD20" s="275"/>
      <c r="BE20" s="275"/>
      <c r="BF20" s="276" t="s">
        <v>113</v>
      </c>
      <c r="BG20" s="277"/>
      <c r="BH20" s="284" t="s">
        <v>79</v>
      </c>
      <c r="BI20" s="301"/>
      <c r="BJ20" s="275">
        <f>IF(BJ$7="","",(SUM(BR15:BU19)))</f>
        <v>12256</v>
      </c>
      <c r="BK20" s="275"/>
      <c r="BL20" s="275"/>
      <c r="BM20" s="275"/>
      <c r="BN20" s="275"/>
      <c r="BO20" s="275"/>
      <c r="BP20" s="275"/>
      <c r="BQ20" s="275"/>
      <c r="BR20" s="275"/>
      <c r="BS20" s="275"/>
      <c r="BT20" s="275"/>
      <c r="BU20" s="276" t="s">
        <v>113</v>
      </c>
      <c r="BV20" s="308"/>
    </row>
    <row r="21" spans="1:81" ht="15" customHeight="1" thickBot="1" x14ac:dyDescent="0.2">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74"/>
      <c r="BY21" s="74"/>
      <c r="BZ21" s="74"/>
      <c r="CA21" s="74"/>
      <c r="CB21" s="74"/>
      <c r="CC21" s="74"/>
    </row>
    <row r="22" spans="1:81" ht="19.5" thickTop="1" x14ac:dyDescent="0.2">
      <c r="C22" s="305" t="s">
        <v>182</v>
      </c>
      <c r="D22" s="305"/>
      <c r="E22" s="305"/>
      <c r="F22" s="305"/>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row>
    <row r="23" spans="1:81" ht="21" customHeight="1" x14ac:dyDescent="0.15">
      <c r="B23" s="291" t="s">
        <v>181</v>
      </c>
      <c r="C23" s="292"/>
      <c r="D23" s="297" t="s">
        <v>129</v>
      </c>
      <c r="E23" s="298"/>
      <c r="F23" s="298"/>
      <c r="G23" s="298"/>
      <c r="H23" s="298"/>
      <c r="I23" s="298"/>
      <c r="J23" s="298"/>
      <c r="K23" s="299"/>
      <c r="L23" s="278" t="s">
        <v>180</v>
      </c>
      <c r="M23" s="279"/>
      <c r="N23" s="279"/>
      <c r="O23" s="279"/>
      <c r="P23" s="279"/>
      <c r="Q23" s="279"/>
      <c r="R23" s="279"/>
      <c r="S23" s="279"/>
      <c r="T23" s="279"/>
      <c r="U23" s="279"/>
      <c r="V23" s="279"/>
      <c r="W23" s="279"/>
      <c r="X23" s="279"/>
      <c r="Y23" s="280"/>
      <c r="Z23" s="302" t="s">
        <v>179</v>
      </c>
      <c r="AA23" s="302"/>
      <c r="AB23" s="302"/>
      <c r="AC23" s="302"/>
      <c r="AD23" s="302"/>
      <c r="AE23" s="302"/>
      <c r="AF23" s="302"/>
      <c r="AG23" s="302"/>
      <c r="AH23" s="302"/>
      <c r="AI23" s="302"/>
      <c r="AJ23" s="302"/>
      <c r="AK23" s="302"/>
      <c r="AL23" s="302"/>
      <c r="AM23" s="302"/>
      <c r="AN23" s="302" t="s">
        <v>178</v>
      </c>
      <c r="AO23" s="302"/>
      <c r="AP23" s="302"/>
      <c r="AQ23" s="302"/>
      <c r="AR23" s="302"/>
      <c r="AS23" s="302"/>
      <c r="AT23" s="302"/>
      <c r="AU23" s="302"/>
      <c r="AV23" s="302"/>
      <c r="AW23" s="302"/>
      <c r="AX23" s="302"/>
      <c r="AY23" s="302"/>
      <c r="AZ23" s="302"/>
      <c r="BA23" s="302"/>
      <c r="BB23" s="302" t="s">
        <v>177</v>
      </c>
      <c r="BC23" s="302"/>
      <c r="BD23" s="302"/>
      <c r="BE23" s="302"/>
      <c r="BF23" s="302"/>
      <c r="BG23" s="302"/>
      <c r="BH23" s="302"/>
      <c r="BI23" s="302"/>
      <c r="BJ23" s="302"/>
      <c r="BK23" s="302"/>
      <c r="BL23" s="302"/>
      <c r="BM23" s="302"/>
      <c r="BN23" s="302"/>
      <c r="BO23" s="302"/>
    </row>
    <row r="24" spans="1:81" ht="21" customHeight="1" x14ac:dyDescent="0.15">
      <c r="B24" s="293"/>
      <c r="C24" s="294"/>
      <c r="D24" s="297" t="s">
        <v>176</v>
      </c>
      <c r="E24" s="298"/>
      <c r="F24" s="298"/>
      <c r="G24" s="298"/>
      <c r="H24" s="298"/>
      <c r="I24" s="298"/>
      <c r="J24" s="298"/>
      <c r="K24" s="299"/>
      <c r="L24" s="286" t="s">
        <v>175</v>
      </c>
      <c r="M24" s="307"/>
      <c r="N24" s="307"/>
      <c r="O24" s="307"/>
      <c r="P24" s="307"/>
      <c r="Q24" s="307"/>
      <c r="R24" s="307"/>
      <c r="S24" s="290">
        <f>ROUNDDOWN(Q12/Q7,2)</f>
        <v>15831.25</v>
      </c>
      <c r="T24" s="290"/>
      <c r="U24" s="290"/>
      <c r="V24" s="290"/>
      <c r="W24" s="290"/>
      <c r="X24" s="290"/>
      <c r="Y24" s="117" t="s">
        <v>113</v>
      </c>
      <c r="Z24" s="286" t="s">
        <v>174</v>
      </c>
      <c r="AA24" s="307"/>
      <c r="AB24" s="307"/>
      <c r="AC24" s="307"/>
      <c r="AD24" s="307"/>
      <c r="AE24" s="307"/>
      <c r="AF24" s="307"/>
      <c r="AG24" s="290">
        <f>ROUNDDOWN(AF12/AF7,2)</f>
        <v>15077.38</v>
      </c>
      <c r="AH24" s="290"/>
      <c r="AI24" s="290"/>
      <c r="AJ24" s="290"/>
      <c r="AK24" s="290"/>
      <c r="AL24" s="290"/>
      <c r="AM24" s="116" t="s">
        <v>113</v>
      </c>
      <c r="AN24" s="286" t="s">
        <v>173</v>
      </c>
      <c r="AO24" s="307"/>
      <c r="AP24" s="307"/>
      <c r="AQ24" s="307"/>
      <c r="AR24" s="307"/>
      <c r="AS24" s="307"/>
      <c r="AT24" s="307"/>
      <c r="AU24" s="333">
        <f>ROUNDDOWN(AU12/AU7,2)</f>
        <v>14392.04</v>
      </c>
      <c r="AV24" s="333"/>
      <c r="AW24" s="333"/>
      <c r="AX24" s="333"/>
      <c r="AY24" s="333"/>
      <c r="AZ24" s="333"/>
      <c r="BA24" s="117" t="s">
        <v>113</v>
      </c>
      <c r="BB24" s="286" t="s">
        <v>172</v>
      </c>
      <c r="BC24" s="307"/>
      <c r="BD24" s="307"/>
      <c r="BE24" s="307"/>
      <c r="BF24" s="307"/>
      <c r="BG24" s="307"/>
      <c r="BH24" s="307"/>
      <c r="BI24" s="290">
        <f>ROUNDDOWN(BJ12/BJ7,2)</f>
        <v>13766.3</v>
      </c>
      <c r="BJ24" s="290"/>
      <c r="BK24" s="290"/>
      <c r="BL24" s="290"/>
      <c r="BM24" s="290"/>
      <c r="BN24" s="290"/>
      <c r="BO24" s="116" t="s">
        <v>113</v>
      </c>
      <c r="BP24" s="115"/>
    </row>
    <row r="25" spans="1:81" ht="21" customHeight="1" x14ac:dyDescent="0.15">
      <c r="B25" s="293"/>
      <c r="C25" s="294"/>
      <c r="D25" s="297" t="s">
        <v>82</v>
      </c>
      <c r="E25" s="298"/>
      <c r="F25" s="298"/>
      <c r="G25" s="298"/>
      <c r="H25" s="298"/>
      <c r="I25" s="298"/>
      <c r="J25" s="298"/>
      <c r="K25" s="299"/>
      <c r="L25" s="286" t="s">
        <v>171</v>
      </c>
      <c r="M25" s="287"/>
      <c r="N25" s="287"/>
      <c r="O25" s="287"/>
      <c r="P25" s="287"/>
      <c r="Q25" s="287"/>
      <c r="R25" s="287"/>
      <c r="S25" s="290">
        <f>ROUNDDOWN(Q20/22,2)</f>
        <v>557.09</v>
      </c>
      <c r="T25" s="290"/>
      <c r="U25" s="290"/>
      <c r="V25" s="290"/>
      <c r="W25" s="290"/>
      <c r="X25" s="290"/>
      <c r="Y25" s="117" t="s">
        <v>113</v>
      </c>
      <c r="Z25" s="286" t="s">
        <v>170</v>
      </c>
      <c r="AA25" s="307"/>
      <c r="AB25" s="307"/>
      <c r="AC25" s="307"/>
      <c r="AD25" s="307"/>
      <c r="AE25" s="307"/>
      <c r="AF25" s="307"/>
      <c r="AG25" s="290">
        <f>ROUNDDOWN(AF20/22,2)</f>
        <v>557.09</v>
      </c>
      <c r="AH25" s="290"/>
      <c r="AI25" s="290"/>
      <c r="AJ25" s="290"/>
      <c r="AK25" s="290"/>
      <c r="AL25" s="290"/>
      <c r="AM25" s="116" t="s">
        <v>113</v>
      </c>
      <c r="AN25" s="286" t="s">
        <v>169</v>
      </c>
      <c r="AO25" s="287"/>
      <c r="AP25" s="287"/>
      <c r="AQ25" s="287"/>
      <c r="AR25" s="287"/>
      <c r="AS25" s="287"/>
      <c r="AT25" s="287"/>
      <c r="AU25" s="328">
        <f>ROUNDDOWN(AU20/22,2)</f>
        <v>557.09</v>
      </c>
      <c r="AV25" s="328"/>
      <c r="AW25" s="328"/>
      <c r="AX25" s="328"/>
      <c r="AY25" s="328"/>
      <c r="AZ25" s="328"/>
      <c r="BA25" s="117" t="s">
        <v>113</v>
      </c>
      <c r="BB25" s="286" t="s">
        <v>168</v>
      </c>
      <c r="BC25" s="307"/>
      <c r="BD25" s="307"/>
      <c r="BE25" s="307"/>
      <c r="BF25" s="307"/>
      <c r="BG25" s="307"/>
      <c r="BH25" s="307"/>
      <c r="BI25" s="290">
        <f>ROUNDDOWN(BJ20/22,2)</f>
        <v>557.09</v>
      </c>
      <c r="BJ25" s="290"/>
      <c r="BK25" s="290"/>
      <c r="BL25" s="290"/>
      <c r="BM25" s="290"/>
      <c r="BN25" s="290"/>
      <c r="BO25" s="116" t="s">
        <v>113</v>
      </c>
      <c r="BP25" s="115"/>
      <c r="BV25" s="76"/>
      <c r="BX25" s="76"/>
    </row>
    <row r="26" spans="1:81" ht="21" customHeight="1" x14ac:dyDescent="0.15">
      <c r="B26" s="295"/>
      <c r="C26" s="296"/>
      <c r="D26" s="297" t="s">
        <v>167</v>
      </c>
      <c r="E26" s="298"/>
      <c r="F26" s="298"/>
      <c r="G26" s="298"/>
      <c r="H26" s="298"/>
      <c r="I26" s="298"/>
      <c r="J26" s="298"/>
      <c r="K26" s="299"/>
      <c r="L26" s="303" t="s">
        <v>166</v>
      </c>
      <c r="M26" s="304"/>
      <c r="N26" s="304"/>
      <c r="O26" s="304"/>
      <c r="P26" s="304"/>
      <c r="Q26" s="304"/>
      <c r="R26" s="304"/>
      <c r="S26" s="325">
        <f>ROUNDDOWN(S24+S25,0)</f>
        <v>16388</v>
      </c>
      <c r="T26" s="325"/>
      <c r="U26" s="325"/>
      <c r="V26" s="325"/>
      <c r="W26" s="325"/>
      <c r="X26" s="325"/>
      <c r="Y26" s="138" t="s">
        <v>113</v>
      </c>
      <c r="Z26" s="288" t="s">
        <v>165</v>
      </c>
      <c r="AA26" s="329"/>
      <c r="AB26" s="329"/>
      <c r="AC26" s="329"/>
      <c r="AD26" s="329"/>
      <c r="AE26" s="329"/>
      <c r="AF26" s="329"/>
      <c r="AG26" s="325">
        <f>ROUNDDOWN(AG24+AG25,0)</f>
        <v>15634</v>
      </c>
      <c r="AH26" s="325"/>
      <c r="AI26" s="325"/>
      <c r="AJ26" s="325"/>
      <c r="AK26" s="325"/>
      <c r="AL26" s="325"/>
      <c r="AM26" s="139" t="s">
        <v>113</v>
      </c>
      <c r="AN26" s="288" t="s">
        <v>164</v>
      </c>
      <c r="AO26" s="289"/>
      <c r="AP26" s="289"/>
      <c r="AQ26" s="289"/>
      <c r="AR26" s="289"/>
      <c r="AS26" s="289"/>
      <c r="AT26" s="289"/>
      <c r="AU26" s="325">
        <f>ROUNDDOWN(AU24+AU25,0)</f>
        <v>14949</v>
      </c>
      <c r="AV26" s="325"/>
      <c r="AW26" s="325"/>
      <c r="AX26" s="325"/>
      <c r="AY26" s="325"/>
      <c r="AZ26" s="325"/>
      <c r="BA26" s="138" t="s">
        <v>113</v>
      </c>
      <c r="BB26" s="288" t="s">
        <v>163</v>
      </c>
      <c r="BC26" s="329"/>
      <c r="BD26" s="329"/>
      <c r="BE26" s="329"/>
      <c r="BF26" s="329"/>
      <c r="BG26" s="329"/>
      <c r="BH26" s="329"/>
      <c r="BI26" s="325">
        <f>ROUNDDOWN(BI24+BI25,0)</f>
        <v>14323</v>
      </c>
      <c r="BJ26" s="325"/>
      <c r="BK26" s="325"/>
      <c r="BL26" s="325"/>
      <c r="BM26" s="325"/>
      <c r="BN26" s="325"/>
      <c r="BO26" s="116" t="s">
        <v>113</v>
      </c>
      <c r="BP26" s="115"/>
    </row>
    <row r="27" spans="1:81" x14ac:dyDescent="0.15">
      <c r="D27" s="114"/>
      <c r="E27" s="114"/>
      <c r="F27" s="114"/>
      <c r="G27" s="114"/>
      <c r="H27" s="114"/>
      <c r="I27" s="114"/>
      <c r="J27" s="114"/>
      <c r="K27" s="114"/>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4"/>
    </row>
    <row r="28" spans="1:81" ht="15.95" customHeight="1" x14ac:dyDescent="0.15">
      <c r="B28" s="94" t="s">
        <v>162</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row>
    <row r="29" spans="1:81" ht="15.95" customHeight="1" x14ac:dyDescent="0.15">
      <c r="B29" s="76"/>
      <c r="C29" s="76" t="s">
        <v>161</v>
      </c>
      <c r="D29" s="76"/>
      <c r="E29" s="76"/>
      <c r="F29" s="76"/>
      <c r="G29" s="76"/>
      <c r="H29" s="76"/>
      <c r="I29" s="76"/>
      <c r="J29" s="76"/>
      <c r="L29" s="76"/>
      <c r="M29" s="76"/>
      <c r="N29" s="76"/>
      <c r="O29" s="76"/>
      <c r="P29" s="76"/>
      <c r="R29" s="76"/>
      <c r="S29" s="76"/>
      <c r="T29" s="76"/>
      <c r="U29" s="76" t="s">
        <v>160</v>
      </c>
      <c r="V29" s="113"/>
      <c r="W29" s="76"/>
      <c r="X29" s="76"/>
      <c r="Y29" s="76"/>
      <c r="Z29" s="76"/>
      <c r="AA29" s="76"/>
      <c r="AB29" s="76"/>
      <c r="AC29" s="76"/>
      <c r="AD29" s="76"/>
      <c r="AE29" s="76"/>
      <c r="AF29" s="76"/>
      <c r="AG29" s="76"/>
      <c r="AH29" s="76"/>
      <c r="AI29" s="76"/>
      <c r="AJ29" s="76"/>
      <c r="AK29" s="76"/>
      <c r="AL29" s="76"/>
      <c r="AM29" s="76"/>
      <c r="AN29" s="76"/>
      <c r="AS29" s="76"/>
      <c r="AT29" s="76"/>
      <c r="AU29" s="76"/>
      <c r="AV29" s="76"/>
      <c r="AW29" s="76"/>
      <c r="AX29" s="76"/>
      <c r="AY29" s="76"/>
      <c r="AZ29" s="76"/>
      <c r="BA29" s="76"/>
      <c r="BB29" s="76"/>
      <c r="BC29" s="76"/>
      <c r="BI29" s="76"/>
      <c r="BJ29" s="76"/>
      <c r="BK29" s="76"/>
      <c r="BL29" s="76"/>
      <c r="BM29" s="76"/>
      <c r="BN29" s="76"/>
      <c r="BO29" s="76"/>
    </row>
    <row r="30" spans="1:81" ht="15.95" customHeight="1" x14ac:dyDescent="0.15">
      <c r="B30" s="76"/>
      <c r="C30" s="106" t="s">
        <v>119</v>
      </c>
      <c r="D30" s="300">
        <f>IF(M3="","",M3)</f>
        <v>440000</v>
      </c>
      <c r="E30" s="300"/>
      <c r="F30" s="300"/>
      <c r="G30" s="300"/>
      <c r="H30" s="300"/>
      <c r="I30" s="107" t="s">
        <v>158</v>
      </c>
      <c r="J30" s="108"/>
      <c r="K30" s="384" t="s">
        <v>159</v>
      </c>
      <c r="L30" s="384"/>
      <c r="M30" s="384"/>
      <c r="N30" s="384"/>
      <c r="O30" s="384"/>
      <c r="P30" s="384"/>
      <c r="Q30" s="384"/>
      <c r="R30" s="384"/>
      <c r="S30" s="384"/>
      <c r="T30" s="107" t="s">
        <v>119</v>
      </c>
      <c r="U30" s="385">
        <f>IF(D30="","",ROUND(D30/22,-1))</f>
        <v>20000</v>
      </c>
      <c r="V30" s="385"/>
      <c r="W30" s="385"/>
      <c r="X30" s="385"/>
      <c r="Y30" s="385"/>
      <c r="Z30" s="385"/>
      <c r="AA30" s="107" t="s">
        <v>158</v>
      </c>
      <c r="AB30" s="107"/>
      <c r="AC30" s="107" t="s">
        <v>157</v>
      </c>
      <c r="AD30" s="107"/>
      <c r="AE30" s="107"/>
      <c r="AF30" s="108"/>
      <c r="AG30" s="108"/>
      <c r="AH30" s="108"/>
      <c r="AI30" s="107"/>
      <c r="AJ30" s="107"/>
      <c r="AK30" s="107"/>
      <c r="AL30" s="76"/>
      <c r="AM30" s="76"/>
      <c r="AN30" s="76"/>
      <c r="AO30" s="76"/>
      <c r="AP30" s="76"/>
      <c r="AQ30" s="76"/>
      <c r="AR30" s="76"/>
      <c r="AS30" s="107"/>
      <c r="AT30" s="107"/>
      <c r="AU30" s="108"/>
      <c r="AV30" s="108"/>
      <c r="AW30" s="108"/>
      <c r="AX30" s="107"/>
      <c r="AY30" s="107"/>
      <c r="AZ30" s="107"/>
      <c r="BA30" s="76"/>
      <c r="BB30" s="76"/>
      <c r="BC30" s="76"/>
      <c r="BD30" s="76"/>
      <c r="BE30" s="76"/>
      <c r="BF30" s="76"/>
      <c r="BG30" s="76"/>
      <c r="BH30" s="76"/>
      <c r="BI30" s="76"/>
      <c r="BJ30" s="76"/>
      <c r="BK30" s="76"/>
      <c r="BL30" s="76"/>
      <c r="BM30" s="76"/>
      <c r="BN30" s="76"/>
      <c r="BO30" s="76"/>
    </row>
    <row r="31" spans="1:81" ht="15.95" customHeight="1" x14ac:dyDescent="0.15">
      <c r="B31" s="76"/>
      <c r="C31" s="76" t="s">
        <v>156</v>
      </c>
      <c r="D31" s="76"/>
      <c r="E31" s="76"/>
      <c r="F31" s="76"/>
      <c r="G31" s="76"/>
      <c r="H31" s="76"/>
      <c r="I31" s="76"/>
      <c r="J31" s="76"/>
      <c r="K31" s="76"/>
      <c r="L31" s="76" t="s">
        <v>155</v>
      </c>
      <c r="M31" s="76"/>
      <c r="N31" s="76"/>
      <c r="O31" s="76"/>
      <c r="P31" s="76"/>
      <c r="Q31" s="76"/>
      <c r="R31" s="76"/>
      <c r="S31" s="76"/>
      <c r="T31" s="76"/>
      <c r="V31" s="76" t="s">
        <v>154</v>
      </c>
      <c r="W31" s="76"/>
      <c r="X31" s="76"/>
      <c r="Y31" s="76"/>
      <c r="Z31" s="76"/>
      <c r="AA31" s="76"/>
      <c r="AB31" s="76"/>
      <c r="AC31" s="76"/>
      <c r="BJ31" s="76"/>
      <c r="BK31" s="112"/>
      <c r="BL31" s="76"/>
      <c r="BM31" s="76"/>
      <c r="BN31" s="93"/>
      <c r="BO31" s="93"/>
      <c r="BP31" s="74"/>
      <c r="BQ31" s="74"/>
      <c r="BR31" s="74"/>
      <c r="BS31" s="74"/>
      <c r="BT31" s="74"/>
      <c r="BU31" s="74"/>
      <c r="BV31" s="74"/>
      <c r="BW31" s="74"/>
    </row>
    <row r="32" spans="1:81" ht="15.95" customHeight="1" x14ac:dyDescent="0.15">
      <c r="B32" s="76"/>
      <c r="C32" s="107" t="s">
        <v>119</v>
      </c>
      <c r="D32" s="382">
        <f>U30</f>
        <v>20000</v>
      </c>
      <c r="E32" s="382"/>
      <c r="F32" s="382"/>
      <c r="G32" s="382"/>
      <c r="H32" s="382"/>
      <c r="I32" s="107" t="s">
        <v>116</v>
      </c>
      <c r="J32" s="111" t="s">
        <v>132</v>
      </c>
      <c r="K32" s="110" t="s">
        <v>119</v>
      </c>
      <c r="L32" s="386">
        <v>2</v>
      </c>
      <c r="M32" s="386"/>
      <c r="N32" s="386" t="s">
        <v>153</v>
      </c>
      <c r="O32" s="386"/>
      <c r="P32" s="386"/>
      <c r="Q32" s="386"/>
      <c r="R32" s="386"/>
      <c r="S32" s="110" t="s">
        <v>114</v>
      </c>
      <c r="T32" s="110"/>
      <c r="U32" s="383">
        <f>IF(D30="","",ROUND(D32*2/3,0))</f>
        <v>13333</v>
      </c>
      <c r="V32" s="383"/>
      <c r="W32" s="383"/>
      <c r="X32" s="383"/>
      <c r="Y32" s="383"/>
      <c r="Z32" s="383"/>
      <c r="AA32" s="107" t="s">
        <v>113</v>
      </c>
      <c r="AB32" s="109" t="s">
        <v>152</v>
      </c>
      <c r="AC32" s="107"/>
      <c r="AD32" s="107"/>
      <c r="AE32" s="107"/>
      <c r="AF32" s="107"/>
      <c r="AG32" s="107"/>
      <c r="AH32" s="108"/>
      <c r="AI32" s="107"/>
      <c r="AJ32" s="76"/>
      <c r="AK32" s="106" t="s">
        <v>151</v>
      </c>
      <c r="AL32" s="76"/>
      <c r="AM32" s="76"/>
      <c r="AN32" s="76"/>
      <c r="AO32" s="76"/>
      <c r="AP32" s="76"/>
      <c r="AQ32" s="76"/>
      <c r="AR32" s="76"/>
      <c r="AS32" s="107"/>
      <c r="AT32" s="107"/>
      <c r="AU32" s="107"/>
      <c r="AV32" s="107"/>
      <c r="AW32" s="108"/>
      <c r="AX32" s="107"/>
      <c r="AY32" s="76"/>
      <c r="AZ32" s="106"/>
      <c r="BA32" s="76"/>
      <c r="BB32" s="76"/>
      <c r="BC32" s="76"/>
      <c r="BD32" s="76"/>
      <c r="BE32" s="76"/>
      <c r="BF32" s="76"/>
      <c r="BG32" s="76"/>
      <c r="BH32" s="76"/>
      <c r="BI32" s="76"/>
      <c r="BJ32" s="76"/>
      <c r="BK32" s="76"/>
      <c r="BL32" s="76"/>
      <c r="BM32" s="76"/>
      <c r="BN32" s="93"/>
      <c r="BO32" s="93"/>
      <c r="BP32" s="105"/>
      <c r="BQ32" s="74"/>
      <c r="BR32" s="74"/>
      <c r="BS32" s="74"/>
      <c r="BT32" s="74"/>
      <c r="BU32" s="74"/>
      <c r="BV32" s="74"/>
      <c r="BW32" s="74"/>
    </row>
    <row r="33" spans="2:91" ht="7.5" customHeight="1" x14ac:dyDescent="0.15">
      <c r="AR33" s="76"/>
      <c r="BG33" s="76"/>
      <c r="BH33" s="76"/>
      <c r="BI33" s="76"/>
      <c r="BJ33" s="76"/>
      <c r="BK33" s="76"/>
      <c r="BL33" s="76"/>
      <c r="BM33" s="76"/>
      <c r="BN33" s="93"/>
      <c r="BO33" s="93"/>
      <c r="BP33" s="104"/>
      <c r="BQ33" s="104"/>
      <c r="BR33" s="104"/>
      <c r="BS33" s="104"/>
      <c r="BT33" s="104"/>
      <c r="BU33" s="104"/>
      <c r="BV33" s="74"/>
      <c r="BW33" s="74"/>
    </row>
    <row r="34" spans="2:91" ht="15.95" customHeight="1" x14ac:dyDescent="0.15">
      <c r="B34" s="94" t="s">
        <v>150</v>
      </c>
      <c r="C34" s="76"/>
      <c r="D34" s="76"/>
      <c r="E34" s="76"/>
      <c r="F34" s="76"/>
      <c r="G34" s="76"/>
      <c r="H34" s="76"/>
      <c r="I34" s="76"/>
      <c r="J34" s="76"/>
      <c r="K34" s="76"/>
      <c r="L34" s="76"/>
      <c r="M34" s="76"/>
      <c r="N34" s="76"/>
      <c r="O34" s="76"/>
      <c r="P34" s="94" t="s">
        <v>149</v>
      </c>
      <c r="Q34" s="76"/>
      <c r="R34" s="76"/>
      <c r="S34" s="76"/>
      <c r="T34" s="76"/>
      <c r="V34" s="76"/>
      <c r="W34" s="76"/>
      <c r="X34" s="76"/>
      <c r="Y34" s="76"/>
      <c r="Z34" s="76"/>
      <c r="AA34" s="76"/>
      <c r="AB34" s="76"/>
      <c r="AC34" s="76"/>
      <c r="AD34" s="76"/>
      <c r="AE34" s="76"/>
      <c r="AF34" s="76"/>
      <c r="AG34" s="76"/>
      <c r="AH34" s="76"/>
      <c r="AI34" s="94" t="s">
        <v>148</v>
      </c>
      <c r="AJ34" s="76"/>
      <c r="AK34" s="76"/>
      <c r="AL34" s="76"/>
      <c r="AM34" s="76"/>
      <c r="AN34" s="76"/>
      <c r="AO34" s="76"/>
      <c r="AP34" s="76"/>
      <c r="BN34" s="93"/>
      <c r="BO34" s="93"/>
      <c r="BP34" s="104"/>
      <c r="BQ34" s="104"/>
      <c r="BR34" s="104"/>
      <c r="BS34" s="104"/>
      <c r="BT34" s="104"/>
      <c r="BU34" s="104"/>
      <c r="BV34" s="74"/>
      <c r="BW34" s="74"/>
      <c r="CF34" s="76"/>
      <c r="CG34" s="76"/>
      <c r="CH34" s="76"/>
      <c r="CI34" s="76"/>
      <c r="CJ34" s="76"/>
      <c r="CK34" s="76"/>
      <c r="CL34" s="76"/>
      <c r="CM34" s="76"/>
    </row>
    <row r="35" spans="2:91" ht="15.95" customHeight="1" x14ac:dyDescent="0.15">
      <c r="B35" s="76"/>
      <c r="C35" s="273" t="s">
        <v>147</v>
      </c>
      <c r="D35" s="274"/>
      <c r="E35" s="272">
        <f>S26</f>
        <v>16388</v>
      </c>
      <c r="F35" s="270"/>
      <c r="G35" s="270"/>
      <c r="H35" s="270"/>
      <c r="I35" s="270"/>
      <c r="J35" s="273" t="s">
        <v>139</v>
      </c>
      <c r="K35" s="274"/>
      <c r="L35" s="61" t="s">
        <v>138</v>
      </c>
      <c r="N35" s="100" t="s">
        <v>146</v>
      </c>
      <c r="O35" s="100"/>
      <c r="Q35" s="76" t="s">
        <v>137</v>
      </c>
      <c r="S35" s="76" t="s">
        <v>146</v>
      </c>
      <c r="U35" s="76" t="s">
        <v>136</v>
      </c>
      <c r="V35" s="76"/>
      <c r="W35" s="76"/>
      <c r="X35" s="76"/>
      <c r="Y35" s="270">
        <f>IF(E35="","",IF(U$32&gt;E35,Q7,0))</f>
        <v>0</v>
      </c>
      <c r="Z35" s="270"/>
      <c r="AA35" s="270"/>
      <c r="AB35" s="76" t="s">
        <v>135</v>
      </c>
      <c r="AC35" s="76"/>
      <c r="AD35" s="76" t="s">
        <v>134</v>
      </c>
      <c r="AE35" s="76"/>
      <c r="AF35" s="76"/>
      <c r="AG35" s="100" t="s">
        <v>145</v>
      </c>
      <c r="AH35" s="100"/>
      <c r="AI35" s="76"/>
      <c r="AJ35" s="76" t="s">
        <v>146</v>
      </c>
      <c r="AK35" s="76"/>
      <c r="AL35" s="76" t="s">
        <v>132</v>
      </c>
      <c r="AM35" s="76"/>
      <c r="AN35" s="76" t="s">
        <v>145</v>
      </c>
      <c r="AO35" s="97"/>
      <c r="AP35" s="97" t="s">
        <v>114</v>
      </c>
      <c r="AQ35" s="97"/>
      <c r="AR35" s="271">
        <f>IF(E35="","",E35*Y35)</f>
        <v>0</v>
      </c>
      <c r="AS35" s="271"/>
      <c r="AT35" s="271"/>
      <c r="AU35" s="271"/>
      <c r="AV35" s="271"/>
      <c r="AW35" s="271"/>
      <c r="AX35" s="271"/>
      <c r="AY35" s="97" t="s">
        <v>113</v>
      </c>
      <c r="BN35" s="97"/>
      <c r="BO35" s="97"/>
      <c r="BP35" s="97"/>
      <c r="BQ35" s="96"/>
      <c r="BR35" s="96"/>
      <c r="BS35" s="96"/>
      <c r="BT35" s="96"/>
      <c r="BU35" s="96"/>
      <c r="BV35" s="95"/>
      <c r="BW35" s="74"/>
    </row>
    <row r="36" spans="2:91" ht="15.95" customHeight="1" x14ac:dyDescent="0.15">
      <c r="B36" s="76"/>
      <c r="C36" s="273" t="s">
        <v>144</v>
      </c>
      <c r="D36" s="274"/>
      <c r="E36" s="272">
        <f>AG26</f>
        <v>15634</v>
      </c>
      <c r="F36" s="270"/>
      <c r="G36" s="270"/>
      <c r="H36" s="270"/>
      <c r="I36" s="270"/>
      <c r="J36" s="273" t="s">
        <v>139</v>
      </c>
      <c r="K36" s="274"/>
      <c r="L36" s="61" t="s">
        <v>138</v>
      </c>
      <c r="N36" s="100" t="s">
        <v>143</v>
      </c>
      <c r="O36" s="100"/>
      <c r="Q36" s="76" t="s">
        <v>137</v>
      </c>
      <c r="S36" s="76" t="s">
        <v>143</v>
      </c>
      <c r="U36" s="76" t="s">
        <v>136</v>
      </c>
      <c r="V36" s="76"/>
      <c r="W36" s="76"/>
      <c r="X36" s="76"/>
      <c r="Y36" s="270">
        <f>IF(E36="","",IF(U$32&gt;E36,AF7,0))</f>
        <v>0</v>
      </c>
      <c r="Z36" s="270"/>
      <c r="AA36" s="270"/>
      <c r="AB36" s="76" t="s">
        <v>135</v>
      </c>
      <c r="AC36" s="76"/>
      <c r="AD36" s="76" t="s">
        <v>134</v>
      </c>
      <c r="AE36" s="76"/>
      <c r="AF36" s="76"/>
      <c r="AG36" s="100" t="s">
        <v>142</v>
      </c>
      <c r="AH36" s="100"/>
      <c r="AI36" s="76"/>
      <c r="AJ36" s="76" t="s">
        <v>143</v>
      </c>
      <c r="AK36" s="76"/>
      <c r="AL36" s="76" t="s">
        <v>132</v>
      </c>
      <c r="AM36" s="76"/>
      <c r="AN36" s="76" t="s">
        <v>142</v>
      </c>
      <c r="AO36" s="97"/>
      <c r="AP36" s="97" t="s">
        <v>114</v>
      </c>
      <c r="AQ36" s="97"/>
      <c r="AR36" s="271">
        <f>IF(E36="","",E36*Y36)</f>
        <v>0</v>
      </c>
      <c r="AS36" s="271"/>
      <c r="AT36" s="271"/>
      <c r="AU36" s="271"/>
      <c r="AV36" s="271"/>
      <c r="AW36" s="271"/>
      <c r="AX36" s="271"/>
      <c r="AY36" s="97" t="s">
        <v>113</v>
      </c>
      <c r="BN36" s="97"/>
      <c r="BO36" s="97"/>
      <c r="BP36" s="97"/>
      <c r="BQ36" s="96"/>
      <c r="BR36" s="96"/>
      <c r="BS36" s="96"/>
      <c r="BT36" s="96"/>
      <c r="BU36" s="96"/>
      <c r="BV36" s="95"/>
      <c r="BW36" s="74"/>
    </row>
    <row r="37" spans="2:91" ht="15.95" customHeight="1" x14ac:dyDescent="0.15">
      <c r="B37" s="76"/>
      <c r="C37" s="273" t="s">
        <v>141</v>
      </c>
      <c r="D37" s="274"/>
      <c r="E37" s="272">
        <f>AU26</f>
        <v>14949</v>
      </c>
      <c r="F37" s="270"/>
      <c r="G37" s="270"/>
      <c r="H37" s="270"/>
      <c r="I37" s="270"/>
      <c r="J37" s="273" t="s">
        <v>139</v>
      </c>
      <c r="K37" s="274"/>
      <c r="L37" s="61" t="s">
        <v>138</v>
      </c>
      <c r="N37" s="100" t="s">
        <v>133</v>
      </c>
      <c r="O37" s="100"/>
      <c r="Q37" s="93" t="s">
        <v>137</v>
      </c>
      <c r="R37" s="74"/>
      <c r="S37" s="93" t="s">
        <v>133</v>
      </c>
      <c r="T37" s="74"/>
      <c r="U37" s="93" t="s">
        <v>136</v>
      </c>
      <c r="V37" s="93"/>
      <c r="W37" s="93"/>
      <c r="X37" s="93"/>
      <c r="Y37" s="270">
        <f>IF(E37="","",IF(U$32&gt;E37,AU7,0))</f>
        <v>0</v>
      </c>
      <c r="Z37" s="270"/>
      <c r="AA37" s="270"/>
      <c r="AB37" s="93" t="s">
        <v>135</v>
      </c>
      <c r="AC37" s="93"/>
      <c r="AD37" s="93" t="s">
        <v>134</v>
      </c>
      <c r="AE37" s="93"/>
      <c r="AF37" s="93"/>
      <c r="AG37" s="98" t="s">
        <v>131</v>
      </c>
      <c r="AH37" s="98"/>
      <c r="AI37" s="93"/>
      <c r="AJ37" s="93" t="s">
        <v>133</v>
      </c>
      <c r="AK37" s="93"/>
      <c r="AL37" s="93" t="s">
        <v>132</v>
      </c>
      <c r="AM37" s="93"/>
      <c r="AN37" s="93" t="s">
        <v>131</v>
      </c>
      <c r="AO37" s="97"/>
      <c r="AP37" s="97" t="s">
        <v>114</v>
      </c>
      <c r="AQ37" s="97"/>
      <c r="AR37" s="271">
        <f>IF(E37="","",E37*Y37)</f>
        <v>0</v>
      </c>
      <c r="AS37" s="271"/>
      <c r="AT37" s="271"/>
      <c r="AU37" s="271"/>
      <c r="AV37" s="271"/>
      <c r="AW37" s="271"/>
      <c r="AX37" s="271"/>
      <c r="AY37" s="97" t="s">
        <v>113</v>
      </c>
      <c r="BN37" s="97"/>
      <c r="BO37" s="97"/>
      <c r="BP37" s="97"/>
      <c r="BQ37" s="96"/>
      <c r="BR37" s="96"/>
      <c r="BS37" s="96"/>
      <c r="BT37" s="96"/>
      <c r="BU37" s="96"/>
      <c r="BV37" s="95"/>
      <c r="BW37" s="74"/>
    </row>
    <row r="38" spans="2:91" ht="15.95" customHeight="1" x14ac:dyDescent="0.15">
      <c r="B38" s="76"/>
      <c r="C38" s="273" t="s">
        <v>140</v>
      </c>
      <c r="D38" s="274"/>
      <c r="E38" s="272">
        <f>BI26</f>
        <v>14323</v>
      </c>
      <c r="F38" s="270"/>
      <c r="G38" s="270"/>
      <c r="H38" s="270"/>
      <c r="I38" s="270"/>
      <c r="J38" s="273" t="s">
        <v>139</v>
      </c>
      <c r="K38" s="274"/>
      <c r="L38" s="61" t="s">
        <v>138</v>
      </c>
      <c r="N38" s="100" t="s">
        <v>133</v>
      </c>
      <c r="O38" s="100"/>
      <c r="Q38" s="93" t="s">
        <v>137</v>
      </c>
      <c r="R38" s="74"/>
      <c r="S38" s="93" t="s">
        <v>133</v>
      </c>
      <c r="T38" s="74"/>
      <c r="U38" s="93" t="s">
        <v>136</v>
      </c>
      <c r="V38" s="93"/>
      <c r="W38" s="93"/>
      <c r="X38" s="93"/>
      <c r="Y38" s="210">
        <f>IF(E38="","",IF(U$32&gt;E38,BJ7,0))</f>
        <v>0</v>
      </c>
      <c r="Z38" s="210"/>
      <c r="AA38" s="210"/>
      <c r="AB38" s="93" t="s">
        <v>135</v>
      </c>
      <c r="AC38" s="93"/>
      <c r="AD38" s="93" t="s">
        <v>134</v>
      </c>
      <c r="AE38" s="93"/>
      <c r="AF38" s="93"/>
      <c r="AG38" s="98" t="s">
        <v>131</v>
      </c>
      <c r="AH38" s="98"/>
      <c r="AI38" s="93"/>
      <c r="AJ38" s="93" t="s">
        <v>133</v>
      </c>
      <c r="AK38" s="93"/>
      <c r="AL38" s="93" t="s">
        <v>132</v>
      </c>
      <c r="AM38" s="93"/>
      <c r="AN38" s="93" t="s">
        <v>131</v>
      </c>
      <c r="AO38" s="97"/>
      <c r="AP38" s="97" t="s">
        <v>114</v>
      </c>
      <c r="AQ38" s="97"/>
      <c r="AR38" s="271">
        <f>IF(E38="","",E38*Y38)</f>
        <v>0</v>
      </c>
      <c r="AS38" s="271"/>
      <c r="AT38" s="271"/>
      <c r="AU38" s="271"/>
      <c r="AV38" s="271"/>
      <c r="AW38" s="271"/>
      <c r="AX38" s="271"/>
      <c r="AY38" s="97" t="s">
        <v>113</v>
      </c>
      <c r="BN38" s="97"/>
      <c r="BO38" s="97"/>
      <c r="BP38" s="97"/>
      <c r="BQ38" s="96"/>
      <c r="BR38" s="96"/>
      <c r="BS38" s="96"/>
      <c r="BT38" s="96"/>
      <c r="BU38" s="96"/>
      <c r="BV38" s="95"/>
      <c r="BW38" s="74"/>
    </row>
    <row r="39" spans="2:91" ht="9" customHeight="1" x14ac:dyDescent="0.15">
      <c r="B39" s="76"/>
      <c r="C39" s="77"/>
      <c r="D39" s="101"/>
      <c r="E39" s="103"/>
      <c r="F39" s="102"/>
      <c r="G39" s="102"/>
      <c r="H39" s="102"/>
      <c r="I39" s="102"/>
      <c r="J39" s="77"/>
      <c r="K39" s="101"/>
      <c r="N39" s="100"/>
      <c r="O39" s="100"/>
      <c r="Q39" s="93"/>
      <c r="R39" s="74"/>
      <c r="S39" s="93"/>
      <c r="T39" s="74"/>
      <c r="U39" s="93"/>
      <c r="V39" s="93"/>
      <c r="W39" s="93"/>
      <c r="X39" s="93"/>
      <c r="Y39" s="99"/>
      <c r="Z39" s="99"/>
      <c r="AA39" s="99"/>
      <c r="AB39" s="93"/>
      <c r="AC39" s="93"/>
      <c r="AD39" s="93"/>
      <c r="AE39" s="93"/>
      <c r="AF39" s="93"/>
      <c r="AG39" s="98"/>
      <c r="AH39" s="98"/>
      <c r="AI39" s="93"/>
      <c r="AJ39" s="93"/>
      <c r="AK39" s="93"/>
      <c r="AL39" s="93"/>
      <c r="AM39" s="93"/>
      <c r="AN39" s="93"/>
      <c r="AO39" s="97"/>
      <c r="AP39" s="97"/>
      <c r="AQ39" s="97"/>
      <c r="AR39" s="96"/>
      <c r="AS39" s="96"/>
      <c r="AT39" s="96"/>
      <c r="AU39" s="96"/>
      <c r="AV39" s="96"/>
      <c r="AW39" s="96"/>
      <c r="AX39" s="96"/>
      <c r="AY39" s="97"/>
      <c r="BN39" s="97"/>
      <c r="BO39" s="97"/>
      <c r="BP39" s="97"/>
      <c r="BQ39" s="96"/>
      <c r="BR39" s="96"/>
      <c r="BS39" s="96"/>
      <c r="BT39" s="96"/>
      <c r="BU39" s="96"/>
      <c r="BV39" s="95"/>
      <c r="BW39" s="74"/>
    </row>
    <row r="40" spans="2:91" ht="15.75" customHeight="1" x14ac:dyDescent="0.15">
      <c r="B40" s="94" t="s">
        <v>130</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BN40" s="93"/>
      <c r="BO40" s="93"/>
      <c r="BP40" s="74"/>
      <c r="BQ40" s="74"/>
      <c r="BR40" s="74"/>
      <c r="BS40" s="74"/>
      <c r="BT40" s="74"/>
      <c r="BU40" s="92"/>
      <c r="BV40" s="92"/>
      <c r="BW40" s="74"/>
      <c r="CF40" s="76"/>
      <c r="CG40" s="76"/>
      <c r="CH40" s="76"/>
      <c r="CI40" s="76"/>
      <c r="CJ40" s="76"/>
      <c r="CK40" s="76"/>
      <c r="CL40" s="76"/>
      <c r="CM40" s="76"/>
    </row>
    <row r="41" spans="2:91" x14ac:dyDescent="0.15">
      <c r="B41" s="76"/>
      <c r="C41" s="76"/>
      <c r="F41" s="269" t="s">
        <v>129</v>
      </c>
      <c r="G41" s="269"/>
      <c r="H41" s="269"/>
      <c r="I41" s="269"/>
      <c r="J41" s="269"/>
      <c r="K41" s="269"/>
      <c r="L41" s="269"/>
      <c r="M41" s="269"/>
      <c r="N41" s="269"/>
      <c r="Q41" s="76"/>
      <c r="S41" s="268" t="s">
        <v>128</v>
      </c>
      <c r="T41" s="268"/>
      <c r="U41" s="268"/>
      <c r="V41" s="268"/>
      <c r="W41" s="268"/>
      <c r="AA41" s="268" t="s">
        <v>127</v>
      </c>
      <c r="AB41" s="268"/>
      <c r="AC41" s="268"/>
      <c r="AD41" s="268"/>
      <c r="AE41" s="268"/>
      <c r="AF41" s="268"/>
      <c r="AG41" s="268"/>
      <c r="AK41" s="268" t="s">
        <v>126</v>
      </c>
      <c r="AL41" s="268"/>
      <c r="AM41" s="268"/>
      <c r="AN41" s="268"/>
      <c r="AO41" s="268"/>
      <c r="AP41" s="268"/>
      <c r="AQ41" s="89"/>
      <c r="AU41" s="269" t="s">
        <v>125</v>
      </c>
      <c r="AV41" s="269"/>
      <c r="AW41" s="269"/>
      <c r="AX41" s="269"/>
      <c r="AY41" s="269"/>
      <c r="AZ41" s="269"/>
      <c r="BA41" s="269"/>
      <c r="BB41" s="269"/>
      <c r="BC41" s="76"/>
      <c r="BD41" s="76"/>
      <c r="BE41" s="76"/>
      <c r="BF41" s="76"/>
      <c r="BG41" s="76"/>
      <c r="BH41" s="76"/>
      <c r="BI41" s="76"/>
      <c r="BJ41" s="76"/>
      <c r="BK41" s="76"/>
      <c r="BL41" s="76"/>
      <c r="BU41" s="87"/>
      <c r="BV41" s="74"/>
      <c r="BW41" s="74"/>
    </row>
    <row r="42" spans="2:91" ht="9.9499999999999993" customHeight="1" x14ac:dyDescent="0.15">
      <c r="B42" s="76"/>
      <c r="C42" s="76"/>
      <c r="G42" s="76"/>
      <c r="H42" s="76"/>
      <c r="I42" s="76"/>
      <c r="J42" s="76"/>
      <c r="K42" s="76"/>
      <c r="Q42" s="76"/>
      <c r="S42" s="88"/>
      <c r="T42" s="88"/>
      <c r="U42" s="88"/>
      <c r="V42" s="88"/>
      <c r="W42" s="88"/>
      <c r="AA42" s="88"/>
      <c r="AB42" s="88"/>
      <c r="AC42" s="88"/>
      <c r="AD42" s="88"/>
      <c r="AE42" s="88"/>
      <c r="AF42" s="88"/>
      <c r="AG42" s="88"/>
      <c r="AJ42" s="91"/>
      <c r="AK42" s="91"/>
      <c r="AL42" s="91"/>
      <c r="AM42" s="91"/>
      <c r="AN42" s="90"/>
      <c r="AO42" s="89"/>
      <c r="AP42" s="89"/>
      <c r="AQ42" s="89"/>
      <c r="AR42" s="88"/>
      <c r="AS42" s="88"/>
      <c r="AT42" s="88"/>
      <c r="AU42" s="88"/>
      <c r="AV42" s="88"/>
      <c r="AW42" s="88"/>
      <c r="AX42" s="88"/>
      <c r="AY42" s="88"/>
      <c r="AZ42" s="76"/>
      <c r="BA42" s="76"/>
      <c r="BB42" s="76"/>
      <c r="BC42" s="76"/>
      <c r="BD42" s="76"/>
      <c r="BE42" s="76"/>
      <c r="BF42" s="76"/>
      <c r="BG42" s="76"/>
      <c r="BH42" s="76"/>
      <c r="BI42" s="76"/>
      <c r="BJ42" s="76"/>
      <c r="BK42" s="76"/>
      <c r="BL42" s="76"/>
      <c r="BM42" s="76"/>
      <c r="BN42" s="76"/>
      <c r="BO42" s="87"/>
      <c r="BP42" s="87"/>
      <c r="BQ42" s="87"/>
      <c r="BR42" s="87"/>
      <c r="BS42" s="87"/>
      <c r="BT42" s="87"/>
      <c r="BU42" s="87"/>
    </row>
    <row r="43" spans="2:91" ht="17.25" x14ac:dyDescent="0.2">
      <c r="F43" s="267" t="s">
        <v>124</v>
      </c>
      <c r="G43" s="267"/>
      <c r="H43" s="267"/>
      <c r="I43" s="267"/>
      <c r="J43" s="267"/>
      <c r="K43" s="81" t="s">
        <v>120</v>
      </c>
      <c r="L43" s="81"/>
      <c r="M43" s="81"/>
      <c r="N43" s="81"/>
      <c r="R43" s="76" t="s">
        <v>119</v>
      </c>
      <c r="S43" s="266">
        <f>U32</f>
        <v>13333</v>
      </c>
      <c r="T43" s="266"/>
      <c r="U43" s="266"/>
      <c r="V43" s="266"/>
      <c r="W43" s="266"/>
      <c r="X43" s="76" t="s">
        <v>113</v>
      </c>
      <c r="Y43" s="76"/>
      <c r="Z43" s="77" t="s">
        <v>118</v>
      </c>
      <c r="AA43" s="77"/>
      <c r="AB43" s="266">
        <f>Y35</f>
        <v>0</v>
      </c>
      <c r="AC43" s="266"/>
      <c r="AD43" s="266"/>
      <c r="AE43" s="266"/>
      <c r="AF43" s="266"/>
      <c r="AG43" s="77" t="s">
        <v>117</v>
      </c>
      <c r="AH43" s="76" t="s">
        <v>116</v>
      </c>
      <c r="AI43" s="76" t="s">
        <v>115</v>
      </c>
      <c r="AJ43" s="266">
        <f>AR35</f>
        <v>0</v>
      </c>
      <c r="AK43" s="266"/>
      <c r="AL43" s="266"/>
      <c r="AM43" s="266"/>
      <c r="AN43" s="266"/>
      <c r="AO43" s="266"/>
      <c r="AP43" s="266"/>
      <c r="AQ43" s="77" t="s">
        <v>113</v>
      </c>
      <c r="AR43" s="77" t="s">
        <v>114</v>
      </c>
      <c r="AT43" s="264">
        <f>IF(S43*AB43-AJ43&lt;=0,0,S43*AB43-AJ43)</f>
        <v>0</v>
      </c>
      <c r="AU43" s="264"/>
      <c r="AV43" s="264"/>
      <c r="AW43" s="264"/>
      <c r="AX43" s="264"/>
      <c r="AY43" s="265"/>
      <c r="AZ43" s="265"/>
      <c r="BA43" s="265"/>
      <c r="BB43" s="80" t="s">
        <v>113</v>
      </c>
      <c r="BC43" s="79"/>
      <c r="BD43" s="76"/>
      <c r="BE43" s="76"/>
      <c r="BF43" s="76"/>
      <c r="BG43" s="76"/>
      <c r="BH43" s="78"/>
      <c r="BI43" s="76"/>
      <c r="BJ43" s="76"/>
      <c r="BM43" s="77"/>
      <c r="CC43" s="76"/>
    </row>
    <row r="44" spans="2:91" ht="9.9499999999999993" customHeight="1" x14ac:dyDescent="0.2">
      <c r="F44" s="86"/>
      <c r="G44" s="86"/>
      <c r="H44" s="86"/>
      <c r="I44" s="86"/>
      <c r="J44" s="85"/>
      <c r="R44" s="76"/>
      <c r="S44" s="84"/>
      <c r="T44" s="84"/>
      <c r="U44" s="84"/>
      <c r="V44" s="84"/>
      <c r="W44" s="84"/>
      <c r="X44" s="76"/>
      <c r="Y44" s="76"/>
      <c r="Z44" s="77"/>
      <c r="AA44" s="77"/>
      <c r="AB44" s="84"/>
      <c r="AC44" s="84"/>
      <c r="AD44" s="84"/>
      <c r="AE44" s="84"/>
      <c r="AF44" s="84"/>
      <c r="AG44" s="77"/>
      <c r="AH44" s="76"/>
      <c r="AI44" s="76"/>
      <c r="AJ44" s="84"/>
      <c r="AK44" s="84"/>
      <c r="AL44" s="84"/>
      <c r="AM44" s="84"/>
      <c r="AN44" s="84"/>
      <c r="AO44" s="84"/>
      <c r="AP44" s="84"/>
      <c r="AQ44" s="77"/>
      <c r="AR44" s="77"/>
      <c r="AT44" s="83"/>
      <c r="AU44" s="83"/>
      <c r="AV44" s="83"/>
      <c r="AW44" s="83"/>
      <c r="AX44" s="83"/>
      <c r="AY44" s="82"/>
      <c r="AZ44" s="82"/>
      <c r="BA44" s="82"/>
      <c r="BB44" s="78"/>
      <c r="BC44" s="76"/>
      <c r="BD44" s="76"/>
      <c r="BE44" s="76"/>
      <c r="BF44" s="76"/>
      <c r="BG44" s="76"/>
      <c r="BH44" s="78"/>
      <c r="BI44" s="76"/>
      <c r="BJ44" s="76"/>
      <c r="BM44" s="77"/>
      <c r="CC44" s="76"/>
    </row>
    <row r="45" spans="2:91" ht="17.25" x14ac:dyDescent="0.2">
      <c r="F45" s="267" t="s">
        <v>123</v>
      </c>
      <c r="G45" s="267"/>
      <c r="H45" s="267"/>
      <c r="I45" s="267"/>
      <c r="J45" s="267"/>
      <c r="K45" s="81" t="s">
        <v>120</v>
      </c>
      <c r="L45" s="81"/>
      <c r="M45" s="81"/>
      <c r="N45" s="81"/>
      <c r="R45" s="76" t="s">
        <v>119</v>
      </c>
      <c r="S45" s="266">
        <f>U32</f>
        <v>13333</v>
      </c>
      <c r="T45" s="266"/>
      <c r="U45" s="266"/>
      <c r="V45" s="266"/>
      <c r="W45" s="266"/>
      <c r="X45" s="76" t="s">
        <v>113</v>
      </c>
      <c r="Y45" s="76"/>
      <c r="Z45" s="77" t="s">
        <v>118</v>
      </c>
      <c r="AA45" s="77"/>
      <c r="AB45" s="266">
        <f>Y36</f>
        <v>0</v>
      </c>
      <c r="AC45" s="266"/>
      <c r="AD45" s="266"/>
      <c r="AE45" s="266"/>
      <c r="AF45" s="266"/>
      <c r="AG45" s="77" t="s">
        <v>117</v>
      </c>
      <c r="AH45" s="76" t="s">
        <v>116</v>
      </c>
      <c r="AI45" s="76" t="s">
        <v>115</v>
      </c>
      <c r="AJ45" s="266">
        <f>AR36</f>
        <v>0</v>
      </c>
      <c r="AK45" s="266"/>
      <c r="AL45" s="266"/>
      <c r="AM45" s="266"/>
      <c r="AN45" s="266"/>
      <c r="AO45" s="266"/>
      <c r="AP45" s="266"/>
      <c r="AQ45" s="77" t="s">
        <v>113</v>
      </c>
      <c r="AR45" s="77" t="s">
        <v>114</v>
      </c>
      <c r="AT45" s="264">
        <f>IF(S45*AB45-AJ45&lt;=0,0,S45*AB45-AJ45)</f>
        <v>0</v>
      </c>
      <c r="AU45" s="264"/>
      <c r="AV45" s="264"/>
      <c r="AW45" s="264"/>
      <c r="AX45" s="264"/>
      <c r="AY45" s="265"/>
      <c r="AZ45" s="265"/>
      <c r="BA45" s="265"/>
      <c r="BB45" s="80" t="s">
        <v>113</v>
      </c>
      <c r="BC45" s="79"/>
      <c r="BD45" s="76"/>
      <c r="BE45" s="76"/>
      <c r="BF45" s="76"/>
      <c r="BG45" s="76"/>
      <c r="BH45" s="78"/>
      <c r="BI45" s="76"/>
      <c r="BJ45" s="76"/>
      <c r="BM45" s="77"/>
      <c r="CC45" s="76"/>
    </row>
    <row r="46" spans="2:91" ht="9.9499999999999993" customHeight="1" x14ac:dyDescent="0.2">
      <c r="F46" s="86"/>
      <c r="G46" s="86"/>
      <c r="H46" s="86"/>
      <c r="I46" s="86"/>
      <c r="J46" s="85"/>
      <c r="R46" s="76"/>
      <c r="S46" s="84"/>
      <c r="T46" s="84"/>
      <c r="U46" s="84"/>
      <c r="V46" s="84"/>
      <c r="W46" s="84"/>
      <c r="X46" s="76"/>
      <c r="Y46" s="76"/>
      <c r="Z46" s="77"/>
      <c r="AA46" s="77"/>
      <c r="AB46" s="84"/>
      <c r="AC46" s="84"/>
      <c r="AD46" s="84"/>
      <c r="AE46" s="84"/>
      <c r="AF46" s="84"/>
      <c r="AG46" s="77"/>
      <c r="AH46" s="76"/>
      <c r="AI46" s="76"/>
      <c r="AJ46" s="84"/>
      <c r="AK46" s="84"/>
      <c r="AL46" s="84"/>
      <c r="AM46" s="84"/>
      <c r="AN46" s="84"/>
      <c r="AO46" s="84"/>
      <c r="AP46" s="84"/>
      <c r="AQ46" s="77"/>
      <c r="AR46" s="77"/>
      <c r="AT46" s="83"/>
      <c r="AU46" s="83"/>
      <c r="AV46" s="83"/>
      <c r="AW46" s="83"/>
      <c r="AX46" s="83"/>
      <c r="AY46" s="82"/>
      <c r="AZ46" s="82"/>
      <c r="BA46" s="82"/>
      <c r="BB46" s="78"/>
      <c r="BC46" s="76"/>
      <c r="BD46" s="76"/>
      <c r="BE46" s="76"/>
      <c r="BF46" s="76"/>
      <c r="BG46" s="76"/>
      <c r="BH46" s="78"/>
      <c r="BI46" s="76"/>
      <c r="BJ46" s="76"/>
      <c r="BM46" s="77"/>
      <c r="CC46" s="76"/>
    </row>
    <row r="47" spans="2:91" ht="17.25" x14ac:dyDescent="0.2">
      <c r="F47" s="267" t="s">
        <v>122</v>
      </c>
      <c r="G47" s="267"/>
      <c r="H47" s="267"/>
      <c r="I47" s="267"/>
      <c r="J47" s="267"/>
      <c r="K47" s="81" t="s">
        <v>120</v>
      </c>
      <c r="L47" s="81"/>
      <c r="M47" s="81"/>
      <c r="N47" s="81"/>
      <c r="R47" s="76" t="s">
        <v>119</v>
      </c>
      <c r="S47" s="266">
        <f>U32</f>
        <v>13333</v>
      </c>
      <c r="T47" s="266"/>
      <c r="U47" s="266"/>
      <c r="V47" s="266"/>
      <c r="W47" s="266"/>
      <c r="X47" s="76" t="s">
        <v>113</v>
      </c>
      <c r="Y47" s="76"/>
      <c r="Z47" s="77" t="s">
        <v>118</v>
      </c>
      <c r="AA47" s="77"/>
      <c r="AB47" s="266">
        <f>Y37</f>
        <v>0</v>
      </c>
      <c r="AC47" s="266"/>
      <c r="AD47" s="266"/>
      <c r="AE47" s="266"/>
      <c r="AF47" s="266"/>
      <c r="AG47" s="77" t="s">
        <v>117</v>
      </c>
      <c r="AH47" s="76" t="s">
        <v>116</v>
      </c>
      <c r="AI47" s="76" t="s">
        <v>115</v>
      </c>
      <c r="AJ47" s="266">
        <f>AR37</f>
        <v>0</v>
      </c>
      <c r="AK47" s="266"/>
      <c r="AL47" s="266"/>
      <c r="AM47" s="266"/>
      <c r="AN47" s="266"/>
      <c r="AO47" s="266"/>
      <c r="AP47" s="266"/>
      <c r="AQ47" s="77" t="s">
        <v>113</v>
      </c>
      <c r="AR47" s="77" t="s">
        <v>114</v>
      </c>
      <c r="AT47" s="264">
        <f>IF(S47*AB47-AJ47&lt;=0,0,S47*AB47-AJ47)</f>
        <v>0</v>
      </c>
      <c r="AU47" s="264"/>
      <c r="AV47" s="264"/>
      <c r="AW47" s="264"/>
      <c r="AX47" s="264"/>
      <c r="AY47" s="265"/>
      <c r="AZ47" s="265"/>
      <c r="BA47" s="265"/>
      <c r="BB47" s="80" t="s">
        <v>113</v>
      </c>
      <c r="BC47" s="79"/>
      <c r="BD47" s="76"/>
      <c r="BE47" s="76"/>
      <c r="BF47" s="76"/>
      <c r="BG47" s="76"/>
      <c r="BH47" s="78"/>
      <c r="BI47" s="76"/>
      <c r="BJ47" s="76"/>
      <c r="BM47" s="77"/>
      <c r="CC47" s="76"/>
    </row>
    <row r="48" spans="2:91" ht="9.9499999999999993" customHeight="1" x14ac:dyDescent="0.2">
      <c r="F48" s="86"/>
      <c r="G48" s="86"/>
      <c r="H48" s="86"/>
      <c r="I48" s="86"/>
      <c r="J48" s="85"/>
      <c r="R48" s="76"/>
      <c r="S48" s="84"/>
      <c r="T48" s="84"/>
      <c r="U48" s="84"/>
      <c r="V48" s="84"/>
      <c r="W48" s="84"/>
      <c r="X48" s="76"/>
      <c r="Y48" s="76"/>
      <c r="Z48" s="77"/>
      <c r="AA48" s="77"/>
      <c r="AB48" s="84"/>
      <c r="AC48" s="84"/>
      <c r="AD48" s="84"/>
      <c r="AE48" s="84"/>
      <c r="AF48" s="84"/>
      <c r="AG48" s="77"/>
      <c r="AH48" s="76"/>
      <c r="AI48" s="76"/>
      <c r="AJ48" s="84"/>
      <c r="AK48" s="84"/>
      <c r="AL48" s="84"/>
      <c r="AM48" s="84"/>
      <c r="AN48" s="84"/>
      <c r="AO48" s="84"/>
      <c r="AP48" s="84"/>
      <c r="AQ48" s="77"/>
      <c r="AR48" s="77"/>
      <c r="AT48" s="83"/>
      <c r="AU48" s="83"/>
      <c r="AV48" s="83"/>
      <c r="AW48" s="83"/>
      <c r="AX48" s="83"/>
      <c r="AY48" s="82"/>
      <c r="AZ48" s="82"/>
      <c r="BA48" s="82"/>
      <c r="BB48" s="78"/>
      <c r="BC48" s="76"/>
      <c r="BD48" s="76"/>
      <c r="BE48" s="76"/>
      <c r="BF48" s="76"/>
      <c r="BG48" s="76"/>
      <c r="BH48" s="78"/>
      <c r="BI48" s="76"/>
      <c r="BJ48" s="76"/>
      <c r="BM48" s="77"/>
      <c r="CC48" s="76"/>
    </row>
    <row r="49" spans="6:101" ht="17.25" x14ac:dyDescent="0.2">
      <c r="F49" s="267" t="s">
        <v>121</v>
      </c>
      <c r="G49" s="267"/>
      <c r="H49" s="267"/>
      <c r="I49" s="267"/>
      <c r="J49" s="267"/>
      <c r="K49" s="81" t="s">
        <v>120</v>
      </c>
      <c r="L49" s="81"/>
      <c r="M49" s="81"/>
      <c r="N49" s="81"/>
      <c r="R49" s="76" t="s">
        <v>119</v>
      </c>
      <c r="S49" s="266">
        <f>U32</f>
        <v>13333</v>
      </c>
      <c r="T49" s="266"/>
      <c r="U49" s="266"/>
      <c r="V49" s="266"/>
      <c r="W49" s="266"/>
      <c r="X49" s="76" t="s">
        <v>113</v>
      </c>
      <c r="Y49" s="76"/>
      <c r="Z49" s="77" t="s">
        <v>118</v>
      </c>
      <c r="AA49" s="77"/>
      <c r="AB49" s="266">
        <f>Y38</f>
        <v>0</v>
      </c>
      <c r="AC49" s="266"/>
      <c r="AD49" s="266"/>
      <c r="AE49" s="266"/>
      <c r="AF49" s="266"/>
      <c r="AG49" s="77" t="s">
        <v>117</v>
      </c>
      <c r="AH49" s="76" t="s">
        <v>116</v>
      </c>
      <c r="AI49" s="76" t="s">
        <v>115</v>
      </c>
      <c r="AJ49" s="266">
        <f>AR38</f>
        <v>0</v>
      </c>
      <c r="AK49" s="266"/>
      <c r="AL49" s="266"/>
      <c r="AM49" s="266"/>
      <c r="AN49" s="266"/>
      <c r="AO49" s="266"/>
      <c r="AP49" s="266"/>
      <c r="AQ49" s="77" t="s">
        <v>113</v>
      </c>
      <c r="AR49" s="77" t="s">
        <v>114</v>
      </c>
      <c r="AT49" s="264">
        <f>IF(S49*AB49-AJ49&lt;=0,0,S49*AB49-AJ49)</f>
        <v>0</v>
      </c>
      <c r="AU49" s="264"/>
      <c r="AV49" s="264"/>
      <c r="AW49" s="264"/>
      <c r="AX49" s="264"/>
      <c r="AY49" s="265"/>
      <c r="AZ49" s="265"/>
      <c r="BA49" s="265"/>
      <c r="BB49" s="80" t="s">
        <v>113</v>
      </c>
      <c r="BC49" s="79"/>
      <c r="BD49" s="76"/>
      <c r="BE49" s="76"/>
      <c r="BF49" s="76"/>
      <c r="BG49" s="76"/>
      <c r="BH49" s="78"/>
      <c r="BI49" s="76"/>
      <c r="BJ49" s="76"/>
      <c r="BM49" s="77"/>
      <c r="CC49" s="76"/>
    </row>
    <row r="50" spans="6:101" x14ac:dyDescent="0.15">
      <c r="CG50" s="263"/>
      <c r="CH50" s="263"/>
      <c r="CI50" s="263"/>
      <c r="CJ50" s="263"/>
      <c r="CK50" s="263"/>
      <c r="CL50" s="263"/>
      <c r="CM50" s="263"/>
      <c r="CN50" s="263"/>
      <c r="CO50" s="263"/>
    </row>
    <row r="51" spans="6:101" x14ac:dyDescent="0.15">
      <c r="CG51" s="322"/>
      <c r="CH51" s="322"/>
      <c r="CI51" s="324"/>
      <c r="CJ51" s="324"/>
      <c r="CK51" s="324"/>
      <c r="CL51" s="324"/>
      <c r="CM51" s="324"/>
      <c r="CN51" s="324"/>
      <c r="CO51" s="324"/>
    </row>
    <row r="52" spans="6:101" ht="14.25" x14ac:dyDescent="0.15">
      <c r="CG52" s="322"/>
      <c r="CH52" s="322"/>
      <c r="CI52" s="324"/>
      <c r="CJ52" s="324"/>
      <c r="CK52" s="324"/>
      <c r="CL52" s="324"/>
      <c r="CM52" s="324"/>
      <c r="CN52" s="324"/>
      <c r="CO52" s="324"/>
      <c r="CS52" s="209" t="e">
        <f>IF(#REF!="","",SUM(BH32:BL34))</f>
        <v>#REF!</v>
      </c>
      <c r="CT52" s="210"/>
      <c r="CU52" s="210"/>
      <c r="CV52" s="210"/>
      <c r="CW52" s="210"/>
    </row>
    <row r="53" spans="6:101" x14ac:dyDescent="0.15">
      <c r="CG53" s="322"/>
      <c r="CH53" s="322"/>
      <c r="CI53" s="323"/>
      <c r="CJ53" s="323"/>
      <c r="CK53" s="323"/>
      <c r="CL53" s="323"/>
      <c r="CM53" s="323"/>
      <c r="CN53" s="323"/>
      <c r="CO53" s="323"/>
    </row>
  </sheetData>
  <sheetProtection selectLockedCells="1"/>
  <mergeCells count="279">
    <mergeCell ref="H11:N11"/>
    <mergeCell ref="AB11:AC11"/>
    <mergeCell ref="AQ11:AR11"/>
    <mergeCell ref="O11:AA11"/>
    <mergeCell ref="AD11:AP11"/>
    <mergeCell ref="BH6:BV6"/>
    <mergeCell ref="AS5:BG5"/>
    <mergeCell ref="BH5:BV5"/>
    <mergeCell ref="Q7:V7"/>
    <mergeCell ref="AF7:AK7"/>
    <mergeCell ref="O5:AC5"/>
    <mergeCell ref="BJ7:BO7"/>
    <mergeCell ref="BP7:BV7"/>
    <mergeCell ref="B10:G10"/>
    <mergeCell ref="O10:AA10"/>
    <mergeCell ref="AB10:AC10"/>
    <mergeCell ref="H10:N10"/>
    <mergeCell ref="BU10:BV10"/>
    <mergeCell ref="AD7:AE7"/>
    <mergeCell ref="AS7:AT7"/>
    <mergeCell ref="BH7:BI7"/>
    <mergeCell ref="AL7:AR7"/>
    <mergeCell ref="AU7:AZ7"/>
    <mergeCell ref="BA7:BG7"/>
    <mergeCell ref="O9:AA9"/>
    <mergeCell ref="AB9:AC9"/>
    <mergeCell ref="AS10:BE10"/>
    <mergeCell ref="BH10:BT10"/>
    <mergeCell ref="BF10:BG10"/>
    <mergeCell ref="C38:D38"/>
    <mergeCell ref="E38:I38"/>
    <mergeCell ref="J38:K38"/>
    <mergeCell ref="B23:C26"/>
    <mergeCell ref="D23:K23"/>
    <mergeCell ref="D30:H30"/>
    <mergeCell ref="Y35:AA35"/>
    <mergeCell ref="S49:W49"/>
    <mergeCell ref="AB49:AF49"/>
    <mergeCell ref="C37:D37"/>
    <mergeCell ref="E37:I37"/>
    <mergeCell ref="J37:K37"/>
    <mergeCell ref="F47:J47"/>
    <mergeCell ref="F49:J49"/>
    <mergeCell ref="F41:N41"/>
    <mergeCell ref="Y38:AA38"/>
    <mergeCell ref="F43:J43"/>
    <mergeCell ref="F45:J45"/>
    <mergeCell ref="S47:W47"/>
    <mergeCell ref="S45:W45"/>
    <mergeCell ref="D32:H32"/>
    <mergeCell ref="C35:D35"/>
    <mergeCell ref="E35:I35"/>
    <mergeCell ref="Y37:AA37"/>
    <mergeCell ref="AR37:AX37"/>
    <mergeCell ref="AB43:AF43"/>
    <mergeCell ref="AT49:BA49"/>
    <mergeCell ref="AJ49:AP49"/>
    <mergeCell ref="AJ45:AP45"/>
    <mergeCell ref="AJ47:AP47"/>
    <mergeCell ref="AB47:AF47"/>
    <mergeCell ref="AT47:BA47"/>
    <mergeCell ref="AB45:AF45"/>
    <mergeCell ref="AT45:BA45"/>
    <mergeCell ref="Q20:AA20"/>
    <mergeCell ref="AB20:AC20"/>
    <mergeCell ref="L23:Y23"/>
    <mergeCell ref="B20:N20"/>
    <mergeCell ref="O20:P20"/>
    <mergeCell ref="CS52:CW52"/>
    <mergeCell ref="S41:W41"/>
    <mergeCell ref="AA41:AG41"/>
    <mergeCell ref="S43:W43"/>
    <mergeCell ref="CG50:CO50"/>
    <mergeCell ref="Z23:AM23"/>
    <mergeCell ref="D26:K26"/>
    <mergeCell ref="L26:R26"/>
    <mergeCell ref="C22:BV22"/>
    <mergeCell ref="D24:K24"/>
    <mergeCell ref="L24:R24"/>
    <mergeCell ref="D25:K25"/>
    <mergeCell ref="L25:R25"/>
    <mergeCell ref="BU20:BV20"/>
    <mergeCell ref="BF20:BG20"/>
    <mergeCell ref="AN24:AT24"/>
    <mergeCell ref="AU24:AZ24"/>
    <mergeCell ref="BB24:BH24"/>
    <mergeCell ref="BI24:BN24"/>
    <mergeCell ref="BB23:BO23"/>
    <mergeCell ref="AD19:AH19"/>
    <mergeCell ref="BN18:BP18"/>
    <mergeCell ref="BN19:BP19"/>
    <mergeCell ref="AJ19:AL19"/>
    <mergeCell ref="AN19:AR19"/>
    <mergeCell ref="BN17:BP17"/>
    <mergeCell ref="AD20:AE20"/>
    <mergeCell ref="AF20:AP20"/>
    <mergeCell ref="B3:L3"/>
    <mergeCell ref="AS8:BE8"/>
    <mergeCell ref="BF8:BG8"/>
    <mergeCell ref="AS9:BE9"/>
    <mergeCell ref="BF9:BG9"/>
    <mergeCell ref="B5:N5"/>
    <mergeCell ref="AB3:AL3"/>
    <mergeCell ref="AM3:AS3"/>
    <mergeCell ref="AT3:AW3"/>
    <mergeCell ref="AD5:AR5"/>
    <mergeCell ref="O6:AC6"/>
    <mergeCell ref="AD6:AR6"/>
    <mergeCell ref="AS6:BG6"/>
    <mergeCell ref="CG53:CH53"/>
    <mergeCell ref="CI53:CO53"/>
    <mergeCell ref="CG51:CH51"/>
    <mergeCell ref="CI51:CO51"/>
    <mergeCell ref="CG52:CH52"/>
    <mergeCell ref="CI52:CO52"/>
    <mergeCell ref="BI25:BN25"/>
    <mergeCell ref="AN26:AT26"/>
    <mergeCell ref="AU26:AZ26"/>
    <mergeCell ref="BB26:BH26"/>
    <mergeCell ref="AT43:BA43"/>
    <mergeCell ref="AJ43:AP43"/>
    <mergeCell ref="AR35:AX35"/>
    <mergeCell ref="AR38:AX38"/>
    <mergeCell ref="AN25:AT25"/>
    <mergeCell ref="AK41:AP41"/>
    <mergeCell ref="AU41:BB41"/>
    <mergeCell ref="AR36:AX36"/>
    <mergeCell ref="BI26:BN26"/>
    <mergeCell ref="Y19:AC19"/>
    <mergeCell ref="AU25:AZ25"/>
    <mergeCell ref="BB25:BH25"/>
    <mergeCell ref="AQ20:AR20"/>
    <mergeCell ref="BH20:BI20"/>
    <mergeCell ref="AD18:AH18"/>
    <mergeCell ref="AS18:AW18"/>
    <mergeCell ref="AY18:BA18"/>
    <mergeCell ref="BC18:BG18"/>
    <mergeCell ref="AJ18:AL18"/>
    <mergeCell ref="AN18:AR18"/>
    <mergeCell ref="Z26:AF26"/>
    <mergeCell ref="AG26:AL26"/>
    <mergeCell ref="Z24:AF24"/>
    <mergeCell ref="AG24:AL24"/>
    <mergeCell ref="Z25:AF25"/>
    <mergeCell ref="AG25:AL25"/>
    <mergeCell ref="Y18:AC18"/>
    <mergeCell ref="AN23:BA23"/>
    <mergeCell ref="AS20:AT20"/>
    <mergeCell ref="AU20:BE20"/>
    <mergeCell ref="BJ20:BT20"/>
    <mergeCell ref="BR19:BV19"/>
    <mergeCell ref="AS19:AW19"/>
    <mergeCell ref="AY19:BA19"/>
    <mergeCell ref="BC19:BG19"/>
    <mergeCell ref="BH19:BL19"/>
    <mergeCell ref="BR18:BV18"/>
    <mergeCell ref="AY16:BA16"/>
    <mergeCell ref="BC16:BG16"/>
    <mergeCell ref="BH18:BL18"/>
    <mergeCell ref="AD17:AH17"/>
    <mergeCell ref="AJ17:AL17"/>
    <mergeCell ref="BR17:BV17"/>
    <mergeCell ref="AJ16:AL16"/>
    <mergeCell ref="AN16:AR16"/>
    <mergeCell ref="BH16:BL16"/>
    <mergeCell ref="BN16:BP16"/>
    <mergeCell ref="BR16:BV16"/>
    <mergeCell ref="AD15:AH15"/>
    <mergeCell ref="AJ15:AL15"/>
    <mergeCell ref="AN15:AR15"/>
    <mergeCell ref="AY15:BA15"/>
    <mergeCell ref="BH17:BL17"/>
    <mergeCell ref="AS16:AW16"/>
    <mergeCell ref="AS17:AW17"/>
    <mergeCell ref="AY17:BA17"/>
    <mergeCell ref="BC17:BG17"/>
    <mergeCell ref="AN17:AR17"/>
    <mergeCell ref="Y16:AC16"/>
    <mergeCell ref="AD16:AH16"/>
    <mergeCell ref="BC15:BG15"/>
    <mergeCell ref="AX13:AX14"/>
    <mergeCell ref="AS15:AW15"/>
    <mergeCell ref="BH12:BI12"/>
    <mergeCell ref="BH15:BL15"/>
    <mergeCell ref="BJ12:BT12"/>
    <mergeCell ref="BM13:BM14"/>
    <mergeCell ref="BN13:BV14"/>
    <mergeCell ref="BN15:BP15"/>
    <mergeCell ref="BR15:BV15"/>
    <mergeCell ref="U13:AC14"/>
    <mergeCell ref="AD13:AH14"/>
    <mergeCell ref="AI13:AI14"/>
    <mergeCell ref="AJ13:AR14"/>
    <mergeCell ref="BF12:BG12"/>
    <mergeCell ref="AD8:AP8"/>
    <mergeCell ref="AQ8:AR8"/>
    <mergeCell ref="BH8:BT8"/>
    <mergeCell ref="BU8:BV8"/>
    <mergeCell ref="BU11:BV11"/>
    <mergeCell ref="AS11:BE11"/>
    <mergeCell ref="AD12:AE12"/>
    <mergeCell ref="AF12:AP12"/>
    <mergeCell ref="AQ12:AR12"/>
    <mergeCell ref="AD9:AP9"/>
    <mergeCell ref="AQ9:AR9"/>
    <mergeCell ref="BH11:BT11"/>
    <mergeCell ref="BF11:BG11"/>
    <mergeCell ref="AB12:AC12"/>
    <mergeCell ref="AQ10:AR10"/>
    <mergeCell ref="AD10:AP10"/>
    <mergeCell ref="B12:N12"/>
    <mergeCell ref="AZ3:BE3"/>
    <mergeCell ref="BF3:BU3"/>
    <mergeCell ref="O17:S17"/>
    <mergeCell ref="U17:W17"/>
    <mergeCell ref="Y17:AC17"/>
    <mergeCell ref="O7:P7"/>
    <mergeCell ref="W7:AC7"/>
    <mergeCell ref="BH9:BT9"/>
    <mergeCell ref="BU9:BV9"/>
    <mergeCell ref="Y15:AC15"/>
    <mergeCell ref="M3:W3"/>
    <mergeCell ref="AB8:AC8"/>
    <mergeCell ref="Q12:AA12"/>
    <mergeCell ref="O8:AA8"/>
    <mergeCell ref="BH13:BL14"/>
    <mergeCell ref="AY13:BG14"/>
    <mergeCell ref="AS13:AW14"/>
    <mergeCell ref="BU12:BV12"/>
    <mergeCell ref="AS12:AT12"/>
    <mergeCell ref="AU12:BE12"/>
    <mergeCell ref="U15:W15"/>
    <mergeCell ref="B15:D19"/>
    <mergeCell ref="E17:I17"/>
    <mergeCell ref="J17:N17"/>
    <mergeCell ref="E18:I18"/>
    <mergeCell ref="J18:N18"/>
    <mergeCell ref="J15:N15"/>
    <mergeCell ref="E19:I19"/>
    <mergeCell ref="B8:G8"/>
    <mergeCell ref="H8:N8"/>
    <mergeCell ref="O18:S18"/>
    <mergeCell ref="U18:W18"/>
    <mergeCell ref="O12:P12"/>
    <mergeCell ref="J16:N16"/>
    <mergeCell ref="O16:S16"/>
    <mergeCell ref="U16:W16"/>
    <mergeCell ref="B13:N13"/>
    <mergeCell ref="O13:S14"/>
    <mergeCell ref="T13:T14"/>
    <mergeCell ref="B14:I14"/>
    <mergeCell ref="J14:N14"/>
    <mergeCell ref="O19:S19"/>
    <mergeCell ref="U19:W19"/>
    <mergeCell ref="B11:G11"/>
    <mergeCell ref="B1:Y1"/>
    <mergeCell ref="X3:Y3"/>
    <mergeCell ref="C36:D36"/>
    <mergeCell ref="E36:I36"/>
    <mergeCell ref="J36:K36"/>
    <mergeCell ref="Y36:AA36"/>
    <mergeCell ref="S25:X25"/>
    <mergeCell ref="U32:Z32"/>
    <mergeCell ref="K30:S30"/>
    <mergeCell ref="U30:Z30"/>
    <mergeCell ref="L32:M32"/>
    <mergeCell ref="N32:R32"/>
    <mergeCell ref="J35:K35"/>
    <mergeCell ref="J19:N19"/>
    <mergeCell ref="S26:X26"/>
    <mergeCell ref="B6:N6"/>
    <mergeCell ref="B7:G7"/>
    <mergeCell ref="H7:N7"/>
    <mergeCell ref="E15:I15"/>
    <mergeCell ref="E16:I16"/>
    <mergeCell ref="S24:X24"/>
    <mergeCell ref="B9:G9"/>
    <mergeCell ref="H9:N9"/>
    <mergeCell ref="O15:S15"/>
  </mergeCells>
  <phoneticPr fontId="3"/>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標準報酬月額等級表</vt:lpstr>
      <vt:lpstr>試算シートの利用について</vt:lpstr>
      <vt:lpstr>入力例</vt:lpstr>
      <vt:lpstr>入力シート</vt:lpstr>
      <vt:lpstr>試算シート</vt:lpstr>
      <vt:lpstr>入力シート(入力例)</vt:lpstr>
      <vt:lpstr>試算シート(試算例)</vt:lpstr>
      <vt:lpstr>試算シート!Print_Area</vt:lpstr>
      <vt:lpstr>'試算シート(試算例)'!Print_Area</vt:lpstr>
      <vt:lpstr>試算シートの利用について!Print_Area</vt:lpstr>
      <vt:lpstr>入力シート!Print_Area</vt:lpstr>
      <vt:lpstr>'入力シート(入力例)'!Print_Area</vt:lpstr>
      <vt:lpstr>入力例!Print_Area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USER</cp:lastModifiedBy>
  <cp:lastPrinted>2020-11-09T05:15:27Z</cp:lastPrinted>
  <dcterms:created xsi:type="dcterms:W3CDTF">2015-01-22T06:35:32Z</dcterms:created>
  <dcterms:modified xsi:type="dcterms:W3CDTF">2022-11-17T00:49:31Z</dcterms:modified>
</cp:coreProperties>
</file>