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E0491FE-124A-4DFC-B569-9FA458388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算シート " sheetId="14" r:id="rId1"/>
    <sheet name="計算シート（例）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5" l="1"/>
  <c r="D4" i="15"/>
  <c r="L12" i="15" l="1"/>
  <c r="U12" i="15" s="1"/>
  <c r="L16" i="15" s="1"/>
  <c r="U16" i="15" s="1"/>
  <c r="L20" i="15" s="1"/>
  <c r="B12" i="15"/>
  <c r="G12" i="15" s="1"/>
  <c r="B16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<sst xmlns="http://schemas.openxmlformats.org/spreadsheetml/2006/main" count="127" uniqueCount="27">
  <si>
    <t>円</t>
    <rPh sb="0" eb="1">
      <t>エン</t>
    </rPh>
    <phoneticPr fontId="2"/>
  </si>
  <si>
    <t>～</t>
    <phoneticPr fontId="2"/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</si>
  <si>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</si>
  <si>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</si>
  <si>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</si>
  <si>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</si>
  <si>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</si>
  <si>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</si>
  <si>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</si>
  <si>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</si>
  <si>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</si>
  <si>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</si>
  <si>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</si>
  <si>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</si>
  <si>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</si>
  <si>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</si>
  <si>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</si>
  <si>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</si>
  <si>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</si>
  <si>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</si>
  <si>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</si>
  <si>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</si>
  <si>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</si>
  <si>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</si>
  <si>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</si>
  <si>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（記入例）令和７年８月分の請求日数及び請求金額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</si>
  <si>
    <t>給付上限日額（令和７年8月1日～）</t>
    <rPh sb="0" eb="2">
      <t>キュウフ</t>
    </rPh>
    <rPh sb="2" eb="4">
      <t>ジョウゲン</t>
    </rPh>
    <rPh sb="4" eb="5">
      <t>ニチ</t>
    </rPh>
    <rPh sb="5" eb="6">
      <t>ガク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</si>
</sst>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58" fontId="0" fillId="0" borderId="15" xfId="0" applyNumberFormat="1" applyBorder="1" applyAlignment="1">
      <alignment horizontal="center" vertical="center"/>
    </xf>
    <xf numFmtId="57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58" fontId="9" fillId="0" borderId="13" xfId="0" applyNumberFormat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58" fontId="0" fillId="0" borderId="13" xfId="0" applyNumberFormat="1" applyBorder="1" applyAlignment="1" applyProtection="1">
      <alignment horizontal="center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57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58" fontId="0" fillId="0" borderId="14" xfId="0" applyNumberFormat="1" applyBorder="1" applyAlignment="1" applyProtection="1">
      <alignment horizontal="center" vertical="center"/>
      <protection locked="0"/>
    </xf>
    <xf numFmtId="58" fontId="0" fillId="0" borderId="15" xfId="0" applyNumberFormat="1" applyBorder="1" applyAlignment="1" applyProtection="1">
      <alignment horizontal="center" vertical="center"/>
      <protection locked="0"/>
    </xf>
    <xf numFmtId="58" fontId="0" fillId="0" borderId="16" xfId="0" applyNumberForma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58" fontId="9" fillId="0" borderId="14" xfId="0" applyNumberFormat="1" applyFont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center"/>
    </xf>
    <xf numFmtId="58" fontId="9" fillId="0" borderId="16" xfId="0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21</xdr:row>
      <xdr:rowOff>219075</xdr:rowOff>
    </xdr:from>
    <xdr:to>
      <xdr:col>23</xdr:col>
      <xdr:colOff>228600</xdr:colOff>
      <xdr:row>25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025" y="5981700"/>
          <a:ext cx="3648075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22</xdr:row>
      <xdr:rowOff>66676</xdr:rowOff>
    </xdr:from>
    <xdr:to>
      <xdr:col>24</xdr:col>
      <xdr:colOff>19050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0389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令和７年８月の請求日数及び請求金額は、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１９日　請求金額　２７１，９０９円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２日　請求金額　　２１，３６０円</a:t>
          </a:r>
          <a:endParaRPr kumimoji="1" lang="en-US" altLang="ja-JP" sz="1000" b="1"/>
        </a:p>
        <a:p>
          <a:r>
            <a:rPr kumimoji="1" lang="ja-JP" altLang="en-US" sz="1000" b="1"/>
            <a:t>合計　２１日　２９３，２６９円になります。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令和７年８月２８日で１８０日を越えるため、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R7.3.1</a:t>
          </a:r>
          <a:r>
            <a:rPr kumimoji="1" lang="ja-JP" altLang="en-US" sz="1050" b="1"/>
            <a:t>と入力すると自動的に令和７年３月１日の表示形式に変わります。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27"/>
  <sheetViews>
    <sheetView showGridLines="0" tabSelected="1" view="pageBreakPreview" topLeftCell="A7" zoomScaleNormal="100" zoomScaleSheetLayoutView="100" workbookViewId="0">
      <selection activeCell="S24" sqref="S24"/>
    </sheetView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6.6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bestFit="1" customWidth="1"/>
    <col min="25" max="16384" width="9" style="2"/>
  </cols>
  <sheetData>
    <row r="1" spans="1:24" ht="30" customHeight="1" x14ac:dyDescent="0.15">
      <c r="A1" s="31"/>
      <c r="B1" s="45" t="s">
        <v>18</v>
      </c>
      <c r="C1" s="4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46" t="s">
        <v>8</v>
      </c>
      <c r="E3" s="46"/>
      <c r="F3" s="46"/>
      <c r="G3" s="6"/>
      <c r="H3" s="37" t="s">
        <v>4</v>
      </c>
      <c r="I3" s="25"/>
      <c r="J3" s="47" t="s">
        <v>20</v>
      </c>
      <c r="K3" s="48"/>
      <c r="L3" s="48"/>
      <c r="M3" s="48"/>
      <c r="N3" s="48"/>
      <c r="O3" s="48"/>
      <c r="P3" s="48"/>
      <c r="Q3" s="48"/>
      <c r="R3" s="49"/>
      <c r="S3" s="25"/>
      <c r="T3" s="50" t="s">
        <v>2</v>
      </c>
      <c r="U3" s="51"/>
      <c r="V3" s="30"/>
    </row>
    <row r="4" spans="1:24" ht="30.75" customHeight="1" thickBot="1" x14ac:dyDescent="0.2">
      <c r="A4" s="32"/>
      <c r="B4" s="41"/>
      <c r="C4" s="26"/>
      <c r="D4" s="52">
        <f>B4+180</f>
        <v>180</v>
      </c>
      <c r="E4" s="52"/>
      <c r="F4" s="52"/>
      <c r="G4" s="25"/>
      <c r="H4" s="42"/>
      <c r="I4" s="25"/>
      <c r="J4" s="53"/>
      <c r="K4" s="54"/>
      <c r="L4" s="54"/>
      <c r="M4" s="35" t="s">
        <v>1</v>
      </c>
      <c r="N4" s="54"/>
      <c r="O4" s="54"/>
      <c r="P4" s="54"/>
      <c r="Q4" s="54"/>
      <c r="R4" s="55"/>
      <c r="S4" s="25"/>
      <c r="T4" s="56">
        <f>NETWORKDAYS(J4,N4,0)</f>
        <v>0</v>
      </c>
      <c r="U4" s="57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58" t="s">
        <v>19</v>
      </c>
      <c r="K5" s="59"/>
      <c r="L5" s="59"/>
      <c r="M5" s="59"/>
      <c r="N5" s="59"/>
      <c r="O5" s="59"/>
      <c r="P5" s="59"/>
      <c r="Q5" s="59"/>
      <c r="R5" s="60"/>
      <c r="S5" s="25"/>
      <c r="T5" s="50" t="s">
        <v>2</v>
      </c>
      <c r="U5" s="51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53"/>
      <c r="K6" s="54"/>
      <c r="L6" s="54"/>
      <c r="M6" s="35" t="s">
        <v>1</v>
      </c>
      <c r="N6" s="54"/>
      <c r="O6" s="54"/>
      <c r="P6" s="54"/>
      <c r="Q6" s="54"/>
      <c r="R6" s="55"/>
      <c r="S6" s="25"/>
      <c r="T6" s="56">
        <f>NETWORKDAYS(J6,N6,0)</f>
        <v>0</v>
      </c>
      <c r="U6" s="57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3" t="s">
        <v>11</v>
      </c>
      <c r="H11" s="43"/>
      <c r="L11" s="44" t="s">
        <v>4</v>
      </c>
      <c r="M11" s="44"/>
      <c r="N11" s="44"/>
      <c r="O11" s="44"/>
      <c r="U11" s="44" t="s">
        <v>11</v>
      </c>
      <c r="V11" s="44"/>
      <c r="W11" s="44"/>
    </row>
    <row r="12" spans="1:24" ht="27.75" customHeight="1" x14ac:dyDescent="0.15">
      <c r="B12" s="13">
        <f>H4</f>
        <v>0</v>
      </c>
      <c r="C12" s="16" t="s">
        <v>0</v>
      </c>
      <c r="D12" s="17" t="s">
        <v>9</v>
      </c>
      <c r="E12" s="18">
        <v>22</v>
      </c>
      <c r="F12" s="17" t="s">
        <v>10</v>
      </c>
      <c r="G12" s="61">
        <f>ROUND(B12/E12,-1)</f>
        <v>0</v>
      </c>
      <c r="H12" s="61"/>
      <c r="I12" s="16" t="s">
        <v>0</v>
      </c>
      <c r="L12" s="62">
        <f>H4</f>
        <v>0</v>
      </c>
      <c r="M12" s="62"/>
      <c r="N12" s="62"/>
      <c r="O12" s="62"/>
      <c r="P12" s="16" t="s">
        <v>0</v>
      </c>
      <c r="Q12" s="17" t="s">
        <v>9</v>
      </c>
      <c r="R12" s="63">
        <v>22</v>
      </c>
      <c r="S12" s="63"/>
      <c r="T12" s="17" t="s">
        <v>10</v>
      </c>
      <c r="U12" s="61">
        <f>ROUND(L12/R12,-1)</f>
        <v>0</v>
      </c>
      <c r="V12" s="61"/>
      <c r="W12" s="61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3" t="s">
        <v>15</v>
      </c>
      <c r="H15" s="43"/>
      <c r="L15" s="44" t="s">
        <v>11</v>
      </c>
      <c r="M15" s="44"/>
      <c r="N15" s="44"/>
      <c r="O15" s="44"/>
      <c r="U15" s="44" t="s">
        <v>15</v>
      </c>
      <c r="V15" s="44"/>
      <c r="W15" s="44"/>
      <c r="X15" s="34"/>
    </row>
    <row r="16" spans="1:24" ht="27.75" customHeight="1" x14ac:dyDescent="0.15">
      <c r="B16" s="12">
        <f>G12</f>
        <v>0</v>
      </c>
      <c r="C16" s="16" t="s">
        <v>0</v>
      </c>
      <c r="D16" s="17" t="s">
        <v>13</v>
      </c>
      <c r="E16" s="18" t="s">
        <v>14</v>
      </c>
      <c r="F16" s="17" t="s">
        <v>10</v>
      </c>
      <c r="G16" s="61">
        <f>ROUNDDOWN(B16*67/100,0)</f>
        <v>0</v>
      </c>
      <c r="H16" s="61"/>
      <c r="I16" s="16" t="s">
        <v>0</v>
      </c>
      <c r="L16" s="61">
        <f>U12</f>
        <v>0</v>
      </c>
      <c r="M16" s="61"/>
      <c r="N16" s="61"/>
      <c r="O16" s="61"/>
      <c r="P16" s="16" t="s">
        <v>0</v>
      </c>
      <c r="Q16" s="17" t="s">
        <v>13</v>
      </c>
      <c r="R16" s="63" t="s">
        <v>21</v>
      </c>
      <c r="S16" s="63"/>
      <c r="T16" s="17" t="s">
        <v>10</v>
      </c>
      <c r="U16" s="61">
        <f>ROUNDDOWN(L16*50/100,0)</f>
        <v>0</v>
      </c>
      <c r="V16" s="61"/>
      <c r="W16" s="61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3" t="s">
        <v>3</v>
      </c>
      <c r="H19" s="43"/>
      <c r="L19" s="65" t="s">
        <v>17</v>
      </c>
      <c r="M19" s="65"/>
      <c r="N19" s="65"/>
      <c r="O19" s="65"/>
      <c r="R19" s="44" t="s">
        <v>2</v>
      </c>
      <c r="S19" s="44"/>
      <c r="T19" s="19"/>
      <c r="U19" s="44" t="s">
        <v>3</v>
      </c>
      <c r="V19" s="44"/>
      <c r="W19" s="44"/>
      <c r="X19" s="34"/>
    </row>
    <row r="20" spans="2:24" ht="27.75" customHeight="1" x14ac:dyDescent="0.15">
      <c r="B20" s="12">
        <f>IF(B24&gt;G16,G16,B24)</f>
        <v>0</v>
      </c>
      <c r="C20" s="16" t="s">
        <v>0</v>
      </c>
      <c r="D20" s="17" t="s">
        <v>13</v>
      </c>
      <c r="E20" s="15">
        <f>T4</f>
        <v>0</v>
      </c>
      <c r="F20" s="17" t="s">
        <v>10</v>
      </c>
      <c r="G20" s="61">
        <f>B20*E20</f>
        <v>0</v>
      </c>
      <c r="H20" s="61"/>
      <c r="I20" s="16" t="s">
        <v>0</v>
      </c>
      <c r="L20" s="61">
        <f>IF(L24&gt;U16,U16,L24)</f>
        <v>0</v>
      </c>
      <c r="M20" s="61"/>
      <c r="N20" s="61"/>
      <c r="O20" s="61"/>
      <c r="P20" s="16" t="s">
        <v>0</v>
      </c>
      <c r="Q20" s="17" t="s">
        <v>13</v>
      </c>
      <c r="R20" s="66">
        <f>T6</f>
        <v>0</v>
      </c>
      <c r="S20" s="66"/>
      <c r="T20" s="17" t="s">
        <v>10</v>
      </c>
      <c r="U20" s="61">
        <f>L20*R20</f>
        <v>0</v>
      </c>
      <c r="V20" s="61"/>
      <c r="W20" s="61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26</v>
      </c>
      <c r="L22" s="2" t="s">
        <v>26</v>
      </c>
    </row>
    <row r="23" spans="2:24" ht="17.25" customHeight="1" x14ac:dyDescent="0.15">
      <c r="B23" s="9" t="s">
        <v>5</v>
      </c>
      <c r="L23" s="67" t="s">
        <v>6</v>
      </c>
      <c r="M23" s="67"/>
      <c r="N23" s="67"/>
      <c r="O23" s="67"/>
    </row>
    <row r="24" spans="2:24" ht="27.75" customHeight="1" x14ac:dyDescent="0.15">
      <c r="B24" s="14">
        <v>14718</v>
      </c>
      <c r="C24" s="21" t="s">
        <v>0</v>
      </c>
      <c r="L24" s="64">
        <v>10984</v>
      </c>
      <c r="M24" s="64"/>
      <c r="N24" s="64"/>
      <c r="O24" s="64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algorithmName="SHA-512" hashValue="FPIN0AXQDNGY1CXzM+MFNGTK0M5T8+dIUNlr4Qcw18+YC7J31zQPN+i4oXWEhnVa7FonDuZXk2hUcOoaGdwGTA==" saltValue="lfdRT8FR3460rPmKA290ag==" spinCount="100000" sheet="1" objects="1" scenarios="1"/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topLeftCell="A7" zoomScaleNormal="100" zoomScaleSheetLayoutView="100" workbookViewId="0">
      <selection activeCell="B12" sqref="B12 E12"/>
    </sheetView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8.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customWidth="1"/>
    <col min="25" max="16384" width="9" style="2"/>
  </cols>
  <sheetData>
    <row r="1" spans="1:24" ht="30" customHeight="1" x14ac:dyDescent="0.15">
      <c r="A1" s="31"/>
      <c r="B1" s="45" t="s">
        <v>18</v>
      </c>
      <c r="C1" s="45"/>
      <c r="D1" s="40" t="s">
        <v>25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46" t="s">
        <v>8</v>
      </c>
      <c r="E3" s="46"/>
      <c r="F3" s="46"/>
      <c r="G3" s="6"/>
      <c r="H3" s="37" t="s">
        <v>4</v>
      </c>
      <c r="I3" s="25"/>
      <c r="J3" s="47" t="s">
        <v>20</v>
      </c>
      <c r="K3" s="48"/>
      <c r="L3" s="48"/>
      <c r="M3" s="48"/>
      <c r="N3" s="48"/>
      <c r="O3" s="48"/>
      <c r="P3" s="48"/>
      <c r="Q3" s="48"/>
      <c r="R3" s="49"/>
      <c r="S3" s="25"/>
      <c r="T3" s="50" t="s">
        <v>2</v>
      </c>
      <c r="U3" s="51"/>
      <c r="V3" s="30"/>
    </row>
    <row r="4" spans="1:24" ht="30.75" customHeight="1" thickBot="1" x14ac:dyDescent="0.2">
      <c r="A4" s="32"/>
      <c r="B4" s="38">
        <v>45717</v>
      </c>
      <c r="C4" s="26"/>
      <c r="D4" s="52">
        <f>B4+180</f>
        <v>45897</v>
      </c>
      <c r="E4" s="52"/>
      <c r="F4" s="52"/>
      <c r="G4" s="25"/>
      <c r="H4" s="39">
        <v>470000</v>
      </c>
      <c r="I4" s="25"/>
      <c r="J4" s="68">
        <v>45870</v>
      </c>
      <c r="K4" s="69"/>
      <c r="L4" s="69"/>
      <c r="M4" s="35" t="s">
        <v>1</v>
      </c>
      <c r="N4" s="69">
        <v>45896</v>
      </c>
      <c r="O4" s="69"/>
      <c r="P4" s="69"/>
      <c r="Q4" s="69"/>
      <c r="R4" s="70"/>
      <c r="S4" s="25"/>
      <c r="T4" s="56">
        <f>NETWORKDAYS(J4,N4,0)</f>
        <v>19</v>
      </c>
      <c r="U4" s="57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58" t="s">
        <v>19</v>
      </c>
      <c r="K5" s="59"/>
      <c r="L5" s="59"/>
      <c r="M5" s="59"/>
      <c r="N5" s="59"/>
      <c r="O5" s="59"/>
      <c r="P5" s="59"/>
      <c r="Q5" s="59"/>
      <c r="R5" s="60"/>
      <c r="S5" s="25"/>
      <c r="T5" s="50" t="s">
        <v>2</v>
      </c>
      <c r="U5" s="51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68">
        <v>45897</v>
      </c>
      <c r="K6" s="69"/>
      <c r="L6" s="69"/>
      <c r="M6" s="35" t="s">
        <v>1</v>
      </c>
      <c r="N6" s="69">
        <v>45900</v>
      </c>
      <c r="O6" s="69"/>
      <c r="P6" s="69"/>
      <c r="Q6" s="69"/>
      <c r="R6" s="70"/>
      <c r="S6" s="25"/>
      <c r="T6" s="56">
        <f>NETWORKDAYS(J6,N6,0)</f>
        <v>2</v>
      </c>
      <c r="U6" s="57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3" t="s">
        <v>11</v>
      </c>
      <c r="H11" s="43"/>
      <c r="L11" s="44" t="s">
        <v>4</v>
      </c>
      <c r="M11" s="44"/>
      <c r="N11" s="44"/>
      <c r="O11" s="44"/>
      <c r="U11" s="44" t="s">
        <v>11</v>
      </c>
      <c r="V11" s="44"/>
      <c r="W11" s="44"/>
    </row>
    <row r="12" spans="1:24" ht="27.75" customHeight="1" x14ac:dyDescent="0.15">
      <c r="B12" s="13">
        <f>H4</f>
        <v>470000</v>
      </c>
      <c r="C12" s="16" t="s">
        <v>0</v>
      </c>
      <c r="D12" s="17" t="s">
        <v>9</v>
      </c>
      <c r="E12" s="18">
        <v>22</v>
      </c>
      <c r="F12" s="17" t="s">
        <v>10</v>
      </c>
      <c r="G12" s="61">
        <f>ROUND(B12/E12,-1)</f>
        <v>21360</v>
      </c>
      <c r="H12" s="61"/>
      <c r="I12" s="16" t="s">
        <v>0</v>
      </c>
      <c r="L12" s="62">
        <f>H4</f>
        <v>470000</v>
      </c>
      <c r="M12" s="62"/>
      <c r="N12" s="62"/>
      <c r="O12" s="62"/>
      <c r="P12" s="16" t="s">
        <v>0</v>
      </c>
      <c r="Q12" s="17" t="s">
        <v>9</v>
      </c>
      <c r="R12" s="63">
        <v>22</v>
      </c>
      <c r="S12" s="63"/>
      <c r="T12" s="17" t="s">
        <v>10</v>
      </c>
      <c r="U12" s="61">
        <f>ROUND(L12/R12,-1)</f>
        <v>21360</v>
      </c>
      <c r="V12" s="61"/>
      <c r="W12" s="61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3" t="s">
        <v>15</v>
      </c>
      <c r="H15" s="43"/>
      <c r="L15" s="44" t="s">
        <v>11</v>
      </c>
      <c r="M15" s="44"/>
      <c r="N15" s="44"/>
      <c r="O15" s="44"/>
      <c r="U15" s="44" t="s">
        <v>15</v>
      </c>
      <c r="V15" s="44"/>
      <c r="W15" s="44"/>
      <c r="X15" s="34"/>
    </row>
    <row r="16" spans="1:24" ht="27.75" customHeight="1" x14ac:dyDescent="0.15">
      <c r="B16" s="12">
        <f>G12</f>
        <v>21360</v>
      </c>
      <c r="C16" s="16" t="s">
        <v>0</v>
      </c>
      <c r="D16" s="17" t="s">
        <v>13</v>
      </c>
      <c r="E16" s="18" t="s">
        <v>14</v>
      </c>
      <c r="F16" s="17" t="s">
        <v>10</v>
      </c>
      <c r="G16" s="61">
        <f>ROUNDDOWN(B16*67/100,0)</f>
        <v>14311</v>
      </c>
      <c r="H16" s="61"/>
      <c r="I16" s="16" t="s">
        <v>0</v>
      </c>
      <c r="L16" s="61">
        <f>U12</f>
        <v>21360</v>
      </c>
      <c r="M16" s="61"/>
      <c r="N16" s="61"/>
      <c r="O16" s="61"/>
      <c r="P16" s="16" t="s">
        <v>0</v>
      </c>
      <c r="Q16" s="17" t="s">
        <v>13</v>
      </c>
      <c r="R16" s="63" t="s">
        <v>21</v>
      </c>
      <c r="S16" s="63"/>
      <c r="T16" s="17" t="s">
        <v>10</v>
      </c>
      <c r="U16" s="61">
        <f>ROUNDDOWN(L16*50/100,0)</f>
        <v>10680</v>
      </c>
      <c r="V16" s="61"/>
      <c r="W16" s="61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3" t="s">
        <v>3</v>
      </c>
      <c r="H19" s="43"/>
      <c r="L19" s="65" t="s">
        <v>17</v>
      </c>
      <c r="M19" s="65"/>
      <c r="N19" s="65"/>
      <c r="O19" s="65"/>
      <c r="R19" s="44" t="s">
        <v>2</v>
      </c>
      <c r="S19" s="44"/>
      <c r="T19" s="19"/>
      <c r="U19" s="44" t="s">
        <v>3</v>
      </c>
      <c r="V19" s="44"/>
      <c r="W19" s="44"/>
      <c r="X19" s="34"/>
    </row>
    <row r="20" spans="2:24" ht="27.75" customHeight="1" x14ac:dyDescent="0.15">
      <c r="B20" s="12">
        <v>14311</v>
      </c>
      <c r="C20" s="16" t="s">
        <v>0</v>
      </c>
      <c r="D20" s="17" t="s">
        <v>13</v>
      </c>
      <c r="E20" s="15">
        <f>T4</f>
        <v>19</v>
      </c>
      <c r="F20" s="17" t="s">
        <v>10</v>
      </c>
      <c r="G20" s="71">
        <f>B20*E20</f>
        <v>271909</v>
      </c>
      <c r="H20" s="71"/>
      <c r="I20" s="16" t="s">
        <v>0</v>
      </c>
      <c r="L20" s="61">
        <f>IF(L24&gt;U16,U16,L24)</f>
        <v>10680</v>
      </c>
      <c r="M20" s="61"/>
      <c r="N20" s="61"/>
      <c r="O20" s="61"/>
      <c r="P20" s="16" t="s">
        <v>0</v>
      </c>
      <c r="Q20" s="17" t="s">
        <v>13</v>
      </c>
      <c r="R20" s="66">
        <f>T6</f>
        <v>2</v>
      </c>
      <c r="S20" s="66"/>
      <c r="T20" s="17" t="s">
        <v>10</v>
      </c>
      <c r="U20" s="71">
        <f>L20*R20</f>
        <v>21360</v>
      </c>
      <c r="V20" s="71"/>
      <c r="W20" s="71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26</v>
      </c>
      <c r="L22" s="2" t="s">
        <v>26</v>
      </c>
    </row>
    <row r="23" spans="2:24" ht="17.25" customHeight="1" x14ac:dyDescent="0.15">
      <c r="B23" s="9" t="s">
        <v>5</v>
      </c>
      <c r="L23" s="67" t="s">
        <v>6</v>
      </c>
      <c r="M23" s="67"/>
      <c r="N23" s="67"/>
      <c r="O23" s="67"/>
    </row>
    <row r="24" spans="2:24" ht="27.75" customHeight="1" x14ac:dyDescent="0.15">
      <c r="B24" s="14">
        <v>14718</v>
      </c>
      <c r="C24" s="21" t="s">
        <v>0</v>
      </c>
      <c r="L24" s="64">
        <v>10984</v>
      </c>
      <c r="M24" s="64"/>
      <c r="N24" s="64"/>
      <c r="O24" s="64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algorithmName="SHA-512" hashValue="Sv9PnXPV9xKiQ9FTiQ/X9NAwSGZfBgwbmsW8g2sVwRABB7GqySrVH//3ng2YfcU7pGEYwtG5jMaxw0pm1h8/ng==" saltValue="OnWQElvM3MulxqzcTjD3iw==" spinCount="100000" sheet="1" objects="1" scenarios="1"/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 </vt:lpstr>
      <vt:lpstr>計算シート（例）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2025-02-28T10:53:56Z</dcterms:created>
  <dcterms:modified xsi:type="dcterms:W3CDTF">2025-09-07T23:54:18Z</dcterms:modified>
</cp:coreProperties>
</file>