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75C076B1-7C85-41E1-83F6-58131A29C1A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1">'報酬支給証明書 '!$A$1:$X$50</definedName>
  </definedNames>
  <calcPr calcId="191029"/>
</workbook>
</file>

<file path=xl/calcChain.xml><?xml version="1.0" encoding="utf-8"?>
<calcChain xmlns="http://schemas.openxmlformats.org/spreadsheetml/2006/main">
  <c r="N43" i="12" l="1"/>
  <c r="K38" i="12"/>
  <c r="C36" i="12" l="1"/>
  <c r="S24" i="12" l="1"/>
  <c r="J24" i="12"/>
  <c r="S23" i="12"/>
  <c r="J23" i="12"/>
  <c r="S22" i="12"/>
  <c r="J22" i="12"/>
  <c r="S21" i="12"/>
  <c r="J21" i="12"/>
  <c r="S20" i="12"/>
  <c r="J20" i="12"/>
  <c r="E20" i="12"/>
  <c r="S19" i="12"/>
  <c r="J19" i="12"/>
  <c r="E19" i="12"/>
  <c r="S18" i="12"/>
  <c r="J18" i="12"/>
  <c r="L25" i="12" s="1"/>
  <c r="P30" i="12" s="1"/>
  <c r="I43" i="12" s="1"/>
  <c r="E18" i="12"/>
  <c r="S15" i="12"/>
  <c r="J15" i="12"/>
  <c r="S14" i="12"/>
  <c r="S16" i="12" s="1"/>
  <c r="J14" i="12"/>
  <c r="V12" i="12"/>
  <c r="T12" i="12"/>
  <c r="K10" i="12"/>
  <c r="K36" i="12" s="1"/>
  <c r="C38" i="12" s="1"/>
  <c r="F10" i="12"/>
  <c r="A10" i="12"/>
  <c r="C49" i="12" l="1"/>
  <c r="S25" i="12"/>
  <c r="S26" i="12" s="1"/>
  <c r="L16" i="12"/>
  <c r="O15" i="12"/>
  <c r="I41" i="12" s="1"/>
  <c r="K26" i="12"/>
  <c r="R35" i="11" l="1"/>
  <c r="E24" i="12" s="1"/>
  <c r="R33" i="11" l="1"/>
  <c r="E22" i="12" s="1"/>
  <c r="R34" i="11"/>
  <c r="E23" i="12" s="1"/>
  <c r="R32" i="11"/>
  <c r="E21" i="12" s="1"/>
  <c r="AA15" i="11"/>
  <c r="P10" i="12" s="1"/>
  <c r="P29" i="12" s="1"/>
  <c r="AA16" i="11"/>
  <c r="U10" i="12" s="1"/>
  <c r="N49" i="12" l="1"/>
  <c r="I45" i="12"/>
  <c r="C41" i="12"/>
  <c r="O41" i="12" s="1"/>
  <c r="C43" i="12" s="1"/>
  <c r="P31" i="12"/>
  <c r="I49" i="12" l="1"/>
  <c r="S49" i="12" s="1"/>
  <c r="C45" i="12"/>
  <c r="N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59DADA76-F19B-4451-955A-D0A97B18FA92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・請求月の前の月の給料明細書（初回のみ）
　・請求月の給料明細書</t>
        </r>
      </text>
    </comment>
  </commentList>
</comments>
</file>

<file path=xl/sharedStrings.xml><?xml version="1.0" encoding="utf-8"?>
<sst xmlns="http://schemas.openxmlformats.org/spreadsheetml/2006/main" count="170" uniqueCount="116">
  <si>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</si>
  <si>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</si>
  <si>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</si>
  <si>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</si>
  <si>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</si>
  <si>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</si>
  <si>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</si>
  <si>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</si>
  <si>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</si>
  <si>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</si>
  <si>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</si>
  <si>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</si>
  <si>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</si>
  <si>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</si>
  <si>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</si>
  <si>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</si>
  <si>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</si>
  <si>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</si>
  <si>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</si>
  <si>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</si>
  <si>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</si>
  <si>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</si>
  <si>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</si>
  <si>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</si>
  <si>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</si>
  <si>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</si>
  <si>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</si>
  <si>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</si>
  <si>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</si>
  <si>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</si>
  <si>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</si>
  <si>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</si>
  <si>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雇用保険給付上限相当額</t>
    <rPh sb="0" eb="2">
      <t>コヨウ</t>
    </rPh>
    <rPh sb="2" eb="4">
      <t>ホケン</t>
    </rPh>
    <rPh sb="4" eb="6">
      <t>キュウフ</t>
    </rPh>
    <rPh sb="6" eb="8">
      <t>ジョウゲン</t>
    </rPh>
    <rPh sb="8" eb="10">
      <t>ソウトウ</t>
    </rPh>
    <rPh sb="10" eb="11">
      <t>ガク</t>
    </rPh>
    <phoneticPr fontId="2"/>
  </si>
  <si>
    <t>給付日額</t>
    <rPh sb="0" eb="2">
      <t>キュウフ</t>
    </rPh>
    <rPh sb="2" eb="4">
      <t>ニチガク</t>
    </rPh>
    <phoneticPr fontId="2"/>
  </si>
  <si>
    <t>・・・</t>
    <phoneticPr fontId="2"/>
  </si>
  <si>
    <t>ア</t>
    <phoneticPr fontId="2"/>
  </si>
  <si>
    <t>・・・</t>
    <phoneticPr fontId="2"/>
  </si>
  <si>
    <t>イ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</si>
  <si>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</si>
  <si>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</si>
  <si>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月の介護休業取得月の給与報酬について、下記のとおり証明します。</t>
    <rPh sb="0" eb="1">
      <t>ツキ</t>
    </rPh>
    <phoneticPr fontId="2"/>
  </si>
  <si>
    <t>報酬支給額証明書（介護休業手当金）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</si>
  <si>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</si>
  <si>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</si>
  <si>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</si>
  <si>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給付上限相当額（ア）
または給付日額（イ）</t>
    <rPh sb="0" eb="2">
      <t>キュウフ</t>
    </rPh>
    <rPh sb="2" eb="4">
      <t>ジョウゲン</t>
    </rPh>
    <rPh sb="4" eb="6">
      <t>ソウトウ</t>
    </rPh>
    <rPh sb="6" eb="7">
      <t>ガク</t>
    </rPh>
    <rPh sb="14" eb="16">
      <t>キュウフ</t>
    </rPh>
    <rPh sb="16" eb="18">
      <t>ニチガク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</si>
  <si>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</si>
  <si>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</si>
  <si>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</si>
  <si>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</si>
  <si>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</si>
  <si>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</si>
  <si>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</si>
  <si>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</si>
  <si>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</si>
  <si>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</si>
  <si>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</si>
  <si>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</si>
  <si>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</si>
  <si>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</si>
  <si>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介護休業手当金の日額の算定</t>
    <rPh sb="0" eb="2">
      <t>カイゴ</t>
    </rPh>
    <rPh sb="2" eb="4">
      <t>キュウギョウ</t>
    </rPh>
    <rPh sb="4" eb="6">
      <t>テアテ</t>
    </rPh>
    <rPh sb="6" eb="7">
      <t>キン</t>
    </rPh>
    <rPh sb="8" eb="10">
      <t>ニチガク</t>
    </rPh>
    <rPh sb="11" eb="13">
      <t>サンテイ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</si>
  <si>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</si>
  <si>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</si>
  <si>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</si>
  <si>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</si>
  <si>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</si>
  <si>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</si>
  <si>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</si>
  <si>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</si>
  <si>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</si>
  <si>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</si>
  <si>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</si>
  <si>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</si>
  <si>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</si>
  <si>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</si>
  <si>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</si>
  <si>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</si>
  <si>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</si>
  <si>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</si>
  <si>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</si>
  <si>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</si>
  <si>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</si>
  <si>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</si>
  <si>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報酬②→教職調整額、扶養手当、住居手当以外に、右の表にのっている手当が支給されている場合は、該当する番号を「該当番号」に入力してください。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19" eb="21">
      <t>イガイ</t>
    </rPh>
    <rPh sb="23" eb="24">
      <t>ミギ</t>
    </rPh>
    <rPh sb="25" eb="26">
      <t>ヒョウ</t>
    </rPh>
    <rPh sb="32" eb="34">
      <t>テアテ</t>
    </rPh>
    <rPh sb="35" eb="37">
      <t>シキュウ</t>
    </rPh>
    <rPh sb="42" eb="44">
      <t>バアイ</t>
    </rPh>
    <rPh sb="46" eb="48">
      <t>ガイトウ</t>
    </rPh>
    <rPh sb="50" eb="52">
      <t>バンゴウ</t>
    </rPh>
    <rPh sb="54" eb="56">
      <t>ガイトウ</t>
    </rPh>
    <rPh sb="56" eb="58">
      <t>バンゴウ</t>
    </rPh>
    <rPh sb="60" eb="62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</si>
  <si>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</si>
  <si>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</si>
  <si>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</si>
  <si>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通勤手当は、毎月支給されている方のみ「該当番号」に「１」と入力してください。</t>
    <rPh sb="6" eb="8">
      <t>マイツキ</t>
    </rPh>
    <rPh sb="8" eb="10">
      <t>シキュウ</t>
    </rPh>
    <rPh sb="15" eb="16">
      <t>カタ</t>
    </rPh>
    <rPh sb="19" eb="21">
      <t>ガイトウ</t>
    </rPh>
    <rPh sb="21" eb="23">
      <t>バンゴウ</t>
    </rPh>
    <rPh sb="29" eb="31">
      <t>ニュウリョク</t>
    </rPh>
    <phoneticPr fontId="2"/>
  </si>
  <si>
    <t>年</t>
    <rPh sb="0" eb="1">
      <t>ネン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</si>
  <si>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</si>
  <si>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</si>
  <si>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</si>
  <si>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</si>
  <si>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r>
      <t>定期代等で数か月まとめて支給されている方は</t>
    </r>
    <r>
      <rPr>
        <u/>
        <sz val="11"/>
        <rFont val="HGPｺﾞｼｯｸM"/>
        <family val="3"/>
        <charset val="128"/>
      </rPr>
      <t>入力の必要はありません。</t>
    </r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1" eb="23">
      <t>ニュウリョク</t>
    </rPh>
    <rPh sb="24" eb="26">
      <t>ヒツヨウ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</si>
  <si>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</si>
  <si>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</si>
  <si>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</si>
  <si>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入力が終わりましたら、シート「報酬支給額証明書」の黄色の箇所を入力し、「報酬支給額証明書」を介護休業手当金請求書と一緒に提出してください。（入力表は要りません。）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カイゴ</t>
    </rPh>
    <rPh sb="48" eb="50">
      <t>キュウギョウ</t>
    </rPh>
    <rPh sb="50" eb="52">
      <t>テアテ</t>
    </rPh>
    <rPh sb="52" eb="53">
      <t>キン</t>
    </rPh>
    <rPh sb="53" eb="56">
      <t>セイキュウショ</t>
    </rPh>
    <rPh sb="57" eb="59">
      <t>イッショ</t>
    </rPh>
    <rPh sb="60" eb="62">
      <t>テイシュツ</t>
    </rPh>
    <rPh sb="70" eb="72">
      <t>ニュウリョク</t>
    </rPh>
    <rPh sb="72" eb="73">
      <t>ヒョウ</t>
    </rPh>
    <rPh sb="74" eb="75">
      <t>イ</t>
    </rPh>
    <phoneticPr fontId="2"/>
  </si>
  <si>
    <t>「報酬支給額証明書」の添付書類として、「請求月の前月の給料明細書」（初回のみ）と「請求月の給料明細書」も提出してください。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41" eb="43">
      <t>セイキュウ</t>
    </rPh>
    <rPh sb="43" eb="44">
      <t>ツキ</t>
    </rPh>
    <rPh sb="45" eb="47">
      <t>キュウリョウ</t>
    </rPh>
    <rPh sb="47" eb="50">
      <t>メイサイショ</t>
    </rPh>
    <rPh sb="52" eb="54">
      <t>テイシュツ</t>
    </rPh>
    <phoneticPr fontId="2"/>
  </si>
  <si>
    <t>報酬①→「本来の支給額」には、休暇を取得する前の本来の報酬額を入力し、「支給実績」には請求月の給料明細書の金額を入力してください。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ニュウリョク</t>
    </rPh>
    <rPh sb="36" eb="38">
      <t>シキュウ</t>
    </rPh>
    <rPh sb="38" eb="40">
      <t>ジッセキ</t>
    </rPh>
    <rPh sb="43" eb="45">
      <t>セイキュウ</t>
    </rPh>
    <rPh sb="45" eb="46">
      <t>ヅキ</t>
    </rPh>
    <rPh sb="47" eb="49">
      <t>キュウリョウ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</si>
  <si>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</si>
  <si>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</si>
  <si>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</si>
  <si>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</si>
  <si>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</si>
  <si>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</si>
  <si>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</si>
  <si>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</si>
  <si>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</si>
  <si>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67/100</t>
    <phoneticPr fontId="2"/>
  </si>
  <si>
    <t>義務教育等教員特別手当</t>
    <rPh sb="0" eb="2">
      <t>ギム</t>
    </rPh>
    <rPh sb="2" eb="4">
      <t>キョウイク</t>
    </rPh>
    <rPh sb="4" eb="5">
      <t>トウ</t>
    </rPh>
    <rPh sb="5" eb="7">
      <t>キョウイン</t>
    </rPh>
    <rPh sb="7" eb="9">
      <t>トクベツ</t>
    </rPh>
    <rPh sb="9" eb="11">
      <t>テアテ</t>
    </rPh>
    <phoneticPr fontId="2"/>
  </si>
  <si>
    <t>令和</t>
    <rPh sb="0" eb="1">
      <t>レイ</t>
    </rPh>
    <rPh sb="1" eb="2">
      <t>ワ</t>
    </rPh>
    <phoneticPr fontId="2"/>
  </si>
  <si>
    <t>支　給　実　績</t>
    <phoneticPr fontId="2"/>
  </si>
  <si>
    <t>令和</t>
    <rPh sb="0" eb="2">
      <t>レイワ</t>
    </rPh>
    <phoneticPr fontId="2"/>
  </si>
  <si>
    <t>（円未満切捨て）</t>
    <rPh sb="1" eb="2">
      <t>エン</t>
    </rPh>
    <rPh sb="2" eb="4">
      <t>ミマン</t>
    </rPh>
    <rPh sb="4" eb="5">
      <t>キ</t>
    </rPh>
    <rPh sb="5" eb="6">
      <t>ス</t>
    </rPh>
    <phoneticPr fontId="2"/>
  </si>
  <si>
    <t>R6.8～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</si>
</sst>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indexed="8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6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12" fillId="0" borderId="0" xfId="1" applyFont="1">
      <alignment vertical="center"/>
    </xf>
    <xf numFmtId="38" fontId="5" fillId="0" borderId="14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 wrapText="1"/>
    </xf>
    <xf numFmtId="38" fontId="9" fillId="0" borderId="0" xfId="1" applyFont="1" applyBorder="1">
      <alignment vertical="center"/>
    </xf>
    <xf numFmtId="38" fontId="9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6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textRotation="255"/>
    </xf>
    <xf numFmtId="0" fontId="9" fillId="0" borderId="13" xfId="3" applyFont="1" applyBorder="1" applyAlignment="1">
      <alignment horizontal="center" vertical="center" textRotation="255"/>
    </xf>
    <xf numFmtId="0" fontId="20" fillId="0" borderId="0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9" fillId="0" borderId="0" xfId="3" applyFont="1" applyBorder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1" fillId="0" borderId="0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/>
    <xf numFmtId="0" fontId="6" fillId="0" borderId="0" xfId="3" applyFont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10" fillId="3" borderId="20" xfId="1" applyFont="1" applyFill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30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11" xfId="3" applyFont="1" applyBorder="1" applyAlignment="1">
      <alignment horizontal="right" vertical="center"/>
    </xf>
    <xf numFmtId="0" fontId="10" fillId="0" borderId="12" xfId="3" applyFont="1" applyBorder="1" applyAlignment="1">
      <alignment horizontal="right" vertical="center"/>
    </xf>
    <xf numFmtId="0" fontId="21" fillId="0" borderId="17" xfId="3" applyFont="1" applyBorder="1" applyAlignment="1">
      <alignment horizontal="center" vertical="center" textRotation="255" wrapText="1"/>
    </xf>
    <xf numFmtId="0" fontId="21" fillId="0" borderId="18" xfId="3" applyFont="1" applyBorder="1" applyAlignment="1">
      <alignment horizontal="center" vertical="center" textRotation="255" wrapText="1"/>
    </xf>
    <xf numFmtId="0" fontId="21" fillId="0" borderId="19" xfId="3" applyFont="1" applyBorder="1" applyAlignment="1">
      <alignment horizontal="center" vertical="center" textRotation="255" wrapText="1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58" fontId="17" fillId="0" borderId="16" xfId="0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18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0" xfId="1" applyFont="1" applyAlignment="1">
      <alignment horizontal="right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textRotation="255"/>
    </xf>
    <xf numFmtId="38" fontId="8" fillId="0" borderId="18" xfId="1" applyFont="1" applyBorder="1" applyAlignment="1">
      <alignment horizontal="center" vertical="center" textRotation="255"/>
    </xf>
    <xf numFmtId="38" fontId="8" fillId="0" borderId="19" xfId="1" applyFont="1" applyBorder="1" applyAlignment="1">
      <alignment horizontal="center" vertical="center" textRotation="255"/>
    </xf>
    <xf numFmtId="38" fontId="7" fillId="0" borderId="16" xfId="1" applyFont="1" applyBorder="1" applyAlignment="1">
      <alignment horizontal="center" vertical="center" textRotation="255" wrapText="1"/>
    </xf>
    <xf numFmtId="38" fontId="22" fillId="2" borderId="16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7" fillId="0" borderId="16" xfId="1" applyFont="1" applyBorder="1" applyAlignment="1">
      <alignment horizontal="center" vertical="center" textRotation="255"/>
    </xf>
    <xf numFmtId="38" fontId="22" fillId="2" borderId="11" xfId="1" applyFont="1" applyFill="1" applyBorder="1" applyAlignment="1">
      <alignment horizontal="center" vertical="center"/>
    </xf>
    <xf numFmtId="38" fontId="22" fillId="2" borderId="12" xfId="1" applyFont="1" applyFill="1" applyBorder="1" applyAlignment="1">
      <alignment horizontal="center" vertical="center"/>
    </xf>
    <xf numFmtId="38" fontId="22" fillId="2" borderId="13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9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0" fontId="8" fillId="0" borderId="16" xfId="1" applyNumberFormat="1" applyFont="1" applyFill="1" applyBorder="1" applyAlignment="1">
      <alignment horizontal="center" vertical="center"/>
    </xf>
    <xf numFmtId="38" fontId="5" fillId="0" borderId="16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left"/>
    </xf>
    <xf numFmtId="38" fontId="14" fillId="0" borderId="0" xfId="1" applyFont="1" applyBorder="1" applyAlignment="1">
      <alignment horizontal="center" wrapText="1"/>
    </xf>
    <xf numFmtId="49" fontId="5" fillId="0" borderId="0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15" fillId="0" borderId="0" xfId="1" applyFont="1" applyBorder="1" applyAlignment="1">
      <alignment horizontal="center" wrapText="1"/>
    </xf>
    <xf numFmtId="38" fontId="24" fillId="0" borderId="0" xfId="1" applyFont="1" applyBorder="1" applyAlignment="1">
      <alignment horizontal="center" wrapText="1"/>
    </xf>
    <xf numFmtId="0" fontId="10" fillId="0" borderId="12" xfId="3" applyFont="1" applyBorder="1" applyAlignment="1" applyProtection="1">
      <alignment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0" fontId="10" fillId="0" borderId="23" xfId="3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38" fontId="10" fillId="0" borderId="16" xfId="1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3E3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colors>
    <mruColors>
      <color rgb="FF93E3FF"/>
      <color rgb="FFA3E7FF"/>
      <color rgb="FFC1EFFF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・介護休暇を取った日が平日の場合→”○”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・介護休暇を取った日が祝日の場合→”●”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・介護休業手当金対象外の日→”△”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zoomScale="90" zoomScaleNormal="90" zoomScaleSheetLayoutView="90" workbookViewId="0">
      <selection activeCell="E8" sqref="E8"/>
    </sheetView>
  </sheetViews>
  <sheetFormatPr defaultColWidth="4.125" defaultRowHeight="22.5" customHeight="1" x14ac:dyDescent="0.15"/>
  <cols>
    <col min="1" max="2" width="4.125" style="48"/>
    <col min="3" max="16" width="4.125" style="48" customWidth="1"/>
    <col min="17" max="17" width="9.75" style="48" bestFit="1" customWidth="1"/>
    <col min="18" max="20" width="4.125" style="48" customWidth="1"/>
    <col min="21" max="21" width="6.125" style="48" customWidth="1"/>
    <col min="22" max="25" width="4.125" style="48" customWidth="1"/>
    <col min="26" max="26" width="5.25" style="48" customWidth="1"/>
    <col min="27" max="28" width="4.125" style="48" customWidth="1"/>
    <col min="29" max="32" width="4.125" style="48"/>
    <col min="33" max="33" width="5.25" style="48" customWidth="1"/>
    <col min="34" max="40" width="4.125" style="48"/>
    <col min="41" max="41" width="20.75" style="48" customWidth="1"/>
    <col min="42" max="257" width="4.125" style="48"/>
    <col min="258" max="284" width="4.125" style="48" customWidth="1"/>
    <col min="285" max="513" width="4.125" style="48"/>
    <col min="514" max="540" width="4.125" style="48" customWidth="1"/>
    <col min="541" max="769" width="4.125" style="48"/>
    <col min="770" max="796" width="4.125" style="48" customWidth="1"/>
    <col min="797" max="1025" width="4.125" style="48"/>
    <col min="1026" max="1052" width="4.125" style="48" customWidth="1"/>
    <col min="1053" max="1281" width="4.125" style="48"/>
    <col min="1282" max="1308" width="4.125" style="48" customWidth="1"/>
    <col min="1309" max="1537" width="4.125" style="48"/>
    <col min="1538" max="1564" width="4.125" style="48" customWidth="1"/>
    <col min="1565" max="1793" width="4.125" style="48"/>
    <col min="1794" max="1820" width="4.125" style="48" customWidth="1"/>
    <col min="1821" max="2049" width="4.125" style="48"/>
    <col min="2050" max="2076" width="4.125" style="48" customWidth="1"/>
    <col min="2077" max="2305" width="4.125" style="48"/>
    <col min="2306" max="2332" width="4.125" style="48" customWidth="1"/>
    <col min="2333" max="2561" width="4.125" style="48"/>
    <col min="2562" max="2588" width="4.125" style="48" customWidth="1"/>
    <col min="2589" max="2817" width="4.125" style="48"/>
    <col min="2818" max="2844" width="4.125" style="48" customWidth="1"/>
    <col min="2845" max="3073" width="4.125" style="48"/>
    <col min="3074" max="3100" width="4.125" style="48" customWidth="1"/>
    <col min="3101" max="3329" width="4.125" style="48"/>
    <col min="3330" max="3356" width="4.125" style="48" customWidth="1"/>
    <col min="3357" max="3585" width="4.125" style="48"/>
    <col min="3586" max="3612" width="4.125" style="48" customWidth="1"/>
    <col min="3613" max="3841" width="4.125" style="48"/>
    <col min="3842" max="3868" width="4.125" style="48" customWidth="1"/>
    <col min="3869" max="4097" width="4.125" style="48"/>
    <col min="4098" max="4124" width="4.125" style="48" customWidth="1"/>
    <col min="4125" max="4353" width="4.125" style="48"/>
    <col min="4354" max="4380" width="4.125" style="48" customWidth="1"/>
    <col min="4381" max="4609" width="4.125" style="48"/>
    <col min="4610" max="4636" width="4.125" style="48" customWidth="1"/>
    <col min="4637" max="4865" width="4.125" style="48"/>
    <col min="4866" max="4892" width="4.125" style="48" customWidth="1"/>
    <col min="4893" max="5121" width="4.125" style="48"/>
    <col min="5122" max="5148" width="4.125" style="48" customWidth="1"/>
    <col min="5149" max="5377" width="4.125" style="48"/>
    <col min="5378" max="5404" width="4.125" style="48" customWidth="1"/>
    <col min="5405" max="5633" width="4.125" style="48"/>
    <col min="5634" max="5660" width="4.125" style="48" customWidth="1"/>
    <col min="5661" max="5889" width="4.125" style="48"/>
    <col min="5890" max="5916" width="4.125" style="48" customWidth="1"/>
    <col min="5917" max="6145" width="4.125" style="48"/>
    <col min="6146" max="6172" width="4.125" style="48" customWidth="1"/>
    <col min="6173" max="6401" width="4.125" style="48"/>
    <col min="6402" max="6428" width="4.125" style="48" customWidth="1"/>
    <col min="6429" max="6657" width="4.125" style="48"/>
    <col min="6658" max="6684" width="4.125" style="48" customWidth="1"/>
    <col min="6685" max="6913" width="4.125" style="48"/>
    <col min="6914" max="6940" width="4.125" style="48" customWidth="1"/>
    <col min="6941" max="7169" width="4.125" style="48"/>
    <col min="7170" max="7196" width="4.125" style="48" customWidth="1"/>
    <col min="7197" max="7425" width="4.125" style="48"/>
    <col min="7426" max="7452" width="4.125" style="48" customWidth="1"/>
    <col min="7453" max="7681" width="4.125" style="48"/>
    <col min="7682" max="7708" width="4.125" style="48" customWidth="1"/>
    <col min="7709" max="7937" width="4.125" style="48"/>
    <col min="7938" max="7964" width="4.125" style="48" customWidth="1"/>
    <col min="7965" max="8193" width="4.125" style="48"/>
    <col min="8194" max="8220" width="4.125" style="48" customWidth="1"/>
    <col min="8221" max="8449" width="4.125" style="48"/>
    <col min="8450" max="8476" width="4.125" style="48" customWidth="1"/>
    <col min="8477" max="8705" width="4.125" style="48"/>
    <col min="8706" max="8732" width="4.125" style="48" customWidth="1"/>
    <col min="8733" max="8961" width="4.125" style="48"/>
    <col min="8962" max="8988" width="4.125" style="48" customWidth="1"/>
    <col min="8989" max="9217" width="4.125" style="48"/>
    <col min="9218" max="9244" width="4.125" style="48" customWidth="1"/>
    <col min="9245" max="9473" width="4.125" style="48"/>
    <col min="9474" max="9500" width="4.125" style="48" customWidth="1"/>
    <col min="9501" max="9729" width="4.125" style="48"/>
    <col min="9730" max="9756" width="4.125" style="48" customWidth="1"/>
    <col min="9757" max="9985" width="4.125" style="48"/>
    <col min="9986" max="10012" width="4.125" style="48" customWidth="1"/>
    <col min="10013" max="10241" width="4.125" style="48"/>
    <col min="10242" max="10268" width="4.125" style="48" customWidth="1"/>
    <col min="10269" max="10497" width="4.125" style="48"/>
    <col min="10498" max="10524" width="4.125" style="48" customWidth="1"/>
    <col min="10525" max="10753" width="4.125" style="48"/>
    <col min="10754" max="10780" width="4.125" style="48" customWidth="1"/>
    <col min="10781" max="11009" width="4.125" style="48"/>
    <col min="11010" max="11036" width="4.125" style="48" customWidth="1"/>
    <col min="11037" max="11265" width="4.125" style="48"/>
    <col min="11266" max="11292" width="4.125" style="48" customWidth="1"/>
    <col min="11293" max="11521" width="4.125" style="48"/>
    <col min="11522" max="11548" width="4.125" style="48" customWidth="1"/>
    <col min="11549" max="11777" width="4.125" style="48"/>
    <col min="11778" max="11804" width="4.125" style="48" customWidth="1"/>
    <col min="11805" max="12033" width="4.125" style="48"/>
    <col min="12034" max="12060" width="4.125" style="48" customWidth="1"/>
    <col min="12061" max="12289" width="4.125" style="48"/>
    <col min="12290" max="12316" width="4.125" style="48" customWidth="1"/>
    <col min="12317" max="12545" width="4.125" style="48"/>
    <col min="12546" max="12572" width="4.125" style="48" customWidth="1"/>
    <col min="12573" max="12801" width="4.125" style="48"/>
    <col min="12802" max="12828" width="4.125" style="48" customWidth="1"/>
    <col min="12829" max="13057" width="4.125" style="48"/>
    <col min="13058" max="13084" width="4.125" style="48" customWidth="1"/>
    <col min="13085" max="13313" width="4.125" style="48"/>
    <col min="13314" max="13340" width="4.125" style="48" customWidth="1"/>
    <col min="13341" max="13569" width="4.125" style="48"/>
    <col min="13570" max="13596" width="4.125" style="48" customWidth="1"/>
    <col min="13597" max="13825" width="4.125" style="48"/>
    <col min="13826" max="13852" width="4.125" style="48" customWidth="1"/>
    <col min="13853" max="14081" width="4.125" style="48"/>
    <col min="14082" max="14108" width="4.125" style="48" customWidth="1"/>
    <col min="14109" max="14337" width="4.125" style="48"/>
    <col min="14338" max="14364" width="4.125" style="48" customWidth="1"/>
    <col min="14365" max="14593" width="4.125" style="48"/>
    <col min="14594" max="14620" width="4.125" style="48" customWidth="1"/>
    <col min="14621" max="14849" width="4.125" style="48"/>
    <col min="14850" max="14876" width="4.125" style="48" customWidth="1"/>
    <col min="14877" max="15105" width="4.125" style="48"/>
    <col min="15106" max="15132" width="4.125" style="48" customWidth="1"/>
    <col min="15133" max="15361" width="4.125" style="48"/>
    <col min="15362" max="15388" width="4.125" style="48" customWidth="1"/>
    <col min="15389" max="15617" width="4.125" style="48"/>
    <col min="15618" max="15644" width="4.125" style="48" customWidth="1"/>
    <col min="15645" max="15873" width="4.125" style="48"/>
    <col min="15874" max="15900" width="4.125" style="48" customWidth="1"/>
    <col min="15901" max="16129" width="4.125" style="48"/>
    <col min="16130" max="16156" width="4.125" style="48" customWidth="1"/>
    <col min="16157" max="16384" width="4.125" style="48"/>
  </cols>
  <sheetData>
    <row r="1" spans="1:31" ht="15" customHeight="1" x14ac:dyDescent="0.15"/>
    <row r="2" spans="1:31" ht="22.5" customHeight="1" x14ac:dyDescent="0.15">
      <c r="C2" s="53" t="s">
        <v>80</v>
      </c>
      <c r="D2" s="47"/>
      <c r="E2" s="47"/>
      <c r="F2" s="47"/>
      <c r="G2" s="47"/>
      <c r="H2" s="47"/>
      <c r="I2" s="47"/>
      <c r="J2" s="47"/>
      <c r="K2" s="47"/>
      <c r="L2" s="47"/>
    </row>
    <row r="3" spans="1:31" ht="22.5" customHeight="1" x14ac:dyDescent="0.15">
      <c r="C3" s="53" t="s">
        <v>97</v>
      </c>
      <c r="D3" s="47"/>
      <c r="E3" s="47"/>
      <c r="F3" s="47"/>
      <c r="G3" s="47"/>
      <c r="H3" s="47"/>
      <c r="I3" s="47"/>
      <c r="J3" s="47"/>
      <c r="K3" s="47"/>
      <c r="L3" s="47"/>
    </row>
    <row r="4" spans="1:31" ht="22.5" customHeight="1" x14ac:dyDescent="0.15">
      <c r="C4" s="53" t="s">
        <v>98</v>
      </c>
      <c r="D4" s="47"/>
      <c r="E4" s="47"/>
      <c r="F4" s="47"/>
      <c r="G4" s="47"/>
      <c r="H4" s="47"/>
      <c r="I4" s="47"/>
      <c r="J4" s="47"/>
      <c r="K4" s="47"/>
      <c r="L4" s="47"/>
    </row>
    <row r="5" spans="1:31" ht="28.5" x14ac:dyDescent="0.15">
      <c r="C5" s="49"/>
      <c r="D5" s="47"/>
      <c r="E5" s="47"/>
      <c r="F5" s="47"/>
      <c r="G5" s="47"/>
      <c r="H5" s="47"/>
      <c r="I5" s="47"/>
      <c r="J5" s="47"/>
      <c r="K5" s="47"/>
      <c r="L5" s="47"/>
    </row>
    <row r="6" spans="1:31" ht="18" customHeight="1" x14ac:dyDescent="0.15">
      <c r="A6" s="51" t="s">
        <v>77</v>
      </c>
      <c r="C6" s="47" t="s">
        <v>95</v>
      </c>
      <c r="D6" s="47"/>
      <c r="E6" s="47"/>
      <c r="F6" s="47"/>
      <c r="G6" s="47"/>
      <c r="H6" s="47"/>
      <c r="I6" s="47"/>
      <c r="J6" s="47"/>
      <c r="K6" s="40"/>
      <c r="L6" s="40"/>
      <c r="V6" s="52" t="s">
        <v>78</v>
      </c>
      <c r="X6" s="48" t="s">
        <v>96</v>
      </c>
    </row>
    <row r="7" spans="1:31" ht="10.5" customHeight="1" x14ac:dyDescent="0.15">
      <c r="A7" s="51"/>
      <c r="C7" s="47"/>
      <c r="D7" s="47"/>
      <c r="E7" s="47"/>
      <c r="F7" s="47"/>
      <c r="G7" s="47"/>
      <c r="H7" s="47"/>
      <c r="I7" s="47"/>
      <c r="J7" s="47"/>
      <c r="K7" s="40"/>
      <c r="L7" s="40"/>
      <c r="V7" s="52"/>
    </row>
    <row r="8" spans="1:31" ht="21.75" customHeight="1" x14ac:dyDescent="0.15">
      <c r="C8" s="77" t="s">
        <v>111</v>
      </c>
      <c r="D8" s="78"/>
      <c r="E8" s="171"/>
      <c r="F8" s="41" t="s">
        <v>88</v>
      </c>
      <c r="G8" s="171"/>
      <c r="H8" s="41" t="s">
        <v>89</v>
      </c>
      <c r="I8" s="41" t="s">
        <v>90</v>
      </c>
      <c r="J8" s="54"/>
      <c r="K8" s="40"/>
      <c r="L8" s="40"/>
      <c r="X8" s="65" t="s">
        <v>81</v>
      </c>
      <c r="Y8" s="65"/>
      <c r="Z8" s="65"/>
      <c r="AA8" s="65"/>
      <c r="AB8" s="65"/>
      <c r="AC8" s="65"/>
      <c r="AD8" s="65"/>
    </row>
    <row r="9" spans="1:31" ht="25.5" customHeight="1" x14ac:dyDescent="0.15">
      <c r="C9" s="79" t="s">
        <v>100</v>
      </c>
      <c r="D9" s="172"/>
      <c r="E9" s="172"/>
      <c r="F9" s="172"/>
      <c r="G9" s="172"/>
      <c r="H9" s="172"/>
      <c r="I9" s="172"/>
      <c r="J9" s="172"/>
      <c r="K9" s="40"/>
      <c r="L9" s="40"/>
      <c r="X9" s="66"/>
      <c r="Y9" s="66"/>
      <c r="Z9" s="66"/>
      <c r="AA9" s="66"/>
      <c r="AB9" s="66"/>
      <c r="AC9" s="66"/>
      <c r="AD9" s="66"/>
    </row>
    <row r="10" spans="1:31" ht="24" customHeight="1" x14ac:dyDescent="0.15">
      <c r="C10" s="80"/>
      <c r="D10" s="43" t="s">
        <v>74</v>
      </c>
      <c r="E10" s="44" t="s">
        <v>74</v>
      </c>
      <c r="F10" s="44" t="s">
        <v>74</v>
      </c>
      <c r="G10" s="44" t="s">
        <v>74</v>
      </c>
      <c r="H10" s="44" t="s">
        <v>74</v>
      </c>
      <c r="I10" s="44" t="s">
        <v>74</v>
      </c>
      <c r="J10" s="44" t="s">
        <v>74</v>
      </c>
      <c r="K10" s="45"/>
      <c r="L10" s="45"/>
      <c r="W10" s="64" t="s">
        <v>27</v>
      </c>
      <c r="X10" s="64"/>
      <c r="Y10" s="64"/>
      <c r="Z10" s="64"/>
      <c r="AA10" s="175"/>
      <c r="AB10" s="175"/>
      <c r="AC10" s="175"/>
      <c r="AD10" s="175"/>
      <c r="AE10" s="175"/>
    </row>
    <row r="11" spans="1:31" ht="22.5" customHeight="1" x14ac:dyDescent="0.15">
      <c r="C11" s="80"/>
      <c r="D11" s="46">
        <v>1</v>
      </c>
      <c r="E11" s="46">
        <v>2</v>
      </c>
      <c r="F11" s="46">
        <v>3</v>
      </c>
      <c r="G11" s="46">
        <v>4</v>
      </c>
      <c r="H11" s="46">
        <v>5</v>
      </c>
      <c r="I11" s="46">
        <v>6</v>
      </c>
      <c r="J11" s="46">
        <v>7</v>
      </c>
      <c r="K11" s="40"/>
      <c r="L11" s="40"/>
      <c r="W11" s="64" t="s">
        <v>28</v>
      </c>
      <c r="X11" s="64"/>
      <c r="Y11" s="64"/>
      <c r="Z11" s="64"/>
      <c r="AA11" s="175"/>
      <c r="AB11" s="175"/>
      <c r="AC11" s="175"/>
      <c r="AD11" s="175"/>
      <c r="AE11" s="175"/>
    </row>
    <row r="12" spans="1:31" ht="22.5" customHeight="1" x14ac:dyDescent="0.15">
      <c r="C12" s="80"/>
      <c r="D12" s="173"/>
      <c r="E12" s="173"/>
      <c r="F12" s="173"/>
      <c r="G12" s="173"/>
      <c r="H12" s="173"/>
      <c r="I12" s="173"/>
      <c r="J12" s="173"/>
      <c r="K12" s="40"/>
      <c r="L12" s="40"/>
    </row>
    <row r="13" spans="1:31" ht="22.5" customHeight="1" x14ac:dyDescent="0.15">
      <c r="C13" s="80"/>
      <c r="D13" s="46">
        <v>8</v>
      </c>
      <c r="E13" s="46">
        <v>9</v>
      </c>
      <c r="F13" s="46">
        <v>10</v>
      </c>
      <c r="G13" s="46">
        <v>11</v>
      </c>
      <c r="H13" s="46">
        <v>12</v>
      </c>
      <c r="I13" s="46">
        <v>13</v>
      </c>
      <c r="J13" s="46">
        <v>14</v>
      </c>
      <c r="K13" s="40"/>
      <c r="L13" s="40"/>
      <c r="W13" s="64" t="s">
        <v>1</v>
      </c>
      <c r="X13" s="64"/>
      <c r="Y13" s="64"/>
      <c r="Z13" s="64"/>
      <c r="AA13" s="176"/>
      <c r="AB13" s="176"/>
      <c r="AC13" s="176"/>
      <c r="AD13" s="176"/>
      <c r="AE13" s="176"/>
    </row>
    <row r="14" spans="1:31" ht="21.75" customHeight="1" x14ac:dyDescent="0.15">
      <c r="C14" s="80"/>
      <c r="D14" s="174"/>
      <c r="E14" s="174"/>
      <c r="F14" s="173"/>
      <c r="G14" s="173"/>
      <c r="H14" s="174"/>
      <c r="I14" s="174"/>
      <c r="J14" s="174"/>
      <c r="W14" s="50"/>
      <c r="X14" s="50"/>
    </row>
    <row r="15" spans="1:31" ht="21.75" customHeight="1" x14ac:dyDescent="0.15">
      <c r="C15" s="80"/>
      <c r="D15" s="46">
        <v>15</v>
      </c>
      <c r="E15" s="46">
        <v>16</v>
      </c>
      <c r="F15" s="46">
        <v>17</v>
      </c>
      <c r="G15" s="46">
        <v>18</v>
      </c>
      <c r="H15" s="46">
        <v>19</v>
      </c>
      <c r="I15" s="46">
        <v>20</v>
      </c>
      <c r="J15" s="46">
        <v>21</v>
      </c>
      <c r="W15" s="64" t="s">
        <v>75</v>
      </c>
      <c r="X15" s="64"/>
      <c r="Y15" s="64"/>
      <c r="Z15" s="64"/>
      <c r="AA15" s="64">
        <f>COUNTIF($D$11:$J$20,"○")+COUNTIF($D$11:$J$20,"●")+COUNTIF($D$11:$J$20,"△")</f>
        <v>0</v>
      </c>
      <c r="AB15" s="64"/>
      <c r="AC15" s="64"/>
      <c r="AD15" s="64"/>
      <c r="AE15" s="64"/>
    </row>
    <row r="16" spans="1:31" ht="22.5" customHeight="1" x14ac:dyDescent="0.15">
      <c r="C16" s="80"/>
      <c r="D16" s="174"/>
      <c r="E16" s="174"/>
      <c r="F16" s="173"/>
      <c r="G16" s="173"/>
      <c r="H16" s="174"/>
      <c r="I16" s="174"/>
      <c r="J16" s="174"/>
      <c r="W16" s="64" t="s">
        <v>47</v>
      </c>
      <c r="X16" s="64"/>
      <c r="Y16" s="64"/>
      <c r="Z16" s="64"/>
      <c r="AA16" s="64">
        <f>COUNTIF($D$11:$J$20,"○")</f>
        <v>0</v>
      </c>
      <c r="AB16" s="64"/>
      <c r="AC16" s="64"/>
      <c r="AD16" s="64"/>
      <c r="AE16" s="64"/>
    </row>
    <row r="17" spans="1:39" ht="18.75" customHeight="1" x14ac:dyDescent="0.15">
      <c r="C17" s="80"/>
      <c r="D17" s="46">
        <v>22</v>
      </c>
      <c r="E17" s="46">
        <v>23</v>
      </c>
      <c r="F17" s="46">
        <v>24</v>
      </c>
      <c r="G17" s="46">
        <v>25</v>
      </c>
      <c r="H17" s="46">
        <v>26</v>
      </c>
      <c r="I17" s="46">
        <v>27</v>
      </c>
      <c r="J17" s="46">
        <v>28</v>
      </c>
      <c r="X17" s="50"/>
      <c r="AB17" s="58" t="s">
        <v>76</v>
      </c>
    </row>
    <row r="18" spans="1:39" ht="22.5" customHeight="1" x14ac:dyDescent="0.15">
      <c r="C18" s="80"/>
      <c r="D18" s="173"/>
      <c r="E18" s="174"/>
      <c r="F18" s="173"/>
      <c r="G18" s="173"/>
      <c r="H18" s="174"/>
      <c r="I18" s="174"/>
      <c r="J18" s="174"/>
    </row>
    <row r="19" spans="1:39" ht="18.75" customHeight="1" x14ac:dyDescent="0.15">
      <c r="C19" s="80"/>
      <c r="D19" s="46">
        <v>29</v>
      </c>
      <c r="E19" s="46">
        <v>30</v>
      </c>
      <c r="F19" s="46">
        <v>31</v>
      </c>
      <c r="G19" s="82"/>
      <c r="H19" s="83"/>
      <c r="I19" s="83"/>
      <c r="J19" s="84"/>
    </row>
    <row r="20" spans="1:39" ht="22.5" customHeight="1" x14ac:dyDescent="0.15">
      <c r="C20" s="81"/>
      <c r="D20" s="173"/>
      <c r="E20" s="174"/>
      <c r="F20" s="174"/>
      <c r="G20" s="85"/>
      <c r="H20" s="86"/>
      <c r="I20" s="86"/>
      <c r="J20" s="87"/>
    </row>
    <row r="21" spans="1:39" ht="14.25" x14ac:dyDescent="0.15">
      <c r="C21" s="47"/>
    </row>
    <row r="23" spans="1:39" ht="22.5" customHeight="1" x14ac:dyDescent="0.15">
      <c r="A23" s="52" t="s">
        <v>79</v>
      </c>
      <c r="C23" s="48" t="s">
        <v>82</v>
      </c>
      <c r="R23" s="50"/>
    </row>
    <row r="24" spans="1:39" ht="22.5" customHeight="1" x14ac:dyDescent="0.15">
      <c r="C24" s="48" t="s">
        <v>99</v>
      </c>
    </row>
    <row r="25" spans="1:39" ht="22.5" customHeight="1" x14ac:dyDescent="0.15">
      <c r="C25" s="48" t="s">
        <v>83</v>
      </c>
    </row>
    <row r="26" spans="1:39" ht="22.5" customHeight="1" x14ac:dyDescent="0.15">
      <c r="C26" s="48" t="s">
        <v>84</v>
      </c>
    </row>
    <row r="28" spans="1:39" ht="22.5" customHeight="1" x14ac:dyDescent="0.15">
      <c r="C28" s="88" t="s">
        <v>6</v>
      </c>
      <c r="D28" s="88"/>
      <c r="E28" s="88"/>
      <c r="F28" s="88"/>
      <c r="G28" s="88"/>
      <c r="H28" s="64" t="s">
        <v>13</v>
      </c>
      <c r="I28" s="64"/>
      <c r="J28" s="64"/>
      <c r="K28" s="64"/>
      <c r="L28" s="64" t="s">
        <v>73</v>
      </c>
      <c r="M28" s="64"/>
      <c r="N28" s="64"/>
      <c r="O28" s="64"/>
      <c r="Q28" s="42" t="s">
        <v>72</v>
      </c>
      <c r="R28" s="64" t="s">
        <v>7</v>
      </c>
      <c r="S28" s="64"/>
      <c r="T28" s="64"/>
      <c r="U28" s="64"/>
      <c r="V28" s="64" t="s">
        <v>13</v>
      </c>
      <c r="W28" s="64"/>
      <c r="X28" s="64"/>
      <c r="Y28" s="64"/>
      <c r="Z28" s="64" t="s">
        <v>73</v>
      </c>
      <c r="AA28" s="64"/>
      <c r="AB28" s="64"/>
      <c r="AC28" s="64"/>
      <c r="AF28" s="71" t="s">
        <v>72</v>
      </c>
      <c r="AG28" s="72"/>
      <c r="AH28" s="64" t="s">
        <v>94</v>
      </c>
      <c r="AI28" s="64"/>
      <c r="AJ28" s="64"/>
      <c r="AK28" s="64"/>
      <c r="AL28" s="64"/>
      <c r="AM28" s="64"/>
    </row>
    <row r="29" spans="1:39" ht="22.5" customHeight="1" x14ac:dyDescent="0.15">
      <c r="C29" s="89" t="s">
        <v>15</v>
      </c>
      <c r="D29" s="89"/>
      <c r="E29" s="89"/>
      <c r="F29" s="89"/>
      <c r="G29" s="89"/>
      <c r="H29" s="176"/>
      <c r="I29" s="176"/>
      <c r="J29" s="176"/>
      <c r="K29" s="176"/>
      <c r="L29" s="176"/>
      <c r="M29" s="176"/>
      <c r="N29" s="176"/>
      <c r="O29" s="176"/>
      <c r="Q29" s="74"/>
      <c r="R29" s="64" t="s">
        <v>16</v>
      </c>
      <c r="S29" s="64"/>
      <c r="T29" s="64"/>
      <c r="U29" s="64"/>
      <c r="V29" s="176"/>
      <c r="W29" s="176"/>
      <c r="X29" s="176"/>
      <c r="Y29" s="176"/>
      <c r="Z29" s="176"/>
      <c r="AA29" s="176"/>
      <c r="AB29" s="176"/>
      <c r="AC29" s="176"/>
      <c r="AF29" s="64">
        <v>1</v>
      </c>
      <c r="AG29" s="64"/>
      <c r="AH29" s="70" t="s">
        <v>5</v>
      </c>
      <c r="AI29" s="70"/>
      <c r="AJ29" s="70"/>
      <c r="AK29" s="70"/>
      <c r="AL29" s="70"/>
      <c r="AM29" s="70"/>
    </row>
    <row r="30" spans="1:39" ht="22.5" customHeight="1" x14ac:dyDescent="0.15">
      <c r="C30" s="89" t="s">
        <v>11</v>
      </c>
      <c r="D30" s="89"/>
      <c r="E30" s="89"/>
      <c r="F30" s="89"/>
      <c r="G30" s="89"/>
      <c r="H30" s="176"/>
      <c r="I30" s="176"/>
      <c r="J30" s="176"/>
      <c r="K30" s="176"/>
      <c r="L30" s="176"/>
      <c r="M30" s="176"/>
      <c r="N30" s="176"/>
      <c r="O30" s="176"/>
      <c r="Q30" s="75"/>
      <c r="R30" s="64" t="s">
        <v>3</v>
      </c>
      <c r="S30" s="64"/>
      <c r="T30" s="64"/>
      <c r="U30" s="64"/>
      <c r="V30" s="176"/>
      <c r="W30" s="176"/>
      <c r="X30" s="176"/>
      <c r="Y30" s="176"/>
      <c r="Z30" s="176"/>
      <c r="AA30" s="176"/>
      <c r="AB30" s="176"/>
      <c r="AC30" s="176"/>
      <c r="AF30" s="64">
        <v>2</v>
      </c>
      <c r="AG30" s="64"/>
      <c r="AH30" s="70" t="s">
        <v>17</v>
      </c>
      <c r="AI30" s="70"/>
      <c r="AJ30" s="70"/>
      <c r="AK30" s="70"/>
      <c r="AL30" s="70"/>
      <c r="AM30" s="70"/>
    </row>
    <row r="31" spans="1:39" ht="22.5" customHeight="1" x14ac:dyDescent="0.15">
      <c r="Q31" s="76"/>
      <c r="R31" s="64" t="s">
        <v>4</v>
      </c>
      <c r="S31" s="64"/>
      <c r="T31" s="64"/>
      <c r="U31" s="64"/>
      <c r="V31" s="176"/>
      <c r="W31" s="176"/>
      <c r="X31" s="176"/>
      <c r="Y31" s="176"/>
      <c r="Z31" s="176"/>
      <c r="AA31" s="176"/>
      <c r="AB31" s="176"/>
      <c r="AC31" s="176"/>
      <c r="AF31" s="64">
        <v>3</v>
      </c>
      <c r="AG31" s="64"/>
      <c r="AH31" s="70" t="s">
        <v>18</v>
      </c>
      <c r="AI31" s="70"/>
      <c r="AJ31" s="70"/>
      <c r="AK31" s="70"/>
      <c r="AL31" s="70"/>
      <c r="AM31" s="70"/>
    </row>
    <row r="32" spans="1:39" ht="22.5" customHeight="1" x14ac:dyDescent="0.15">
      <c r="Q32" s="172"/>
      <c r="R32" s="64" t="e">
        <f>VLOOKUP(Q32,$AF$29:$AM$38,3,0)</f>
        <v>#N/A</v>
      </c>
      <c r="S32" s="64"/>
      <c r="T32" s="64"/>
      <c r="U32" s="64"/>
      <c r="V32" s="176"/>
      <c r="W32" s="176"/>
      <c r="X32" s="176"/>
      <c r="Y32" s="176"/>
      <c r="Z32" s="176"/>
      <c r="AA32" s="176"/>
      <c r="AB32" s="176"/>
      <c r="AC32" s="176"/>
      <c r="AF32" s="64">
        <v>4</v>
      </c>
      <c r="AG32" s="64"/>
      <c r="AH32" s="70" t="s">
        <v>51</v>
      </c>
      <c r="AI32" s="70"/>
      <c r="AJ32" s="70"/>
      <c r="AK32" s="70"/>
      <c r="AL32" s="70"/>
      <c r="AM32" s="70"/>
    </row>
    <row r="33" spans="17:39" ht="22.5" customHeight="1" x14ac:dyDescent="0.15">
      <c r="Q33" s="172"/>
      <c r="R33" s="64" t="e">
        <f>VLOOKUP(Q33,$AF$29:$AM$38,3,0)</f>
        <v>#N/A</v>
      </c>
      <c r="S33" s="64"/>
      <c r="T33" s="64"/>
      <c r="U33" s="64"/>
      <c r="V33" s="176"/>
      <c r="W33" s="176"/>
      <c r="X33" s="176"/>
      <c r="Y33" s="176"/>
      <c r="Z33" s="176"/>
      <c r="AA33" s="176"/>
      <c r="AB33" s="176"/>
      <c r="AC33" s="176"/>
      <c r="AF33" s="64">
        <v>5</v>
      </c>
      <c r="AG33" s="64"/>
      <c r="AH33" s="70" t="s">
        <v>70</v>
      </c>
      <c r="AI33" s="70"/>
      <c r="AJ33" s="70"/>
      <c r="AK33" s="70"/>
      <c r="AL33" s="70"/>
      <c r="AM33" s="70"/>
    </row>
    <row r="34" spans="17:39" ht="22.5" customHeight="1" x14ac:dyDescent="0.15">
      <c r="Q34" s="172"/>
      <c r="R34" s="64" t="e">
        <f>VLOOKUP(Q34,$AF$29:$AM$38,3,0)</f>
        <v>#N/A</v>
      </c>
      <c r="S34" s="64"/>
      <c r="T34" s="64"/>
      <c r="U34" s="64"/>
      <c r="V34" s="176"/>
      <c r="W34" s="176"/>
      <c r="X34" s="176"/>
      <c r="Y34" s="176"/>
      <c r="Z34" s="176"/>
      <c r="AA34" s="176"/>
      <c r="AB34" s="176"/>
      <c r="AC34" s="176"/>
      <c r="AF34" s="64">
        <v>6</v>
      </c>
      <c r="AG34" s="64"/>
      <c r="AH34" s="70" t="s">
        <v>52</v>
      </c>
      <c r="AI34" s="70"/>
      <c r="AJ34" s="70"/>
      <c r="AK34" s="70"/>
      <c r="AL34" s="70"/>
      <c r="AM34" s="70"/>
    </row>
    <row r="35" spans="17:39" ht="22.5" customHeight="1" x14ac:dyDescent="0.15">
      <c r="Q35" s="172"/>
      <c r="R35" s="64" t="e">
        <f>VLOOKUP(Q35,$AF$29:$AM$38,3,0)</f>
        <v>#N/A</v>
      </c>
      <c r="S35" s="64"/>
      <c r="T35" s="64"/>
      <c r="U35" s="64"/>
      <c r="V35" s="176"/>
      <c r="W35" s="176"/>
      <c r="X35" s="176"/>
      <c r="Y35" s="176"/>
      <c r="Z35" s="176"/>
      <c r="AA35" s="176"/>
      <c r="AB35" s="176"/>
      <c r="AC35" s="176"/>
      <c r="AF35" s="64">
        <v>7</v>
      </c>
      <c r="AG35" s="64"/>
      <c r="AH35" s="67" t="s">
        <v>85</v>
      </c>
      <c r="AI35" s="68"/>
      <c r="AJ35" s="68"/>
      <c r="AK35" s="68"/>
      <c r="AL35" s="68"/>
      <c r="AM35" s="69"/>
    </row>
    <row r="36" spans="17:39" ht="22.5" customHeight="1" x14ac:dyDescent="0.15">
      <c r="Q36" s="57" t="s">
        <v>86</v>
      </c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F36" s="64">
        <v>8</v>
      </c>
      <c r="AG36" s="64"/>
      <c r="AH36" s="73" t="s">
        <v>110</v>
      </c>
      <c r="AI36" s="73"/>
      <c r="AJ36" s="73"/>
      <c r="AK36" s="73"/>
      <c r="AL36" s="73"/>
      <c r="AM36" s="73"/>
    </row>
    <row r="37" spans="17:39" ht="22.5" customHeight="1" x14ac:dyDescent="0.15">
      <c r="Q37" s="55" t="s">
        <v>87</v>
      </c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F37" s="64">
        <v>9</v>
      </c>
      <c r="AG37" s="64"/>
      <c r="AH37" s="70" t="s">
        <v>71</v>
      </c>
      <c r="AI37" s="70"/>
      <c r="AJ37" s="70"/>
      <c r="AK37" s="70"/>
      <c r="AL37" s="70"/>
      <c r="AM37" s="70"/>
    </row>
    <row r="38" spans="17:39" ht="22.5" customHeight="1" x14ac:dyDescent="0.15">
      <c r="Q38" s="56" t="s">
        <v>93</v>
      </c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F38" s="64">
        <v>10</v>
      </c>
      <c r="AG38" s="64"/>
      <c r="AH38" s="70" t="s">
        <v>53</v>
      </c>
      <c r="AI38" s="70"/>
      <c r="AJ38" s="70"/>
      <c r="AK38" s="70"/>
      <c r="AL38" s="70"/>
      <c r="AM38" s="70"/>
    </row>
  </sheetData>
  <sheetProtection password="A72A" sheet="1" objects="1" scenarios="1"/>
  <mergeCells count="70">
    <mergeCell ref="R35:U35"/>
    <mergeCell ref="V35:Y35"/>
    <mergeCell ref="Z35:AC35"/>
    <mergeCell ref="Q29:Q31"/>
    <mergeCell ref="C8:D8"/>
    <mergeCell ref="C9:C20"/>
    <mergeCell ref="G19:J20"/>
    <mergeCell ref="W10:Z10"/>
    <mergeCell ref="W11:Z11"/>
    <mergeCell ref="W13:Z13"/>
    <mergeCell ref="C28:G28"/>
    <mergeCell ref="C30:G30"/>
    <mergeCell ref="C29:G29"/>
    <mergeCell ref="W15:Z15"/>
    <mergeCell ref="W16:Z16"/>
    <mergeCell ref="H30:K30"/>
    <mergeCell ref="H29:K29"/>
    <mergeCell ref="H28:K28"/>
    <mergeCell ref="L28:O28"/>
    <mergeCell ref="L29:O29"/>
    <mergeCell ref="L30:O30"/>
    <mergeCell ref="R34:U34"/>
    <mergeCell ref="V28:Y28"/>
    <mergeCell ref="V29:Y29"/>
    <mergeCell ref="V30:Y30"/>
    <mergeCell ref="V31:Y31"/>
    <mergeCell ref="V32:Y32"/>
    <mergeCell ref="V33:Y33"/>
    <mergeCell ref="R28:U28"/>
    <mergeCell ref="R29:U29"/>
    <mergeCell ref="R30:U30"/>
    <mergeCell ref="R31:U31"/>
    <mergeCell ref="R32:U32"/>
    <mergeCell ref="R33:U33"/>
    <mergeCell ref="AH38:AM38"/>
    <mergeCell ref="Z34:AC34"/>
    <mergeCell ref="V34:Y34"/>
    <mergeCell ref="Z28:AC28"/>
    <mergeCell ref="Z29:AC29"/>
    <mergeCell ref="Z30:AC30"/>
    <mergeCell ref="Z31:AC31"/>
    <mergeCell ref="Z32:AC32"/>
    <mergeCell ref="Z33:AC33"/>
    <mergeCell ref="AF35:AG35"/>
    <mergeCell ref="AF28:AG28"/>
    <mergeCell ref="AH37:AM37"/>
    <mergeCell ref="AH36:AM36"/>
    <mergeCell ref="AH34:AM34"/>
    <mergeCell ref="AH33:AM33"/>
    <mergeCell ref="AH32:AM32"/>
    <mergeCell ref="AF38:AG38"/>
    <mergeCell ref="AF37:AG37"/>
    <mergeCell ref="AF36:AG36"/>
    <mergeCell ref="AF34:AG34"/>
    <mergeCell ref="AF33:AG33"/>
    <mergeCell ref="AF29:AG29"/>
    <mergeCell ref="AH28:AM28"/>
    <mergeCell ref="X8:AD9"/>
    <mergeCell ref="AH35:AM35"/>
    <mergeCell ref="AH30:AM30"/>
    <mergeCell ref="AH29:AM29"/>
    <mergeCell ref="AF32:AG32"/>
    <mergeCell ref="AF31:AG31"/>
    <mergeCell ref="AF30:AG30"/>
    <mergeCell ref="AH31:AM31"/>
    <mergeCell ref="AA15:AE15"/>
    <mergeCell ref="AA16:AE16"/>
    <mergeCell ref="AA10:AE10"/>
    <mergeCell ref="AA11:AE11"/>
    <mergeCell ref="AA13:AE13"/>
  </mergeCells>
  <phoneticPr fontId="2"/>
  <conditionalFormatting sqref="AA10:AE11 AA13:AE13">
    <cfRule type="cellIs" dxfId="5" priority="2" operator="equal">
      <formula>""</formula>
    </cfRule>
    <cfRule type="cellIs" priority="3" operator="equal">
      <formula>""</formula>
    </cfRule>
  </conditionalFormatting>
  <conditionalFormatting sqref="E8 G8 D9:J9 D12:J12 D14:J14 D16:J16 D18:J18 D20:F20">
    <cfRule type="cellIs" dxfId="4" priority="1" operator="equal">
      <formula>""</formula>
    </cfRule>
  </conditionalFormatting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1"/>
  <sheetViews>
    <sheetView showGridLines="0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99" t="s">
        <v>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7" ht="18.75" customHeight="1" x14ac:dyDescent="0.15">
      <c r="I2" s="15"/>
      <c r="V2" s="103" t="s">
        <v>115</v>
      </c>
      <c r="W2" s="103"/>
      <c r="X2" s="103"/>
    </row>
    <row r="3" spans="1:27" ht="18.75" customHeight="1" x14ac:dyDescent="0.15">
      <c r="A3" s="100" t="s">
        <v>111</v>
      </c>
      <c r="B3" s="100"/>
      <c r="C3" s="36"/>
      <c r="D3" s="2" t="s">
        <v>38</v>
      </c>
      <c r="E3" s="36"/>
      <c r="F3" s="2" t="s">
        <v>40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00" t="s">
        <v>111</v>
      </c>
      <c r="G5" s="100"/>
      <c r="H5" s="36"/>
      <c r="I5" s="2" t="s">
        <v>38</v>
      </c>
      <c r="J5" s="36"/>
      <c r="K5" s="2" t="s">
        <v>39</v>
      </c>
      <c r="L5" s="36"/>
      <c r="M5" s="2" t="s">
        <v>12</v>
      </c>
      <c r="P5" s="101" t="s">
        <v>57</v>
      </c>
      <c r="Q5" s="101"/>
      <c r="R5" s="101"/>
      <c r="S5" s="101"/>
      <c r="T5" s="101"/>
      <c r="U5" s="101"/>
      <c r="V5" s="101"/>
      <c r="W5" s="101"/>
      <c r="X5" s="101"/>
    </row>
    <row r="6" spans="1:27" ht="24" customHeight="1" x14ac:dyDescent="0.15">
      <c r="P6" s="102" t="s">
        <v>55</v>
      </c>
      <c r="Q6" s="102"/>
      <c r="R6" s="102"/>
      <c r="S6" s="90"/>
      <c r="T6" s="90"/>
      <c r="U6" s="90"/>
      <c r="V6" s="90"/>
      <c r="W6" s="90"/>
      <c r="X6" s="63"/>
    </row>
    <row r="7" spans="1:27" ht="18.75" customHeight="1" x14ac:dyDescent="0.15">
      <c r="P7" s="90" t="s">
        <v>56</v>
      </c>
      <c r="Q7" s="90"/>
      <c r="R7" s="90"/>
      <c r="S7" s="90"/>
      <c r="T7" s="90"/>
      <c r="U7" s="90"/>
      <c r="V7" s="90"/>
      <c r="W7" s="90"/>
      <c r="X7" s="90"/>
    </row>
    <row r="8" spans="1:27" ht="12.75" customHeight="1" x14ac:dyDescent="0.15">
      <c r="S8" s="9"/>
      <c r="T8" s="9"/>
      <c r="W8" s="6"/>
    </row>
    <row r="9" spans="1:27" ht="24" customHeight="1" x14ac:dyDescent="0.15">
      <c r="A9" s="91" t="s">
        <v>27</v>
      </c>
      <c r="B9" s="92"/>
      <c r="C9" s="92"/>
      <c r="D9" s="92"/>
      <c r="E9" s="93"/>
      <c r="F9" s="94" t="s">
        <v>28</v>
      </c>
      <c r="G9" s="94"/>
      <c r="H9" s="94"/>
      <c r="I9" s="94"/>
      <c r="J9" s="94"/>
      <c r="K9" s="91" t="s">
        <v>1</v>
      </c>
      <c r="L9" s="92"/>
      <c r="M9" s="92"/>
      <c r="N9" s="92"/>
      <c r="O9" s="93"/>
      <c r="P9" s="95" t="s">
        <v>92</v>
      </c>
      <c r="Q9" s="96"/>
      <c r="R9" s="96"/>
      <c r="S9" s="96"/>
      <c r="T9" s="97"/>
      <c r="U9" s="98" t="s">
        <v>47</v>
      </c>
      <c r="V9" s="98"/>
      <c r="W9" s="98"/>
      <c r="X9" s="98"/>
    </row>
    <row r="10" spans="1:27" ht="25.5" customHeight="1" x14ac:dyDescent="0.15">
      <c r="A10" s="104">
        <f>入力表!AA10</f>
        <v>0</v>
      </c>
      <c r="B10" s="105"/>
      <c r="C10" s="105"/>
      <c r="D10" s="105"/>
      <c r="E10" s="106"/>
      <c r="F10" s="94">
        <f>入力表!AA11</f>
        <v>0</v>
      </c>
      <c r="G10" s="94"/>
      <c r="H10" s="94"/>
      <c r="I10" s="94"/>
      <c r="J10" s="94"/>
      <c r="K10" s="107">
        <f>入力表!AA13</f>
        <v>0</v>
      </c>
      <c r="L10" s="108"/>
      <c r="M10" s="108"/>
      <c r="N10" s="108"/>
      <c r="O10" s="4" t="s">
        <v>0</v>
      </c>
      <c r="P10" s="109">
        <f>入力表!AA15</f>
        <v>0</v>
      </c>
      <c r="Q10" s="110"/>
      <c r="R10" s="110"/>
      <c r="S10" s="110"/>
      <c r="T10" s="4" t="s">
        <v>12</v>
      </c>
      <c r="U10" s="111">
        <f>入力表!AA16</f>
        <v>0</v>
      </c>
      <c r="V10" s="111"/>
      <c r="W10" s="112"/>
      <c r="X10" s="11" t="s">
        <v>12</v>
      </c>
    </row>
    <row r="12" spans="1:27" ht="15" customHeight="1" x14ac:dyDescent="0.15">
      <c r="C12" s="113" t="s">
        <v>91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116" t="s">
        <v>54</v>
      </c>
      <c r="P12" s="117"/>
      <c r="Q12" s="117"/>
      <c r="R12" s="118"/>
      <c r="S12" s="37" t="s">
        <v>113</v>
      </c>
      <c r="T12" s="39">
        <f>入力表!E8</f>
        <v>0</v>
      </c>
      <c r="U12" s="39" t="s">
        <v>38</v>
      </c>
      <c r="V12" s="39">
        <f>入力表!G8</f>
        <v>0</v>
      </c>
      <c r="W12" s="38" t="s">
        <v>69</v>
      </c>
      <c r="X12" s="29"/>
    </row>
    <row r="13" spans="1:27" ht="15" customHeight="1" x14ac:dyDescent="0.15">
      <c r="C13" s="122" t="s">
        <v>46</v>
      </c>
      <c r="D13" s="125" t="s">
        <v>19</v>
      </c>
      <c r="E13" s="126" t="s">
        <v>63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19"/>
      <c r="P13" s="120"/>
      <c r="Q13" s="120"/>
      <c r="R13" s="121"/>
      <c r="S13" s="127" t="s">
        <v>112</v>
      </c>
      <c r="T13" s="127"/>
      <c r="U13" s="127"/>
      <c r="V13" s="127"/>
      <c r="W13" s="127"/>
      <c r="X13" s="30"/>
      <c r="AA13" s="28"/>
    </row>
    <row r="14" spans="1:27" ht="14.25" customHeight="1" x14ac:dyDescent="0.15">
      <c r="C14" s="123"/>
      <c r="D14" s="125"/>
      <c r="E14" s="128" t="s">
        <v>15</v>
      </c>
      <c r="F14" s="128"/>
      <c r="G14" s="128"/>
      <c r="H14" s="128"/>
      <c r="I14" s="128"/>
      <c r="J14" s="129">
        <f>入力表!H29</f>
        <v>0</v>
      </c>
      <c r="K14" s="129"/>
      <c r="L14" s="129"/>
      <c r="M14" s="129"/>
      <c r="N14" s="129"/>
      <c r="O14" s="130"/>
      <c r="P14" s="131"/>
      <c r="Q14" s="131"/>
      <c r="R14" s="132"/>
      <c r="S14" s="133">
        <f>入力表!L29</f>
        <v>0</v>
      </c>
      <c r="T14" s="133"/>
      <c r="U14" s="133"/>
      <c r="V14" s="133"/>
      <c r="W14" s="133"/>
      <c r="X14" s="29"/>
    </row>
    <row r="15" spans="1:27" ht="14.25" customHeight="1" x14ac:dyDescent="0.15">
      <c r="C15" s="123"/>
      <c r="D15" s="125"/>
      <c r="E15" s="128" t="s">
        <v>11</v>
      </c>
      <c r="F15" s="128"/>
      <c r="G15" s="128"/>
      <c r="H15" s="128"/>
      <c r="I15" s="128"/>
      <c r="J15" s="129">
        <f>入力表!H30</f>
        <v>0</v>
      </c>
      <c r="K15" s="129"/>
      <c r="L15" s="129"/>
      <c r="M15" s="129"/>
      <c r="N15" s="129"/>
      <c r="O15" s="134">
        <f>ROUND($L$16*12/(7.75*5*52),0)*7.75</f>
        <v>0</v>
      </c>
      <c r="P15" s="135"/>
      <c r="Q15" s="135"/>
      <c r="R15" s="7" t="s">
        <v>0</v>
      </c>
      <c r="S15" s="133">
        <f>入力表!L30</f>
        <v>0</v>
      </c>
      <c r="T15" s="133"/>
      <c r="U15" s="133"/>
      <c r="V15" s="133"/>
      <c r="W15" s="133"/>
      <c r="X15" s="29"/>
    </row>
    <row r="16" spans="1:27" ht="14.25" customHeight="1" x14ac:dyDescent="0.15">
      <c r="C16" s="123"/>
      <c r="D16" s="125"/>
      <c r="E16" s="128" t="s">
        <v>42</v>
      </c>
      <c r="F16" s="128"/>
      <c r="G16" s="128"/>
      <c r="H16" s="128"/>
      <c r="I16" s="128"/>
      <c r="J16" s="91" t="s">
        <v>65</v>
      </c>
      <c r="K16" s="92"/>
      <c r="L16" s="136">
        <f>SUM(J14:M15)</f>
        <v>0</v>
      </c>
      <c r="M16" s="136"/>
      <c r="N16" s="137"/>
      <c r="O16" s="138"/>
      <c r="P16" s="139"/>
      <c r="Q16" s="139"/>
      <c r="R16" s="140"/>
      <c r="S16" s="141">
        <f>SUM(S14:S15)</f>
        <v>0</v>
      </c>
      <c r="T16" s="142"/>
      <c r="U16" s="142"/>
      <c r="V16" s="142"/>
      <c r="W16" s="143"/>
      <c r="X16" s="29"/>
    </row>
    <row r="17" spans="1:24" ht="14.25" customHeight="1" x14ac:dyDescent="0.15">
      <c r="C17" s="123"/>
      <c r="D17" s="144" t="s">
        <v>14</v>
      </c>
      <c r="E17" s="145" t="s">
        <v>64</v>
      </c>
      <c r="F17" s="146"/>
      <c r="G17" s="146"/>
      <c r="H17" s="146"/>
      <c r="I17" s="146"/>
      <c r="J17" s="146"/>
      <c r="K17" s="146"/>
      <c r="L17" s="146"/>
      <c r="M17" s="146"/>
      <c r="N17" s="147"/>
      <c r="S17" s="148" t="s">
        <v>50</v>
      </c>
      <c r="T17" s="149"/>
      <c r="U17" s="149"/>
      <c r="V17" s="149"/>
      <c r="W17" s="150"/>
      <c r="X17" s="26"/>
    </row>
    <row r="18" spans="1:24" ht="14.25" customHeight="1" x14ac:dyDescent="0.15">
      <c r="C18" s="123"/>
      <c r="D18" s="144"/>
      <c r="E18" s="151" t="str">
        <f>入力表!R29</f>
        <v>教職調整額</v>
      </c>
      <c r="F18" s="151"/>
      <c r="G18" s="151"/>
      <c r="H18" s="151"/>
      <c r="I18" s="151"/>
      <c r="J18" s="129">
        <f>入力表!V29</f>
        <v>0</v>
      </c>
      <c r="K18" s="129"/>
      <c r="L18" s="129"/>
      <c r="M18" s="129"/>
      <c r="N18" s="129"/>
      <c r="O18" s="6"/>
      <c r="P18" s="6"/>
      <c r="Q18" s="6"/>
      <c r="R18" s="7"/>
      <c r="S18" s="133">
        <f>入力表!Z29</f>
        <v>0</v>
      </c>
      <c r="T18" s="133"/>
      <c r="U18" s="133"/>
      <c r="V18" s="133"/>
      <c r="W18" s="133"/>
      <c r="X18" s="29"/>
    </row>
    <row r="19" spans="1:24" ht="14.25" customHeight="1" x14ac:dyDescent="0.15">
      <c r="C19" s="123"/>
      <c r="D19" s="144"/>
      <c r="E19" s="151" t="str">
        <f>入力表!R30</f>
        <v>扶養手当</v>
      </c>
      <c r="F19" s="151"/>
      <c r="G19" s="151"/>
      <c r="H19" s="151"/>
      <c r="I19" s="151"/>
      <c r="J19" s="129">
        <f>入力表!V30</f>
        <v>0</v>
      </c>
      <c r="K19" s="129"/>
      <c r="L19" s="129"/>
      <c r="M19" s="129"/>
      <c r="N19" s="129"/>
      <c r="O19" s="6"/>
      <c r="P19" s="6"/>
      <c r="Q19" s="6"/>
      <c r="R19" s="7"/>
      <c r="S19" s="133">
        <f>入力表!Z30</f>
        <v>0</v>
      </c>
      <c r="T19" s="133"/>
      <c r="U19" s="133"/>
      <c r="V19" s="133"/>
      <c r="W19" s="133"/>
      <c r="X19" s="29"/>
    </row>
    <row r="20" spans="1:24" ht="14.25" customHeight="1" x14ac:dyDescent="0.15">
      <c r="C20" s="123"/>
      <c r="D20" s="144"/>
      <c r="E20" s="151" t="str">
        <f>入力表!R31</f>
        <v>住居手当</v>
      </c>
      <c r="F20" s="151"/>
      <c r="G20" s="151"/>
      <c r="H20" s="151"/>
      <c r="I20" s="151"/>
      <c r="J20" s="129">
        <f>入力表!V31</f>
        <v>0</v>
      </c>
      <c r="K20" s="129"/>
      <c r="L20" s="129"/>
      <c r="M20" s="129"/>
      <c r="N20" s="129"/>
      <c r="O20" s="6"/>
      <c r="P20" s="6"/>
      <c r="Q20" s="6"/>
      <c r="R20" s="7"/>
      <c r="S20" s="152">
        <f>入力表!Z31</f>
        <v>0</v>
      </c>
      <c r="T20" s="153"/>
      <c r="U20" s="153"/>
      <c r="V20" s="153"/>
      <c r="W20" s="154"/>
      <c r="X20" s="29"/>
    </row>
    <row r="21" spans="1:24" ht="14.25" customHeight="1" x14ac:dyDescent="0.15">
      <c r="C21" s="123"/>
      <c r="D21" s="144"/>
      <c r="E21" s="151" t="e">
        <f>入力表!R32</f>
        <v>#N/A</v>
      </c>
      <c r="F21" s="151"/>
      <c r="G21" s="151"/>
      <c r="H21" s="151"/>
      <c r="I21" s="151"/>
      <c r="J21" s="129">
        <f>入力表!V32</f>
        <v>0</v>
      </c>
      <c r="K21" s="129"/>
      <c r="L21" s="129"/>
      <c r="M21" s="129"/>
      <c r="N21" s="129"/>
      <c r="O21" s="6"/>
      <c r="P21" s="6"/>
      <c r="Q21" s="6"/>
      <c r="R21" s="7"/>
      <c r="S21" s="133">
        <f>入力表!Z32</f>
        <v>0</v>
      </c>
      <c r="T21" s="133"/>
      <c r="U21" s="133"/>
      <c r="V21" s="133"/>
      <c r="W21" s="133"/>
      <c r="X21" s="29"/>
    </row>
    <row r="22" spans="1:24" ht="14.25" customHeight="1" x14ac:dyDescent="0.15">
      <c r="C22" s="123"/>
      <c r="D22" s="144"/>
      <c r="E22" s="151" t="e">
        <f>入力表!R33</f>
        <v>#N/A</v>
      </c>
      <c r="F22" s="151"/>
      <c r="G22" s="151"/>
      <c r="H22" s="151"/>
      <c r="I22" s="151"/>
      <c r="J22" s="129">
        <f>入力表!V33</f>
        <v>0</v>
      </c>
      <c r="K22" s="129"/>
      <c r="L22" s="129"/>
      <c r="M22" s="129"/>
      <c r="N22" s="129"/>
      <c r="O22" s="6"/>
      <c r="P22" s="6"/>
      <c r="Q22" s="6"/>
      <c r="R22" s="7"/>
      <c r="S22" s="133">
        <f>入力表!Z33</f>
        <v>0</v>
      </c>
      <c r="T22" s="133"/>
      <c r="U22" s="133"/>
      <c r="V22" s="133"/>
      <c r="W22" s="133"/>
      <c r="X22" s="29"/>
    </row>
    <row r="23" spans="1:24" ht="14.25" customHeight="1" x14ac:dyDescent="0.15">
      <c r="C23" s="123"/>
      <c r="D23" s="144"/>
      <c r="E23" s="157" t="e">
        <f>入力表!R34</f>
        <v>#N/A</v>
      </c>
      <c r="F23" s="157"/>
      <c r="G23" s="157"/>
      <c r="H23" s="157"/>
      <c r="I23" s="157"/>
      <c r="J23" s="129">
        <f>入力表!V34</f>
        <v>0</v>
      </c>
      <c r="K23" s="129"/>
      <c r="L23" s="129"/>
      <c r="M23" s="129"/>
      <c r="N23" s="129"/>
      <c r="O23" s="6"/>
      <c r="P23" s="6"/>
      <c r="Q23" s="6"/>
      <c r="R23" s="7"/>
      <c r="S23" s="133">
        <f>入力表!Z34</f>
        <v>0</v>
      </c>
      <c r="T23" s="133"/>
      <c r="U23" s="133"/>
      <c r="V23" s="133"/>
      <c r="W23" s="133"/>
      <c r="X23" s="29"/>
    </row>
    <row r="24" spans="1:24" ht="14.25" customHeight="1" x14ac:dyDescent="0.15">
      <c r="C24" s="123"/>
      <c r="D24" s="144"/>
      <c r="E24" s="157" t="e">
        <f>入力表!R35</f>
        <v>#N/A</v>
      </c>
      <c r="F24" s="157"/>
      <c r="G24" s="157"/>
      <c r="H24" s="157"/>
      <c r="I24" s="157"/>
      <c r="J24" s="129">
        <f>入力表!V35</f>
        <v>0</v>
      </c>
      <c r="K24" s="129"/>
      <c r="L24" s="129"/>
      <c r="M24" s="129"/>
      <c r="N24" s="129"/>
      <c r="O24" s="6"/>
      <c r="P24" s="6"/>
      <c r="Q24" s="6"/>
      <c r="R24" s="7"/>
      <c r="S24" s="133">
        <f>入力表!Z35</f>
        <v>0</v>
      </c>
      <c r="T24" s="133"/>
      <c r="U24" s="133"/>
      <c r="V24" s="133"/>
      <c r="W24" s="133"/>
      <c r="X24" s="29"/>
    </row>
    <row r="25" spans="1:24" ht="14.25" customHeight="1" x14ac:dyDescent="0.15">
      <c r="C25" s="123"/>
      <c r="D25" s="144"/>
      <c r="E25" s="155" t="s">
        <v>42</v>
      </c>
      <c r="F25" s="155"/>
      <c r="G25" s="155"/>
      <c r="H25" s="155"/>
      <c r="I25" s="155"/>
      <c r="J25" s="91" t="s">
        <v>66</v>
      </c>
      <c r="K25" s="92"/>
      <c r="L25" s="136">
        <f>SUM(J18:M24)</f>
        <v>0</v>
      </c>
      <c r="M25" s="136"/>
      <c r="N25" s="137"/>
      <c r="O25" s="6"/>
      <c r="P25" s="6"/>
      <c r="Q25" s="6"/>
      <c r="R25" s="7"/>
      <c r="S25" s="141">
        <f>SUM(S18:S24)</f>
        <v>0</v>
      </c>
      <c r="T25" s="142"/>
      <c r="U25" s="142"/>
      <c r="V25" s="142"/>
      <c r="W25" s="143"/>
      <c r="X25" s="29"/>
    </row>
    <row r="26" spans="1:24" ht="14.25" customHeight="1" x14ac:dyDescent="0.15">
      <c r="C26" s="124"/>
      <c r="D26" s="144"/>
      <c r="E26" s="155" t="s">
        <v>43</v>
      </c>
      <c r="F26" s="155"/>
      <c r="G26" s="155"/>
      <c r="H26" s="155"/>
      <c r="I26" s="155"/>
      <c r="J26" s="31"/>
      <c r="K26" s="143">
        <f>SUM(L16+L25)</f>
        <v>0</v>
      </c>
      <c r="L26" s="156"/>
      <c r="M26" s="156"/>
      <c r="N26" s="156"/>
      <c r="O26" s="9"/>
      <c r="P26" s="9"/>
      <c r="Q26" s="9"/>
      <c r="R26" s="4"/>
      <c r="S26" s="156">
        <f>SUM(S16+S25)</f>
        <v>0</v>
      </c>
      <c r="T26" s="156"/>
      <c r="U26" s="156"/>
      <c r="V26" s="156"/>
      <c r="W26" s="156"/>
      <c r="X26" s="29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64" t="s">
        <v>59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</row>
    <row r="29" spans="1:24" ht="15.75" customHeight="1" x14ac:dyDescent="0.15">
      <c r="F29" s="94" t="s">
        <v>20</v>
      </c>
      <c r="G29" s="94"/>
      <c r="H29" s="94"/>
      <c r="I29" s="155" t="s">
        <v>21</v>
      </c>
      <c r="J29" s="155"/>
      <c r="K29" s="155"/>
      <c r="L29" s="155" t="s">
        <v>104</v>
      </c>
      <c r="M29" s="155"/>
      <c r="N29" s="155"/>
      <c r="O29" s="155"/>
      <c r="P29" s="158" t="e">
        <f>L16/P10</f>
        <v>#DIV/0!</v>
      </c>
      <c r="Q29" s="158"/>
      <c r="R29" s="158"/>
      <c r="S29" s="159"/>
      <c r="T29" s="11" t="s">
        <v>0</v>
      </c>
      <c r="U29" s="32"/>
      <c r="V29" s="18"/>
      <c r="W29" s="18"/>
      <c r="X29" s="18"/>
    </row>
    <row r="30" spans="1:24" ht="15.75" customHeight="1" x14ac:dyDescent="0.15">
      <c r="F30" s="94"/>
      <c r="G30" s="94"/>
      <c r="H30" s="94"/>
      <c r="I30" s="155" t="s">
        <v>22</v>
      </c>
      <c r="J30" s="155"/>
      <c r="K30" s="155"/>
      <c r="L30" s="155" t="s">
        <v>105</v>
      </c>
      <c r="M30" s="155"/>
      <c r="N30" s="155"/>
      <c r="O30" s="155"/>
      <c r="P30" s="158">
        <f>L25/22</f>
        <v>0</v>
      </c>
      <c r="Q30" s="158"/>
      <c r="R30" s="158"/>
      <c r="S30" s="159"/>
      <c r="T30" s="11" t="s">
        <v>0</v>
      </c>
      <c r="U30" s="33"/>
      <c r="V30" s="18"/>
      <c r="W30" s="18"/>
      <c r="X30" s="18"/>
    </row>
    <row r="31" spans="1:24" ht="15.75" customHeight="1" x14ac:dyDescent="0.15">
      <c r="F31" s="94"/>
      <c r="G31" s="94"/>
      <c r="H31" s="94"/>
      <c r="I31" s="155" t="s">
        <v>2</v>
      </c>
      <c r="J31" s="155"/>
      <c r="K31" s="155"/>
      <c r="L31" s="155" t="s">
        <v>106</v>
      </c>
      <c r="M31" s="155"/>
      <c r="N31" s="155"/>
      <c r="O31" s="155"/>
      <c r="P31" s="158" t="e">
        <f>P29+P30</f>
        <v>#DIV/0!</v>
      </c>
      <c r="Q31" s="158"/>
      <c r="R31" s="158"/>
      <c r="S31" s="159"/>
      <c r="T31" s="11" t="s">
        <v>0</v>
      </c>
      <c r="U31" s="33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4"/>
      <c r="B33" s="35" t="s">
        <v>60</v>
      </c>
      <c r="C33" s="35"/>
      <c r="D33" s="35"/>
      <c r="E33" s="35"/>
      <c r="F33" s="35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7.25" customHeight="1" x14ac:dyDescent="0.15">
      <c r="A34" s="5"/>
      <c r="B34" s="6"/>
      <c r="C34" s="6" t="s">
        <v>32</v>
      </c>
      <c r="D34" s="6"/>
      <c r="E34" s="6"/>
      <c r="F34" s="6"/>
      <c r="G34" s="6"/>
      <c r="H34" s="6"/>
      <c r="I34" s="6"/>
      <c r="J34" s="6"/>
      <c r="K34" s="160">
        <v>15778</v>
      </c>
      <c r="L34" s="90"/>
      <c r="M34" s="161"/>
      <c r="N34" s="6" t="s">
        <v>0</v>
      </c>
      <c r="O34" s="6"/>
      <c r="P34" s="6"/>
      <c r="Q34" s="6"/>
      <c r="R34" s="6"/>
      <c r="S34" s="6"/>
      <c r="T34" s="6" t="s">
        <v>34</v>
      </c>
      <c r="U34" s="6" t="s">
        <v>35</v>
      </c>
      <c r="V34" s="6"/>
      <c r="W34" s="6"/>
      <c r="X34" s="7"/>
    </row>
    <row r="35" spans="1:24" ht="16.5" customHeight="1" x14ac:dyDescent="0.15">
      <c r="A35" s="5"/>
      <c r="B35" s="6"/>
      <c r="C35" s="162" t="s">
        <v>1</v>
      </c>
      <c r="D35" s="162"/>
      <c r="E35" s="162"/>
      <c r="F35" s="22"/>
      <c r="G35" s="6"/>
      <c r="H35" s="6"/>
      <c r="I35" s="6"/>
      <c r="J35" s="10"/>
      <c r="K35" s="162" t="s">
        <v>29</v>
      </c>
      <c r="L35" s="162"/>
      <c r="M35" s="162"/>
      <c r="N35" s="22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160">
        <f>K10</f>
        <v>0</v>
      </c>
      <c r="D36" s="90"/>
      <c r="E36" s="161"/>
      <c r="F36" s="6" t="s">
        <v>0</v>
      </c>
      <c r="G36" s="24" t="s">
        <v>10</v>
      </c>
      <c r="H36" s="163" t="s">
        <v>23</v>
      </c>
      <c r="I36" s="163"/>
      <c r="J36" s="24" t="s">
        <v>9</v>
      </c>
      <c r="K36" s="160">
        <f>ROUND(C36/22,-1)</f>
        <v>0</v>
      </c>
      <c r="L36" s="90"/>
      <c r="M36" s="161"/>
      <c r="N36" s="6" t="s">
        <v>0</v>
      </c>
      <c r="O36" s="6" t="s">
        <v>8</v>
      </c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162" t="s">
        <v>29</v>
      </c>
      <c r="D37" s="162"/>
      <c r="E37" s="162"/>
      <c r="F37" s="22"/>
      <c r="G37" s="6"/>
      <c r="H37" s="6"/>
      <c r="I37" s="6"/>
      <c r="J37" s="6"/>
      <c r="K37" s="162" t="s">
        <v>33</v>
      </c>
      <c r="L37" s="162"/>
      <c r="M37" s="162"/>
      <c r="N37" s="22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7.25" customHeight="1" x14ac:dyDescent="0.15">
      <c r="A38" s="5"/>
      <c r="B38" s="6"/>
      <c r="C38" s="160">
        <f>K36</f>
        <v>0</v>
      </c>
      <c r="D38" s="90"/>
      <c r="E38" s="161"/>
      <c r="F38" s="6" t="s">
        <v>24</v>
      </c>
      <c r="G38" s="24" t="s">
        <v>10</v>
      </c>
      <c r="H38" s="167" t="s">
        <v>109</v>
      </c>
      <c r="I38" s="167"/>
      <c r="J38" s="24" t="s">
        <v>9</v>
      </c>
      <c r="K38" s="160">
        <f>ROUNDDOWN(C38*67/100,0)</f>
        <v>0</v>
      </c>
      <c r="L38" s="90"/>
      <c r="M38" s="161"/>
      <c r="N38" s="6" t="s">
        <v>0</v>
      </c>
      <c r="O38" s="6" t="s">
        <v>114</v>
      </c>
      <c r="P38" s="6"/>
      <c r="Q38" s="6"/>
      <c r="R38" s="6"/>
      <c r="S38" s="6"/>
      <c r="T38" s="6" t="s">
        <v>36</v>
      </c>
      <c r="U38" s="6" t="s">
        <v>37</v>
      </c>
      <c r="V38" s="6"/>
      <c r="W38" s="6"/>
      <c r="X38" s="7"/>
    </row>
    <row r="39" spans="1:24" ht="6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4"/>
    </row>
    <row r="40" spans="1:24" ht="22.5" customHeight="1" x14ac:dyDescent="0.15">
      <c r="A40" s="12"/>
      <c r="B40" s="13" t="s">
        <v>61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</row>
    <row r="41" spans="1:24" ht="17.25" customHeight="1" x14ac:dyDescent="0.15">
      <c r="A41" s="5"/>
      <c r="B41" s="23" t="s">
        <v>67</v>
      </c>
      <c r="C41" s="160" t="e">
        <f>P29</f>
        <v>#DIV/0!</v>
      </c>
      <c r="D41" s="90"/>
      <c r="E41" s="161"/>
      <c r="F41" s="17" t="s">
        <v>0</v>
      </c>
      <c r="G41" s="24" t="s">
        <v>25</v>
      </c>
      <c r="H41" s="23" t="s">
        <v>58</v>
      </c>
      <c r="I41" s="160">
        <f>O15</f>
        <v>0</v>
      </c>
      <c r="J41" s="90"/>
      <c r="K41" s="161"/>
      <c r="L41" s="17" t="s">
        <v>0</v>
      </c>
      <c r="M41" s="24" t="s">
        <v>9</v>
      </c>
      <c r="N41" s="23" t="s">
        <v>48</v>
      </c>
      <c r="O41" s="160" t="e">
        <f>IF(C41&lt;I41,0,C41-I41)</f>
        <v>#DIV/0!</v>
      </c>
      <c r="P41" s="90"/>
      <c r="Q41" s="161"/>
      <c r="R41" s="21" t="s">
        <v>62</v>
      </c>
      <c r="S41" s="6"/>
      <c r="T41" s="6"/>
      <c r="U41" s="6"/>
      <c r="V41" s="6"/>
      <c r="W41" s="6"/>
      <c r="X41" s="7"/>
    </row>
    <row r="42" spans="1:24" ht="15.75" customHeight="1" x14ac:dyDescent="0.15">
      <c r="A42" s="5"/>
      <c r="B42" s="6"/>
      <c r="C42" s="24"/>
      <c r="D42" s="24"/>
      <c r="E42" s="24"/>
      <c r="F42" s="17"/>
      <c r="G42" s="6"/>
      <c r="H42" s="6"/>
      <c r="I42" s="6"/>
      <c r="J42" s="6"/>
      <c r="K42" s="6"/>
      <c r="L42" s="17"/>
      <c r="M42" s="6"/>
      <c r="N42" s="165" t="s">
        <v>31</v>
      </c>
      <c r="O42" s="165"/>
      <c r="P42" s="165"/>
      <c r="Q42" s="165"/>
      <c r="R42" s="165"/>
      <c r="S42" s="6"/>
      <c r="T42" s="6"/>
      <c r="U42" s="6"/>
      <c r="V42" s="6"/>
      <c r="W42" s="6"/>
      <c r="X42" s="7"/>
    </row>
    <row r="43" spans="1:24" ht="17.25" customHeight="1" x14ac:dyDescent="0.15">
      <c r="A43" s="5"/>
      <c r="B43" s="23" t="s">
        <v>48</v>
      </c>
      <c r="C43" s="160" t="e">
        <f>O41</f>
        <v>#DIV/0!</v>
      </c>
      <c r="D43" s="90"/>
      <c r="E43" s="161"/>
      <c r="F43" s="17" t="s">
        <v>0</v>
      </c>
      <c r="G43" s="24" t="s">
        <v>26</v>
      </c>
      <c r="H43" s="23" t="s">
        <v>68</v>
      </c>
      <c r="I43" s="160">
        <f>P30</f>
        <v>0</v>
      </c>
      <c r="J43" s="90"/>
      <c r="K43" s="161"/>
      <c r="L43" s="17" t="s">
        <v>0</v>
      </c>
      <c r="M43" s="24" t="s">
        <v>108</v>
      </c>
      <c r="N43" s="160" t="e">
        <f>ROUNDDOWN(C43+I43,0)</f>
        <v>#DIV/0!</v>
      </c>
      <c r="O43" s="90"/>
      <c r="P43" s="90"/>
      <c r="Q43" s="161"/>
      <c r="R43" s="6" t="s">
        <v>0</v>
      </c>
      <c r="S43" s="168" t="s">
        <v>107</v>
      </c>
      <c r="T43" s="168"/>
      <c r="U43" s="168"/>
      <c r="V43" s="168"/>
      <c r="W43" s="168"/>
      <c r="X43" s="7"/>
    </row>
    <row r="44" spans="1:24" ht="22.5" customHeight="1" x14ac:dyDescent="0.15">
      <c r="A44" s="5"/>
      <c r="B44" s="6"/>
      <c r="C44" s="165" t="s">
        <v>31</v>
      </c>
      <c r="D44" s="165"/>
      <c r="E44" s="165"/>
      <c r="F44" s="165"/>
      <c r="G44" s="165"/>
      <c r="H44" s="6"/>
      <c r="I44" s="162" t="s">
        <v>47</v>
      </c>
      <c r="J44" s="162"/>
      <c r="K44" s="162"/>
      <c r="L44" s="18"/>
      <c r="M44" s="6"/>
      <c r="N44" s="166" t="s">
        <v>44</v>
      </c>
      <c r="O44" s="166"/>
      <c r="P44" s="166"/>
      <c r="Q44" s="166"/>
      <c r="R44" s="24"/>
      <c r="S44" s="6"/>
      <c r="T44" s="6"/>
      <c r="U44" s="6"/>
      <c r="V44" s="24"/>
      <c r="W44" s="6"/>
      <c r="X44" s="7"/>
    </row>
    <row r="45" spans="1:24" ht="17.25" customHeight="1" x14ac:dyDescent="0.15">
      <c r="A45" s="5"/>
      <c r="B45" s="6"/>
      <c r="C45" s="160" t="e">
        <f>N43</f>
        <v>#DIV/0!</v>
      </c>
      <c r="D45" s="90"/>
      <c r="E45" s="90"/>
      <c r="F45" s="161"/>
      <c r="G45" s="17" t="s">
        <v>0</v>
      </c>
      <c r="H45" s="24" t="s">
        <v>10</v>
      </c>
      <c r="I45" s="160">
        <f>U10</f>
        <v>0</v>
      </c>
      <c r="J45" s="90"/>
      <c r="K45" s="161"/>
      <c r="L45" s="17" t="s">
        <v>12</v>
      </c>
      <c r="M45" s="24" t="s">
        <v>9</v>
      </c>
      <c r="N45" s="160" t="e">
        <f>C45*I45</f>
        <v>#DIV/0!</v>
      </c>
      <c r="O45" s="90"/>
      <c r="P45" s="90"/>
      <c r="Q45" s="161"/>
      <c r="R45" s="6"/>
      <c r="S45" s="6"/>
      <c r="T45" s="6"/>
      <c r="U45" s="6"/>
      <c r="V45" s="6"/>
      <c r="W45" s="6"/>
      <c r="X45" s="7"/>
    </row>
    <row r="46" spans="1:24" ht="8.25" customHeight="1" x14ac:dyDescent="0.15">
      <c r="A46" s="60"/>
      <c r="B46" s="61"/>
      <c r="C46" s="61"/>
      <c r="D46" s="61"/>
      <c r="E46" s="19"/>
      <c r="F46" s="59"/>
      <c r="G46" s="61"/>
      <c r="H46" s="61"/>
      <c r="I46" s="61"/>
      <c r="J46" s="19"/>
      <c r="K46" s="59"/>
      <c r="L46" s="61"/>
      <c r="M46" s="61"/>
      <c r="N46" s="61"/>
      <c r="O46" s="61"/>
      <c r="P46" s="9"/>
      <c r="Q46" s="9"/>
      <c r="R46" s="9"/>
      <c r="S46" s="9"/>
      <c r="T46" s="9"/>
      <c r="U46" s="9"/>
      <c r="V46" s="9"/>
      <c r="W46" s="9"/>
      <c r="X46" s="4"/>
    </row>
    <row r="47" spans="1:24" ht="18" customHeight="1" x14ac:dyDescent="0.15">
      <c r="A47" s="27"/>
      <c r="B47" s="18" t="s">
        <v>49</v>
      </c>
      <c r="C47" s="18"/>
      <c r="D47" s="62"/>
      <c r="E47" s="17"/>
      <c r="F47" s="24"/>
      <c r="G47" s="62"/>
      <c r="H47" s="62"/>
      <c r="I47" s="62"/>
      <c r="J47" s="17"/>
      <c r="K47" s="24"/>
      <c r="L47" s="62"/>
      <c r="M47" s="62"/>
      <c r="N47" s="62"/>
      <c r="O47" s="62"/>
      <c r="P47" s="6"/>
      <c r="Q47" s="6"/>
      <c r="R47" s="6"/>
      <c r="S47" s="6"/>
      <c r="T47" s="6"/>
      <c r="U47" s="6"/>
      <c r="V47" s="6"/>
      <c r="W47" s="6"/>
      <c r="X47" s="7"/>
    </row>
    <row r="48" spans="1:24" ht="21" customHeight="1" x14ac:dyDescent="0.15">
      <c r="A48" s="5"/>
      <c r="B48" s="6"/>
      <c r="C48" s="169" t="s">
        <v>45</v>
      </c>
      <c r="D48" s="169"/>
      <c r="E48" s="169"/>
      <c r="F48" s="169"/>
      <c r="G48" s="20"/>
      <c r="H48" s="6"/>
      <c r="I48" s="170" t="s">
        <v>101</v>
      </c>
      <c r="J48" s="170"/>
      <c r="K48" s="170"/>
      <c r="L48" s="17"/>
      <c r="M48" s="6"/>
      <c r="N48" s="162" t="s">
        <v>47</v>
      </c>
      <c r="O48" s="162"/>
      <c r="P48" s="162"/>
      <c r="Q48" s="6"/>
      <c r="R48" s="6"/>
      <c r="S48" s="162" t="s">
        <v>49</v>
      </c>
      <c r="T48" s="162"/>
      <c r="U48" s="162"/>
      <c r="V48" s="6"/>
      <c r="W48" s="6"/>
      <c r="X48" s="7"/>
    </row>
    <row r="49" spans="1:24" ht="17.25" customHeight="1" x14ac:dyDescent="0.15">
      <c r="A49" s="5"/>
      <c r="B49" s="23" t="s">
        <v>102</v>
      </c>
      <c r="C49" s="160">
        <f>IF(K34&lt;K38,K34,K38)</f>
        <v>0</v>
      </c>
      <c r="D49" s="90"/>
      <c r="E49" s="90"/>
      <c r="F49" s="161"/>
      <c r="G49" s="17" t="s">
        <v>0</v>
      </c>
      <c r="H49" s="24" t="s">
        <v>30</v>
      </c>
      <c r="I49" s="160" t="e">
        <f>N43</f>
        <v>#DIV/0!</v>
      </c>
      <c r="J49" s="90"/>
      <c r="K49" s="161"/>
      <c r="L49" s="17" t="s">
        <v>103</v>
      </c>
      <c r="M49" s="24" t="s">
        <v>10</v>
      </c>
      <c r="N49" s="160">
        <f>U10</f>
        <v>0</v>
      </c>
      <c r="O49" s="90"/>
      <c r="P49" s="161"/>
      <c r="Q49" s="6" t="s">
        <v>0</v>
      </c>
      <c r="R49" s="24" t="s">
        <v>9</v>
      </c>
      <c r="S49" s="160" t="e">
        <f>(C49-I49)*N49</f>
        <v>#DIV/0!</v>
      </c>
      <c r="T49" s="90"/>
      <c r="U49" s="161"/>
      <c r="V49" s="6" t="s">
        <v>0</v>
      </c>
      <c r="W49" s="6"/>
      <c r="X49" s="7"/>
    </row>
    <row r="50" spans="1:24" ht="10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4"/>
    </row>
    <row r="51" spans="1:24" ht="17.25" customHeight="1" x14ac:dyDescent="0.15"/>
  </sheetData>
  <mergeCells count="114">
    <mergeCell ref="S48:U48"/>
    <mergeCell ref="C49:F49"/>
    <mergeCell ref="I49:K49"/>
    <mergeCell ref="N49:P49"/>
    <mergeCell ref="S49:U49"/>
    <mergeCell ref="S43:W43"/>
    <mergeCell ref="C45:F45"/>
    <mergeCell ref="I45:K45"/>
    <mergeCell ref="N45:Q45"/>
    <mergeCell ref="C48:F48"/>
    <mergeCell ref="I48:K48"/>
    <mergeCell ref="N48:P48"/>
    <mergeCell ref="O41:Q41"/>
    <mergeCell ref="N42:R42"/>
    <mergeCell ref="C43:E43"/>
    <mergeCell ref="I43:K43"/>
    <mergeCell ref="N43:Q43"/>
    <mergeCell ref="C44:G44"/>
    <mergeCell ref="I44:K44"/>
    <mergeCell ref="N44:Q44"/>
    <mergeCell ref="C37:E37"/>
    <mergeCell ref="K37:M37"/>
    <mergeCell ref="C38:E38"/>
    <mergeCell ref="H38:I38"/>
    <mergeCell ref="K38:M38"/>
    <mergeCell ref="C41:E41"/>
    <mergeCell ref="I41:K41"/>
    <mergeCell ref="C35:E35"/>
    <mergeCell ref="K35:M35"/>
    <mergeCell ref="C36:E36"/>
    <mergeCell ref="H36:I36"/>
    <mergeCell ref="K36:M36"/>
    <mergeCell ref="A28:X28"/>
    <mergeCell ref="F29:H31"/>
    <mergeCell ref="I29:K29"/>
    <mergeCell ref="L29:O29"/>
    <mergeCell ref="P29:S29"/>
    <mergeCell ref="I30:K30"/>
    <mergeCell ref="L30:O30"/>
    <mergeCell ref="P30:S30"/>
    <mergeCell ref="I31:K31"/>
    <mergeCell ref="L31:O31"/>
    <mergeCell ref="S26:W26"/>
    <mergeCell ref="E23:I23"/>
    <mergeCell ref="J23:N23"/>
    <mergeCell ref="S23:W23"/>
    <mergeCell ref="E24:I24"/>
    <mergeCell ref="J24:N24"/>
    <mergeCell ref="S24:W24"/>
    <mergeCell ref="P31:S31"/>
    <mergeCell ref="K34:M34"/>
    <mergeCell ref="D17:D26"/>
    <mergeCell ref="E17:N17"/>
    <mergeCell ref="S17:W17"/>
    <mergeCell ref="E18:I18"/>
    <mergeCell ref="J18:N18"/>
    <mergeCell ref="E21:I21"/>
    <mergeCell ref="J21:N21"/>
    <mergeCell ref="S21:W21"/>
    <mergeCell ref="E22:I22"/>
    <mergeCell ref="J22:N22"/>
    <mergeCell ref="S22:W22"/>
    <mergeCell ref="S18:W18"/>
    <mergeCell ref="E19:I19"/>
    <mergeCell ref="J19:N19"/>
    <mergeCell ref="S19:W19"/>
    <mergeCell ref="E20:I20"/>
    <mergeCell ref="J20:N20"/>
    <mergeCell ref="S20:W20"/>
    <mergeCell ref="E25:I25"/>
    <mergeCell ref="J25:K25"/>
    <mergeCell ref="L25:N25"/>
    <mergeCell ref="S25:W25"/>
    <mergeCell ref="E26:I26"/>
    <mergeCell ref="K26:N26"/>
    <mergeCell ref="A10:E10"/>
    <mergeCell ref="F10:J10"/>
    <mergeCell ref="K10:N10"/>
    <mergeCell ref="P10:S10"/>
    <mergeCell ref="U10:W10"/>
    <mergeCell ref="C12:N12"/>
    <mergeCell ref="O12:R13"/>
    <mergeCell ref="C13:C26"/>
    <mergeCell ref="D13:D16"/>
    <mergeCell ref="E13:N13"/>
    <mergeCell ref="S13:W13"/>
    <mergeCell ref="E14:I14"/>
    <mergeCell ref="J14:N14"/>
    <mergeCell ref="O14:R14"/>
    <mergeCell ref="S14:W14"/>
    <mergeCell ref="E15:I15"/>
    <mergeCell ref="J15:N15"/>
    <mergeCell ref="O15:Q15"/>
    <mergeCell ref="S15:W15"/>
    <mergeCell ref="E16:I16"/>
    <mergeCell ref="J16:K16"/>
    <mergeCell ref="L16:N16"/>
    <mergeCell ref="O16:R16"/>
    <mergeCell ref="S16:W16"/>
    <mergeCell ref="P7:R7"/>
    <mergeCell ref="S7:X7"/>
    <mergeCell ref="A9:E9"/>
    <mergeCell ref="F9:J9"/>
    <mergeCell ref="K9:O9"/>
    <mergeCell ref="P9:T9"/>
    <mergeCell ref="U9:X9"/>
    <mergeCell ref="A1:X1"/>
    <mergeCell ref="A3:B3"/>
    <mergeCell ref="F5:G5"/>
    <mergeCell ref="P5:R5"/>
    <mergeCell ref="S5:X5"/>
    <mergeCell ref="P6:R6"/>
    <mergeCell ref="S6:W6"/>
    <mergeCell ref="V2:X2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入力表</vt:lpstr>
      <vt:lpstr>報酬支給証明書 </vt:lpstr>
      <vt:lpstr>'報酬支給証明書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2025-02-28T10:57:06Z</dcterms:created>
  <dcterms:modified xsi:type="dcterms:W3CDTF">2025-03-18T02:05:08Z</dcterms:modified>
</cp:coreProperties>
</file>