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C:\Users\u118\Desktop\F.休職したとき\"/>
    </mc:Choice>
  </mc:AlternateContent>
  <xr:revisionPtr revIDLastSave="0" documentId="13_ncr:1_{65AF7D56-8178-453A-8028-D93DFB3C498D}" xr6:coauthVersionLast="45" xr6:coauthVersionMax="45" xr10:uidLastSave="{00000000-0000-0000-0000-000000000000}"/>
  <bookViews>
    <workbookView xWindow="-120" yWindow="-120" windowWidth="20730" windowHeight="11160" tabRatio="761" xr2:uid="{00000000-000D-0000-FFFF-FFFF00000000}"/>
  </bookViews>
  <sheets>
    <sheet name="表面（入力用）" sheetId="93" r:id="rId1"/>
    <sheet name="裏面（入力用）" sheetId="97" r:id="rId2"/>
    <sheet name="請求額算出シート" sheetId="95" state="hidden" r:id="rId3"/>
    <sheet name="標準報酬等級表" sheetId="85" state="hidden" r:id="rId4"/>
    <sheet name="平均標準報酬月額" sheetId="96" state="hidden" r:id="rId5"/>
  </sheets>
  <definedNames>
    <definedName name="_xlnm.Print_Area" localSheetId="2">請求額算出シート!$A$1:$BT$70</definedName>
    <definedName name="標準報酬月額" localSheetId="4">平均標準報酬月額!#REF!</definedName>
    <definedName name="標準報酬月額" localSheetId="1">標準報酬等級表!$A$3:$A$45</definedName>
    <definedName name="標準報酬月額">標準報酬等級表!$A$3:$A$45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5" i="93" l="1"/>
  <c r="AE21" i="93"/>
  <c r="U21" i="93"/>
  <c r="H41" i="93" l="1"/>
  <c r="AE27" i="93" s="1"/>
  <c r="U27" i="93" l="1"/>
  <c r="BC26" i="95"/>
  <c r="S26" i="95"/>
  <c r="AU8" i="95"/>
  <c r="K8" i="95"/>
  <c r="AK21" i="93" l="1"/>
  <c r="AH21" i="93"/>
  <c r="A24" i="93" l="1"/>
  <c r="A22" i="93"/>
  <c r="A21" i="93"/>
  <c r="A18" i="93"/>
  <c r="A16" i="93"/>
  <c r="A15" i="93"/>
  <c r="K23" i="93"/>
  <c r="K21" i="93"/>
  <c r="G35" i="93" l="1"/>
  <c r="G36" i="93"/>
  <c r="T30" i="93"/>
  <c r="AE30" i="93"/>
  <c r="G30" i="93"/>
  <c r="G31" i="93"/>
  <c r="T31" i="93"/>
  <c r="AE31" i="93"/>
  <c r="AE12" i="93"/>
  <c r="C7" i="96" l="1"/>
  <c r="C6" i="96"/>
  <c r="C5" i="96"/>
  <c r="C4" i="96"/>
  <c r="F48" i="85"/>
  <c r="E48" i="85"/>
  <c r="F47" i="85"/>
  <c r="E47" i="85"/>
  <c r="F46" i="85"/>
  <c r="E46" i="85"/>
  <c r="F45" i="85"/>
  <c r="E45" i="85"/>
  <c r="F44" i="85"/>
  <c r="E44" i="85"/>
  <c r="F43" i="85"/>
  <c r="E43" i="85"/>
  <c r="F42" i="85"/>
  <c r="E42" i="85"/>
  <c r="F41" i="85"/>
  <c r="E41" i="85"/>
  <c r="F40" i="85"/>
  <c r="E40" i="85"/>
  <c r="F39" i="85"/>
  <c r="E39" i="85"/>
  <c r="F38" i="85"/>
  <c r="E38" i="85"/>
  <c r="F37" i="85"/>
  <c r="E37" i="85"/>
  <c r="F36" i="85"/>
  <c r="E36" i="85"/>
  <c r="F35" i="85"/>
  <c r="E35" i="85"/>
  <c r="F34" i="85"/>
  <c r="E34" i="85"/>
  <c r="F33" i="85"/>
  <c r="E33" i="85"/>
  <c r="F32" i="85"/>
  <c r="E32" i="85"/>
  <c r="F31" i="85"/>
  <c r="E31" i="85"/>
  <c r="F30" i="85"/>
  <c r="E30" i="85"/>
  <c r="F29" i="85"/>
  <c r="E29" i="85"/>
  <c r="F28" i="85"/>
  <c r="E28" i="85"/>
  <c r="F27" i="85"/>
  <c r="E27" i="85"/>
  <c r="F26" i="85"/>
  <c r="E26" i="85"/>
  <c r="F25" i="85"/>
  <c r="E25" i="85"/>
  <c r="F24" i="85"/>
  <c r="E24" i="85"/>
  <c r="F23" i="85"/>
  <c r="E23" i="85"/>
  <c r="F22" i="85"/>
  <c r="E22" i="85"/>
  <c r="F21" i="85"/>
  <c r="E21" i="85"/>
  <c r="F20" i="85"/>
  <c r="E20" i="85"/>
  <c r="F19" i="85"/>
  <c r="E19" i="85"/>
  <c r="F18" i="85"/>
  <c r="E18" i="85"/>
  <c r="F17" i="85"/>
  <c r="E17" i="85"/>
  <c r="F16" i="85"/>
  <c r="E16" i="85"/>
  <c r="F15" i="85"/>
  <c r="E15" i="85"/>
  <c r="F14" i="85"/>
  <c r="E14" i="85"/>
  <c r="F13" i="85"/>
  <c r="E13" i="85"/>
  <c r="F12" i="85"/>
  <c r="E12" i="85"/>
  <c r="F11" i="85"/>
  <c r="E11" i="85"/>
  <c r="F10" i="85"/>
  <c r="E10" i="85"/>
  <c r="F9" i="85"/>
  <c r="E9" i="85"/>
  <c r="F8" i="85"/>
  <c r="E8" i="85"/>
  <c r="F7" i="85"/>
  <c r="E7" i="85"/>
  <c r="F6" i="85"/>
  <c r="E6" i="85"/>
  <c r="F5" i="85"/>
  <c r="E5" i="85"/>
  <c r="F4" i="85"/>
  <c r="E4" i="85"/>
  <c r="F3" i="85"/>
  <c r="AY65" i="95"/>
  <c r="I65" i="95"/>
  <c r="C65" i="95"/>
  <c r="BD59" i="95"/>
  <c r="AS65" i="95" s="1"/>
  <c r="T59" i="95"/>
  <c r="O65" i="95" s="1"/>
  <c r="N45" i="95"/>
  <c r="W45" i="95" s="1"/>
  <c r="N39" i="95"/>
  <c r="BH19" i="95"/>
  <c r="AZ19" i="95"/>
  <c r="AM19" i="95"/>
  <c r="AO26" i="95" s="1"/>
  <c r="AX26" i="95" s="1"/>
  <c r="X19" i="95"/>
  <c r="P19" i="95"/>
  <c r="C19" i="95"/>
  <c r="E26" i="95" s="1"/>
  <c r="N26" i="95" s="1"/>
  <c r="C52" i="95" s="1"/>
  <c r="BG8" i="95"/>
  <c r="AS52" i="95" s="1"/>
  <c r="W8" i="95"/>
  <c r="W39" i="95" l="1"/>
  <c r="AD43" i="95" s="1"/>
  <c r="I52" i="95" s="1"/>
  <c r="Y49" i="95" s="1"/>
  <c r="N33" i="95"/>
  <c r="AM65" i="95"/>
  <c r="BD65" i="95" s="1"/>
  <c r="AM52" i="95"/>
  <c r="AX52" i="95" s="1"/>
  <c r="Z65" i="95"/>
  <c r="O52" i="95" l="1"/>
  <c r="T52" i="95" s="1"/>
  <c r="U65" i="95"/>
</calcChain>
</file>

<file path=xl/sharedStrings.xml><?xml version="1.0" encoding="utf-8"?>
<sst xmlns="http://schemas.openxmlformats.org/spreadsheetml/2006/main" count="459" uniqueCount="218">
  <si>
    <t>年</t>
    <rPh sb="0" eb="1">
      <t>ネン</t>
    </rPh>
    <phoneticPr fontId="3"/>
  </si>
  <si>
    <t>月</t>
    <rPh sb="0" eb="1">
      <t>ガツ</t>
    </rPh>
    <phoneticPr fontId="3"/>
  </si>
  <si>
    <t>日</t>
    <rPh sb="0" eb="1">
      <t>ニチ</t>
    </rPh>
    <phoneticPr fontId="3"/>
  </si>
  <si>
    <t>月</t>
    <rPh sb="0" eb="1">
      <t>ツキ</t>
    </rPh>
    <phoneticPr fontId="3"/>
  </si>
  <si>
    <t>日</t>
    <rPh sb="0" eb="1">
      <t>ヒ</t>
    </rPh>
    <phoneticPr fontId="3"/>
  </si>
  <si>
    <t>円</t>
    <rPh sb="0" eb="1">
      <t>エン</t>
    </rPh>
    <phoneticPr fontId="3"/>
  </si>
  <si>
    <t>級</t>
    <rPh sb="0" eb="1">
      <t>キュウ</t>
    </rPh>
    <phoneticPr fontId="3"/>
  </si>
  <si>
    <t>教職調整額</t>
    <rPh sb="0" eb="2">
      <t>キョウショク</t>
    </rPh>
    <rPh sb="2" eb="4">
      <t>チョウセイ</t>
    </rPh>
    <rPh sb="4" eb="5">
      <t>ガク</t>
    </rPh>
    <phoneticPr fontId="3"/>
  </si>
  <si>
    <t>給料の調整額</t>
    <rPh sb="0" eb="2">
      <t>キュウリョウ</t>
    </rPh>
    <rPh sb="3" eb="5">
      <t>チョウセイ</t>
    </rPh>
    <rPh sb="5" eb="6">
      <t>ガク</t>
    </rPh>
    <phoneticPr fontId="3"/>
  </si>
  <si>
    <t>給料の差額</t>
    <rPh sb="0" eb="2">
      <t>キュウリョウ</t>
    </rPh>
    <rPh sb="3" eb="5">
      <t>サガク</t>
    </rPh>
    <phoneticPr fontId="3"/>
  </si>
  <si>
    <t>平成</t>
    <rPh sb="0" eb="2">
      <t>ヘイセイ</t>
    </rPh>
    <phoneticPr fontId="3"/>
  </si>
  <si>
    <t>－</t>
    <phoneticPr fontId="3"/>
  </si>
  <si>
    <t>氏名</t>
    <rPh sb="0" eb="2">
      <t>シメイ</t>
    </rPh>
    <phoneticPr fontId="3"/>
  </si>
  <si>
    <t>職名</t>
    <rPh sb="0" eb="2">
      <t>ショクメイ</t>
    </rPh>
    <phoneticPr fontId="3"/>
  </si>
  <si>
    <t>所属所長</t>
    <rPh sb="0" eb="2">
      <t>ショゾク</t>
    </rPh>
    <rPh sb="2" eb="4">
      <t>ショチョウ</t>
    </rPh>
    <phoneticPr fontId="3"/>
  </si>
  <si>
    <t>共済組合受付印</t>
    <rPh sb="0" eb="2">
      <t>キョウサイ</t>
    </rPh>
    <rPh sb="2" eb="4">
      <t>クミアイ</t>
    </rPh>
    <rPh sb="4" eb="7">
      <t>ウケツケイン</t>
    </rPh>
    <phoneticPr fontId="3"/>
  </si>
  <si>
    <t>年号</t>
    <rPh sb="0" eb="2">
      <t>ネンゴウ</t>
    </rPh>
    <phoneticPr fontId="3"/>
  </si>
  <si>
    <t>請求書</t>
    <rPh sb="0" eb="3">
      <t>セイキュウショ</t>
    </rPh>
    <phoneticPr fontId="3"/>
  </si>
  <si>
    <t>090</t>
    <phoneticPr fontId="3"/>
  </si>
  <si>
    <t>091</t>
    <phoneticPr fontId="3"/>
  </si>
  <si>
    <t>医師</t>
    <rPh sb="0" eb="2">
      <t>イシ</t>
    </rPh>
    <phoneticPr fontId="3"/>
  </si>
  <si>
    <t>医療機関名</t>
    <rPh sb="0" eb="2">
      <t>イリョウ</t>
    </rPh>
    <rPh sb="2" eb="4">
      <t>キカン</t>
    </rPh>
    <rPh sb="4" eb="5">
      <t>メイ</t>
    </rPh>
    <phoneticPr fontId="3"/>
  </si>
  <si>
    <t>＝</t>
    <phoneticPr fontId="3"/>
  </si>
  <si>
    <t>×</t>
    <phoneticPr fontId="3"/>
  </si>
  <si>
    <t>資格取得日</t>
    <rPh sb="0" eb="2">
      <t>シカク</t>
    </rPh>
    <rPh sb="2" eb="4">
      <t>シュトク</t>
    </rPh>
    <rPh sb="4" eb="5">
      <t>ビ</t>
    </rPh>
    <phoneticPr fontId="3"/>
  </si>
  <si>
    <t>組合員証記号番号</t>
    <rPh sb="0" eb="1">
      <t>クミ</t>
    </rPh>
    <rPh sb="1" eb="2">
      <t>ゴウ</t>
    </rPh>
    <rPh sb="2" eb="3">
      <t>イン</t>
    </rPh>
    <rPh sb="3" eb="4">
      <t>ショウ</t>
    </rPh>
    <rPh sb="4" eb="6">
      <t>キゴウ</t>
    </rPh>
    <rPh sb="6" eb="7">
      <t>バン</t>
    </rPh>
    <rPh sb="7" eb="8">
      <t>ゴウ</t>
    </rPh>
    <phoneticPr fontId="3"/>
  </si>
  <si>
    <t>組合員氏名</t>
    <rPh sb="0" eb="1">
      <t>クミ</t>
    </rPh>
    <rPh sb="1" eb="2">
      <t>ゴウ</t>
    </rPh>
    <rPh sb="2" eb="3">
      <t>イン</t>
    </rPh>
    <rPh sb="3" eb="4">
      <t>シ</t>
    </rPh>
    <rPh sb="4" eb="5">
      <t>メイ</t>
    </rPh>
    <phoneticPr fontId="3"/>
  </si>
  <si>
    <t>資格喪失日</t>
    <rPh sb="0" eb="2">
      <t>シカク</t>
    </rPh>
    <rPh sb="2" eb="4">
      <t>ソウシツ</t>
    </rPh>
    <rPh sb="4" eb="5">
      <t>ビ</t>
    </rPh>
    <phoneticPr fontId="3"/>
  </si>
  <si>
    <t>所属所名</t>
    <rPh sb="0" eb="1">
      <t>トコロ</t>
    </rPh>
    <rPh sb="1" eb="2">
      <t>ゾク</t>
    </rPh>
    <rPh sb="2" eb="3">
      <t>ショ</t>
    </rPh>
    <rPh sb="3" eb="4">
      <t>メイ</t>
    </rPh>
    <phoneticPr fontId="3"/>
  </si>
  <si>
    <t>所属所コード</t>
    <rPh sb="0" eb="1">
      <t>トコロ</t>
    </rPh>
    <rPh sb="1" eb="2">
      <t>ゾク</t>
    </rPh>
    <rPh sb="2" eb="3">
      <t>ショ</t>
    </rPh>
    <phoneticPr fontId="3"/>
  </si>
  <si>
    <t>発病年月日</t>
    <rPh sb="0" eb="2">
      <t>ハツビョウ</t>
    </rPh>
    <rPh sb="2" eb="4">
      <t>ネンゲツ</t>
    </rPh>
    <rPh sb="4" eb="5">
      <t>ビ</t>
    </rPh>
    <phoneticPr fontId="3"/>
  </si>
  <si>
    <t>勤務できなくなった最初の日</t>
    <rPh sb="0" eb="2">
      <t>キンム</t>
    </rPh>
    <rPh sb="9" eb="11">
      <t>サイショ</t>
    </rPh>
    <rPh sb="12" eb="13">
      <t>ヒ</t>
    </rPh>
    <phoneticPr fontId="3"/>
  </si>
  <si>
    <t>傷病名</t>
    <rPh sb="0" eb="2">
      <t>ショウビョウ</t>
    </rPh>
    <rPh sb="2" eb="3">
      <t>メイ</t>
    </rPh>
    <phoneticPr fontId="3"/>
  </si>
  <si>
    <t>請求額</t>
    <rPh sb="0" eb="2">
      <t>セイキュウ</t>
    </rPh>
    <rPh sb="2" eb="3">
      <t>ガク</t>
    </rPh>
    <phoneticPr fontId="3"/>
  </si>
  <si>
    <t>介護保険法による給付</t>
    <rPh sb="0" eb="2">
      <t>カイゴ</t>
    </rPh>
    <rPh sb="2" eb="4">
      <t>ホケン</t>
    </rPh>
    <rPh sb="4" eb="5">
      <t>ホウ</t>
    </rPh>
    <rPh sb="8" eb="10">
      <t>キュウフ</t>
    </rPh>
    <phoneticPr fontId="3"/>
  </si>
  <si>
    <t>被保険者番号</t>
    <rPh sb="0" eb="4">
      <t>ヒホケンシャ</t>
    </rPh>
    <rPh sb="4" eb="6">
      <t>バンゴウ</t>
    </rPh>
    <phoneticPr fontId="3"/>
  </si>
  <si>
    <t>保険者番号</t>
    <rPh sb="0" eb="2">
      <t>ホケン</t>
    </rPh>
    <rPh sb="2" eb="3">
      <t>シャ</t>
    </rPh>
    <rPh sb="3" eb="5">
      <t>バンゴウ</t>
    </rPh>
    <phoneticPr fontId="3"/>
  </si>
  <si>
    <t>保険者名称</t>
    <rPh sb="0" eb="3">
      <t>ホケンシャ</t>
    </rPh>
    <rPh sb="3" eb="5">
      <t>メイショウ</t>
    </rPh>
    <phoneticPr fontId="3"/>
  </si>
  <si>
    <t>年金額</t>
    <rPh sb="0" eb="3">
      <t>ネンキンガク</t>
    </rPh>
    <phoneticPr fontId="3"/>
  </si>
  <si>
    <t>　　　公立学校共済組合三重支部長　　様</t>
    <rPh sb="3" eb="5">
      <t>コウリツ</t>
    </rPh>
    <rPh sb="5" eb="7">
      <t>ガッコウ</t>
    </rPh>
    <rPh sb="7" eb="9">
      <t>キョウサイ</t>
    </rPh>
    <rPh sb="9" eb="11">
      <t>クミアイ</t>
    </rPh>
    <rPh sb="11" eb="13">
      <t>ミエ</t>
    </rPh>
    <rPh sb="13" eb="16">
      <t>シブチョウ</t>
    </rPh>
    <rPh sb="18" eb="19">
      <t>サマ</t>
    </rPh>
    <phoneticPr fontId="3"/>
  </si>
  <si>
    <t>住所</t>
    <rPh sb="0" eb="2">
      <t>ジュウショ</t>
    </rPh>
    <phoneticPr fontId="3"/>
  </si>
  <si>
    <t>所属所受付印</t>
    <rPh sb="0" eb="2">
      <t>ショゾク</t>
    </rPh>
    <rPh sb="2" eb="3">
      <t>ショ</t>
    </rPh>
    <rPh sb="3" eb="6">
      <t>ウケツケイン</t>
    </rPh>
    <phoneticPr fontId="3"/>
  </si>
  <si>
    <t>□</t>
    <phoneticPr fontId="3"/>
  </si>
  <si>
    <t>傷病手当金</t>
    <phoneticPr fontId="3"/>
  </si>
  <si>
    <t>傷病手当金附加金</t>
    <rPh sb="5" eb="7">
      <t>フカ</t>
    </rPh>
    <rPh sb="7" eb="8">
      <t>キン</t>
    </rPh>
    <phoneticPr fontId="3"/>
  </si>
  <si>
    <t>三重</t>
    <rPh sb="0" eb="2">
      <t>ミエ</t>
    </rPh>
    <phoneticPr fontId="3"/>
  </si>
  <si>
    <t>公立</t>
    <rPh sb="0" eb="2">
      <t>コウリツ</t>
    </rPh>
    <phoneticPr fontId="3"/>
  </si>
  <si>
    <t>コード</t>
    <phoneticPr fontId="3"/>
  </si>
  <si>
    <t>等級</t>
    <rPh sb="0" eb="2">
      <t>トウキュウ</t>
    </rPh>
    <phoneticPr fontId="3"/>
  </si>
  <si>
    <t>報酬月額</t>
    <rPh sb="0" eb="2">
      <t>ホウシュウ</t>
    </rPh>
    <rPh sb="2" eb="4">
      <t>ゲツガク</t>
    </rPh>
    <phoneticPr fontId="3"/>
  </si>
  <si>
    <t>一等級の
格差</t>
    <rPh sb="0" eb="1">
      <t>１</t>
    </rPh>
    <rPh sb="1" eb="3">
      <t>トウキュウ</t>
    </rPh>
    <rPh sb="5" eb="7">
      <t>カクサ</t>
    </rPh>
    <phoneticPr fontId="3"/>
  </si>
  <si>
    <t>標準報酬の
日額</t>
    <rPh sb="0" eb="2">
      <t>ヒョウジュン</t>
    </rPh>
    <rPh sb="2" eb="4">
      <t>ホウシュウ</t>
    </rPh>
    <rPh sb="6" eb="8">
      <t>ニチガク</t>
    </rPh>
    <phoneticPr fontId="3"/>
  </si>
  <si>
    <t>以上</t>
    <rPh sb="0" eb="2">
      <t>イジョウ</t>
    </rPh>
    <phoneticPr fontId="3"/>
  </si>
  <si>
    <t>未満</t>
    <rPh sb="0" eb="2">
      <t>ミマン</t>
    </rPh>
    <phoneticPr fontId="3"/>
  </si>
  <si>
    <t>決定額※</t>
    <rPh sb="0" eb="2">
      <t>ケッテイ</t>
    </rPh>
    <rPh sb="2" eb="3">
      <t>ガク</t>
    </rPh>
    <phoneticPr fontId="3"/>
  </si>
  <si>
    <t>支給日数※</t>
    <rPh sb="0" eb="2">
      <t>シキュウ</t>
    </rPh>
    <rPh sb="2" eb="4">
      <t>ニッスウ</t>
    </rPh>
    <phoneticPr fontId="3"/>
  </si>
  <si>
    <t>金額</t>
    <rPh sb="0" eb="2">
      <t>キンガク</t>
    </rPh>
    <phoneticPr fontId="3"/>
  </si>
  <si>
    <t>障害
基礎
年金</t>
    <rPh sb="0" eb="2">
      <t>ショウガイ</t>
    </rPh>
    <rPh sb="3" eb="5">
      <t>キソ</t>
    </rPh>
    <rPh sb="6" eb="8">
      <t>ネンキン</t>
    </rPh>
    <rPh sb="7" eb="8">
      <t>コウネン</t>
    </rPh>
    <phoneticPr fontId="3"/>
  </si>
  <si>
    <t>掛金の基礎となる標準報酬</t>
    <rPh sb="0" eb="2">
      <t>カケキン</t>
    </rPh>
    <rPh sb="3" eb="5">
      <t>キソ</t>
    </rPh>
    <rPh sb="8" eb="10">
      <t>ヒョウジュン</t>
    </rPh>
    <rPh sb="10" eb="12">
      <t>ホウシュウ</t>
    </rPh>
    <phoneticPr fontId="3"/>
  </si>
  <si>
    <t>標準
報酬
等級</t>
    <rPh sb="0" eb="2">
      <t>ヒョウジュン</t>
    </rPh>
    <rPh sb="3" eb="5">
      <t>ホウシュウ</t>
    </rPh>
    <rPh sb="6" eb="8">
      <t>トウキュウ</t>
    </rPh>
    <phoneticPr fontId="3"/>
  </si>
  <si>
    <t>支給開始日※</t>
    <rPh sb="0" eb="2">
      <t>シキュウ</t>
    </rPh>
    <rPh sb="2" eb="5">
      <t>カイシビ</t>
    </rPh>
    <phoneticPr fontId="3"/>
  </si>
  <si>
    <t>支給終了予定日※</t>
    <rPh sb="0" eb="2">
      <t>シキュウ</t>
    </rPh>
    <rPh sb="2" eb="4">
      <t>シュウリョウ</t>
    </rPh>
    <rPh sb="4" eb="7">
      <t>ヨテイビ</t>
    </rPh>
    <phoneticPr fontId="3"/>
  </si>
  <si>
    <r>
      <t>　　　　　　　　　　平成　</t>
    </r>
    <r>
      <rPr>
        <sz val="9"/>
        <color indexed="10"/>
        <rFont val="ＭＳ 明朝"/>
        <family val="1"/>
        <charset val="128"/>
      </rPr>
      <t>19</t>
    </r>
    <r>
      <rPr>
        <sz val="9"/>
        <rFont val="ＭＳ 明朝"/>
        <family val="1"/>
        <charset val="128"/>
      </rPr>
      <t>　年　</t>
    </r>
    <r>
      <rPr>
        <sz val="9"/>
        <color indexed="10"/>
        <rFont val="ＭＳ 明朝"/>
        <family val="1"/>
        <charset val="128"/>
      </rPr>
      <t>10</t>
    </r>
    <r>
      <rPr>
        <sz val="9"/>
        <rFont val="ＭＳ 明朝"/>
        <family val="1"/>
        <charset val="128"/>
      </rPr>
      <t xml:space="preserve"> 月　</t>
    </r>
    <r>
      <rPr>
        <sz val="9"/>
        <color indexed="10"/>
        <rFont val="ＭＳ 明朝"/>
        <family val="1"/>
        <charset val="128"/>
      </rPr>
      <t>1</t>
    </r>
    <r>
      <rPr>
        <sz val="9"/>
        <rFont val="ＭＳ 明朝"/>
        <family val="1"/>
        <charset val="128"/>
      </rPr>
      <t>　日</t>
    </r>
    <rPh sb="10" eb="12">
      <t>ヘイセイ</t>
    </rPh>
    <rPh sb="16" eb="17">
      <t>ネン</t>
    </rPh>
    <rPh sb="21" eb="22">
      <t>ツキ</t>
    </rPh>
    <rPh sb="25" eb="26">
      <t>ヒ</t>
    </rPh>
    <phoneticPr fontId="3"/>
  </si>
  <si>
    <t>〒</t>
    <phoneticPr fontId="3"/>
  </si>
  <si>
    <t>－</t>
    <phoneticPr fontId="3"/>
  </si>
  <si>
    <t>TEL</t>
    <phoneticPr fontId="3"/>
  </si>
  <si>
    <t>－</t>
    <phoneticPr fontId="3"/>
  </si>
  <si>
    <t>（円未満四捨五入）</t>
    <phoneticPr fontId="3"/>
  </si>
  <si>
    <t>により、上記請求期間において勤務できない状態であったことを証明します。</t>
    <rPh sb="20" eb="22">
      <t>ジョウタイ</t>
    </rPh>
    <phoneticPr fontId="3"/>
  </si>
  <si>
    <t>傷病名：</t>
    <rPh sb="0" eb="2">
      <t>ショウビョウ</t>
    </rPh>
    <rPh sb="2" eb="3">
      <t>メイ</t>
    </rPh>
    <phoneticPr fontId="3"/>
  </si>
  <si>
    <t>療養のため　　　　　　　勤務でき
ないこと
に関する
医師の証明</t>
    <rPh sb="0" eb="2">
      <t>リョウヨウ</t>
    </rPh>
    <rPh sb="12" eb="14">
      <t>キンム</t>
    </rPh>
    <phoneticPr fontId="3"/>
  </si>
  <si>
    <t>（円未満切り捨て）</t>
    <rPh sb="4" eb="5">
      <t>キ</t>
    </rPh>
    <rPh sb="6" eb="7">
      <t>ス</t>
    </rPh>
    <phoneticPr fontId="3"/>
  </si>
  <si>
    <t>障害手当金</t>
    <rPh sb="0" eb="2">
      <t>ショウガイ</t>
    </rPh>
    <rPh sb="2" eb="4">
      <t>テアテ</t>
    </rPh>
    <rPh sb="4" eb="5">
      <t>キン</t>
    </rPh>
    <phoneticPr fontId="3"/>
  </si>
  <si>
    <t>支給日</t>
    <rPh sb="0" eb="1">
      <t>シ</t>
    </rPh>
    <rPh sb="1" eb="2">
      <t>キュウ</t>
    </rPh>
    <rPh sb="2" eb="3">
      <t>ニチ</t>
    </rPh>
    <phoneticPr fontId="3"/>
  </si>
  <si>
    <t>障害厚生（共済）
年　　金</t>
    <rPh sb="0" eb="2">
      <t>ショウガイ</t>
    </rPh>
    <rPh sb="2" eb="4">
      <t>コウセイ</t>
    </rPh>
    <rPh sb="5" eb="7">
      <t>キョウサイ</t>
    </rPh>
    <rPh sb="9" eb="10">
      <t>ネン</t>
    </rPh>
    <rPh sb="12" eb="13">
      <t>キン</t>
    </rPh>
    <phoneticPr fontId="3"/>
  </si>
  <si>
    <t>老齢厚生（共済）
年　　金</t>
    <rPh sb="0" eb="2">
      <t>ロウレイ</t>
    </rPh>
    <rPh sb="2" eb="4">
      <t>コウセイ</t>
    </rPh>
    <rPh sb="5" eb="7">
      <t>キョウサイ</t>
    </rPh>
    <rPh sb="9" eb="10">
      <t>ネン</t>
    </rPh>
    <rPh sb="12" eb="13">
      <t>キン</t>
    </rPh>
    <phoneticPr fontId="3"/>
  </si>
  <si>
    <t>地域手当</t>
    <rPh sb="0" eb="2">
      <t>チイキ</t>
    </rPh>
    <rPh sb="2" eb="4">
      <t>テアテ</t>
    </rPh>
    <phoneticPr fontId="3"/>
  </si>
  <si>
    <t>住居手当</t>
    <rPh sb="0" eb="2">
      <t>ジュウキョ</t>
    </rPh>
    <rPh sb="2" eb="4">
      <t>テアテ</t>
    </rPh>
    <phoneticPr fontId="3"/>
  </si>
  <si>
    <t>扶養手当</t>
    <rPh sb="0" eb="2">
      <t>フヨウ</t>
    </rPh>
    <rPh sb="2" eb="4">
      <t>テアテ</t>
    </rPh>
    <phoneticPr fontId="3"/>
  </si>
  <si>
    <t>掛金の基礎となる
標準報酬</t>
    <rPh sb="0" eb="2">
      <t>カケキン</t>
    </rPh>
    <rPh sb="3" eb="5">
      <t>キソ</t>
    </rPh>
    <rPh sb="9" eb="11">
      <t>ヒョウジュン</t>
    </rPh>
    <rPh sb="11" eb="13">
      <t>ホウシュウ</t>
    </rPh>
    <phoneticPr fontId="3"/>
  </si>
  <si>
    <t>請求月の
暦日数</t>
    <rPh sb="0" eb="2">
      <t>セイキュウ</t>
    </rPh>
    <rPh sb="2" eb="3">
      <t>ツキ</t>
    </rPh>
    <rPh sb="5" eb="6">
      <t>レキ</t>
    </rPh>
    <rPh sb="6" eb="8">
      <t>ニッスウ</t>
    </rPh>
    <phoneticPr fontId="3"/>
  </si>
  <si>
    <t>請求月の
土日の数</t>
    <rPh sb="0" eb="2">
      <t>セイキュウ</t>
    </rPh>
    <rPh sb="2" eb="3">
      <t>ツキ</t>
    </rPh>
    <rPh sb="5" eb="7">
      <t>ドニチ</t>
    </rPh>
    <phoneticPr fontId="3"/>
  </si>
  <si>
    <t>障害又は老齢
厚生年金の額</t>
    <rPh sb="0" eb="2">
      <t>ショウガイ</t>
    </rPh>
    <rPh sb="2" eb="3">
      <t>マタ</t>
    </rPh>
    <rPh sb="4" eb="6">
      <t>ロウレイ</t>
    </rPh>
    <rPh sb="7" eb="9">
      <t>コウセイ</t>
    </rPh>
    <rPh sb="9" eb="11">
      <t>ネンキン</t>
    </rPh>
    <rPh sb="12" eb="13">
      <t>ガク</t>
    </rPh>
    <phoneticPr fontId="3"/>
  </si>
  <si>
    <t>＋</t>
    <phoneticPr fontId="3"/>
  </si>
  <si>
    <t>障害又は老齢
基礎年金の額</t>
    <rPh sb="0" eb="2">
      <t>ショウガイ</t>
    </rPh>
    <rPh sb="2" eb="3">
      <t>マタ</t>
    </rPh>
    <rPh sb="4" eb="6">
      <t>ロウレイ</t>
    </rPh>
    <rPh sb="7" eb="9">
      <t>キソ</t>
    </rPh>
    <rPh sb="9" eb="11">
      <t>ネンキン</t>
    </rPh>
    <rPh sb="12" eb="13">
      <t>ガク</t>
    </rPh>
    <phoneticPr fontId="3"/>
  </si>
  <si>
    <t>年金日額
（Ｅ）</t>
    <rPh sb="0" eb="2">
      <t>ネンキン</t>
    </rPh>
    <rPh sb="2" eb="4">
      <t>ニチガク</t>
    </rPh>
    <phoneticPr fontId="3"/>
  </si>
  <si>
    <t>請求期間（自）</t>
    <rPh sb="0" eb="2">
      <t>セイキュウ</t>
    </rPh>
    <rPh sb="2" eb="4">
      <t>キカン</t>
    </rPh>
    <rPh sb="5" eb="6">
      <t>ジ</t>
    </rPh>
    <phoneticPr fontId="3"/>
  </si>
  <si>
    <t>請求期間（至）</t>
    <rPh sb="0" eb="2">
      <t>セイキュウ</t>
    </rPh>
    <rPh sb="2" eb="4">
      <t>キカン</t>
    </rPh>
    <rPh sb="5" eb="6">
      <t>イタ</t>
    </rPh>
    <phoneticPr fontId="3"/>
  </si>
  <si>
    <t>給料月額（基本給）</t>
    <rPh sb="0" eb="2">
      <t>キュウリョウ</t>
    </rPh>
    <rPh sb="2" eb="4">
      <t>ゲツガク</t>
    </rPh>
    <rPh sb="5" eb="7">
      <t>キホン</t>
    </rPh>
    <phoneticPr fontId="3"/>
  </si>
  <si>
    <t>）</t>
    <phoneticPr fontId="3"/>
  </si>
  <si>
    <t>支給開始
年　　月</t>
    <rPh sb="0" eb="1">
      <t>シ</t>
    </rPh>
    <rPh sb="1" eb="2">
      <t>キュウ</t>
    </rPh>
    <rPh sb="2" eb="3">
      <t>カイ</t>
    </rPh>
    <rPh sb="3" eb="4">
      <t>ハジメ</t>
    </rPh>
    <rPh sb="5" eb="6">
      <t>ネン</t>
    </rPh>
    <rPh sb="8" eb="9">
      <t>ガツ</t>
    </rPh>
    <phoneticPr fontId="3"/>
  </si>
  <si>
    <t>標準報酬月額
（Ａ）</t>
    <rPh sb="0" eb="2">
      <t>ヒョウジュン</t>
    </rPh>
    <rPh sb="2" eb="4">
      <t>ホウシュウ</t>
    </rPh>
    <rPh sb="4" eb="6">
      <t>ゲツガク</t>
    </rPh>
    <phoneticPr fontId="3"/>
  </si>
  <si>
    <t>　　地方公務員等共済組合法施行規程第１１３条の規定に基づき、上記のとおり請求します。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3" eb="25">
      <t>キテイ</t>
    </rPh>
    <rPh sb="26" eb="27">
      <t>モト</t>
    </rPh>
    <rPh sb="30" eb="32">
      <t>ジョウキ</t>
    </rPh>
    <rPh sb="36" eb="38">
      <t>セイキュウ</t>
    </rPh>
    <phoneticPr fontId="3"/>
  </si>
  <si>
    <t>　　上記の記載事項は、事実と相違ないものと認めます。</t>
    <phoneticPr fontId="3"/>
  </si>
  <si>
    <t>　添付書類及び注意事項については裏面を御覧ください。</t>
    <rPh sb="1" eb="3">
      <t>テンプ</t>
    </rPh>
    <rPh sb="3" eb="5">
      <t>ショルイ</t>
    </rPh>
    <rPh sb="5" eb="6">
      <t>オヨ</t>
    </rPh>
    <rPh sb="7" eb="9">
      <t>チュウイ</t>
    </rPh>
    <rPh sb="9" eb="11">
      <t>ジコウ</t>
    </rPh>
    <rPh sb="16" eb="18">
      <t>リメン</t>
    </rPh>
    <rPh sb="19" eb="21">
      <t>ゴラン</t>
    </rPh>
    <phoneticPr fontId="3"/>
  </si>
  <si>
    <t>請求額算出シート（８割休職者用）</t>
    <rPh sb="0" eb="2">
      <t>セイキュウ</t>
    </rPh>
    <rPh sb="2" eb="3">
      <t>ガク</t>
    </rPh>
    <rPh sb="3" eb="5">
      <t>サンシュツ</t>
    </rPh>
    <rPh sb="10" eb="11">
      <t>ワリ</t>
    </rPh>
    <rPh sb="11" eb="13">
      <t>キュウショク</t>
    </rPh>
    <rPh sb="13" eb="14">
      <t>シャ</t>
    </rPh>
    <rPh sb="14" eb="15">
      <t>ヨウ</t>
    </rPh>
    <phoneticPr fontId="3"/>
  </si>
  <si>
    <t>内訳</t>
    <rPh sb="0" eb="2">
      <t>ウチワケ</t>
    </rPh>
    <phoneticPr fontId="3"/>
  </si>
  <si>
    <t>その他（</t>
    <rPh sb="2" eb="3">
      <t>タ</t>
    </rPh>
    <phoneticPr fontId="3"/>
  </si>
  <si>
    <t>（ｃ）</t>
    <phoneticPr fontId="3"/>
  </si>
  <si>
    <t>（ｄ）</t>
    <phoneticPr fontId="3"/>
  </si>
  <si>
    <t>×　１／２２　＝</t>
    <phoneticPr fontId="3"/>
  </si>
  <si>
    <t>×　２／３　＝</t>
    <phoneticPr fontId="3"/>
  </si>
  <si>
    <t>×　１／２６４　＝</t>
    <phoneticPr fontId="3"/>
  </si>
  <si>
    <t>勤務を要する
日の計算</t>
    <phoneticPr fontId="3"/>
  </si>
  <si>
    <t>給付日額及び報酬日額の計算</t>
    <phoneticPr fontId="3"/>
  </si>
  <si>
    <t>請求額算出シート（無給休職者用）</t>
    <rPh sb="0" eb="2">
      <t>セイキュウ</t>
    </rPh>
    <rPh sb="2" eb="3">
      <t>ガク</t>
    </rPh>
    <rPh sb="3" eb="5">
      <t>サンシュツ</t>
    </rPh>
    <rPh sb="9" eb="11">
      <t>ムキュウ</t>
    </rPh>
    <rPh sb="11" eb="13">
      <t>キュウショク</t>
    </rPh>
    <rPh sb="13" eb="14">
      <t>シャ</t>
    </rPh>
    <rPh sb="14" eb="15">
      <t>ヨウ</t>
    </rPh>
    <phoneticPr fontId="3"/>
  </si>
  <si>
    <t>請求額の計算</t>
    <phoneticPr fontId="3"/>
  </si>
  <si>
    <t>請求者</t>
    <rPh sb="0" eb="1">
      <t>ショウ</t>
    </rPh>
    <rPh sb="1" eb="2">
      <t>モトム</t>
    </rPh>
    <rPh sb="2" eb="3">
      <t>シャ</t>
    </rPh>
    <phoneticPr fontId="3"/>
  </si>
  <si>
    <t>　　傷病手当金の決定・給付に当たり必要な私の個人情報を、貴支部が給与支給機関から提供を受けることに同意します。</t>
    <rPh sb="2" eb="4">
      <t>ショウビョウ</t>
    </rPh>
    <rPh sb="4" eb="6">
      <t>テアテ</t>
    </rPh>
    <rPh sb="6" eb="7">
      <t>キン</t>
    </rPh>
    <rPh sb="8" eb="10">
      <t>ケッテイ</t>
    </rPh>
    <rPh sb="11" eb="13">
      <t>キュウフ</t>
    </rPh>
    <rPh sb="14" eb="15">
      <t>ア</t>
    </rPh>
    <rPh sb="17" eb="19">
      <t>ヒツヨウ</t>
    </rPh>
    <rPh sb="20" eb="21">
      <t>ワタクシ</t>
    </rPh>
    <rPh sb="22" eb="24">
      <t>コジン</t>
    </rPh>
    <rPh sb="24" eb="26">
      <t>ジョウホウ</t>
    </rPh>
    <rPh sb="28" eb="29">
      <t>キ</t>
    </rPh>
    <rPh sb="29" eb="31">
      <t>シブ</t>
    </rPh>
    <rPh sb="32" eb="34">
      <t>キュウヨ</t>
    </rPh>
    <rPh sb="34" eb="36">
      <t>シキュウ</t>
    </rPh>
    <rPh sb="36" eb="38">
      <t>キカン</t>
    </rPh>
    <rPh sb="40" eb="42">
      <t>テイキョウ</t>
    </rPh>
    <rPh sb="43" eb="44">
      <t>ウ</t>
    </rPh>
    <rPh sb="49" eb="51">
      <t>ドウイ</t>
    </rPh>
    <phoneticPr fontId="3"/>
  </si>
  <si>
    <t>　　傷病手当金と同一傷病による障害厚生（共済）年金若しくは障害一時金（障害手当金）又は退職（老齢）年金が支払われた場合</t>
    <rPh sb="2" eb="4">
      <t>ショウビョウ</t>
    </rPh>
    <rPh sb="4" eb="6">
      <t>テアテ</t>
    </rPh>
    <rPh sb="6" eb="7">
      <t>キン</t>
    </rPh>
    <rPh sb="8" eb="10">
      <t>ドウイツ</t>
    </rPh>
    <rPh sb="10" eb="12">
      <t>ショウビョウ</t>
    </rPh>
    <rPh sb="15" eb="17">
      <t>ショウガイ</t>
    </rPh>
    <rPh sb="17" eb="19">
      <t>コウセイ</t>
    </rPh>
    <rPh sb="20" eb="22">
      <t>キョウサイ</t>
    </rPh>
    <rPh sb="23" eb="25">
      <t>ネンキン</t>
    </rPh>
    <rPh sb="25" eb="26">
      <t>モ</t>
    </rPh>
    <rPh sb="29" eb="31">
      <t>ショウガイ</t>
    </rPh>
    <rPh sb="31" eb="34">
      <t>イチジキン</t>
    </rPh>
    <rPh sb="35" eb="37">
      <t>ショウガイ</t>
    </rPh>
    <rPh sb="37" eb="39">
      <t>テアテ</t>
    </rPh>
    <rPh sb="39" eb="40">
      <t>キン</t>
    </rPh>
    <rPh sb="41" eb="42">
      <t>マタ</t>
    </rPh>
    <rPh sb="43" eb="45">
      <t>タイショク</t>
    </rPh>
    <rPh sb="46" eb="48">
      <t>ロウレイ</t>
    </rPh>
    <rPh sb="49" eb="51">
      <t>ネンキン</t>
    </rPh>
    <rPh sb="52" eb="54">
      <t>シハラ</t>
    </rPh>
    <rPh sb="57" eb="59">
      <t>バアイ</t>
    </rPh>
    <phoneticPr fontId="3"/>
  </si>
  <si>
    <t>　は、受給した傷病手当金のうちそれに相当する分を速やかに返納します。</t>
    <rPh sb="22" eb="23">
      <t>ブン</t>
    </rPh>
    <rPh sb="24" eb="25">
      <t>スミ</t>
    </rPh>
    <phoneticPr fontId="3"/>
  </si>
  <si>
    <t>標準報酬</t>
    <rPh sb="0" eb="2">
      <t>ヒョウジュン</t>
    </rPh>
    <rPh sb="2" eb="4">
      <t>ホウシュウ</t>
    </rPh>
    <phoneticPr fontId="3"/>
  </si>
  <si>
    <t>月額</t>
    <rPh sb="0" eb="2">
      <t>ゲツガク</t>
    </rPh>
    <phoneticPr fontId="3"/>
  </si>
  <si>
    <t>＋</t>
    <phoneticPr fontId="3"/>
  </si>
  <si>
    <t>（１０円未満四捨五入）</t>
    <phoneticPr fontId="3"/>
  </si>
  <si>
    <t>適用
月数
（Ａ’）</t>
    <rPh sb="0" eb="2">
      <t>テキヨウ</t>
    </rPh>
    <rPh sb="3" eb="5">
      <t>ツキスウ</t>
    </rPh>
    <phoneticPr fontId="3"/>
  </si>
  <si>
    <t>標準報酬月額
（Ｂ）</t>
    <rPh sb="0" eb="2">
      <t>ヒョウジュン</t>
    </rPh>
    <rPh sb="2" eb="4">
      <t>ホウシュウ</t>
    </rPh>
    <rPh sb="4" eb="6">
      <t>ゲツガク</t>
    </rPh>
    <phoneticPr fontId="3"/>
  </si>
  <si>
    <t>勤 務 を
要する日
（Ｃ）</t>
    <rPh sb="0" eb="1">
      <t>ツトム</t>
    </rPh>
    <rPh sb="2" eb="3">
      <t>ム</t>
    </rPh>
    <rPh sb="6" eb="7">
      <t>ヨウ</t>
    </rPh>
    <rPh sb="9" eb="10">
      <t>ヒ</t>
    </rPh>
    <phoneticPr fontId="3"/>
  </si>
  <si>
    <t>適用
月数
（Ｂ’）</t>
    <rPh sb="0" eb="2">
      <t>テキヨウ</t>
    </rPh>
    <rPh sb="3" eb="5">
      <t>ツキスウ</t>
    </rPh>
    <phoneticPr fontId="3"/>
  </si>
  <si>
    <t>給付日額
（Ｄ）</t>
    <rPh sb="0" eb="2">
      <t>キュウフ</t>
    </rPh>
    <rPh sb="2" eb="4">
      <t>ニチガク</t>
    </rPh>
    <phoneticPr fontId="3"/>
  </si>
  <si>
    <t>×　１／（Ｃ）＝</t>
    <phoneticPr fontId="3"/>
  </si>
  <si>
    <t>報酬日額
（Ｅ）</t>
    <rPh sb="0" eb="2">
      <t>ホウシュウ</t>
    </rPh>
    <rPh sb="2" eb="4">
      <t>ニチガク</t>
    </rPh>
    <phoneticPr fontId="3"/>
  </si>
  <si>
    <t>年金日額
（Ｆ）</t>
    <rPh sb="0" eb="2">
      <t>ネンキン</t>
    </rPh>
    <rPh sb="2" eb="4">
      <t>ニチガク</t>
    </rPh>
    <phoneticPr fontId="3"/>
  </si>
  <si>
    <t>組合員
期　間</t>
    <rPh sb="0" eb="3">
      <t>クミアイイン</t>
    </rPh>
    <rPh sb="4" eb="5">
      <t>キ</t>
    </rPh>
    <rPh sb="6" eb="7">
      <t>アイダ</t>
    </rPh>
    <phoneticPr fontId="3"/>
  </si>
  <si>
    <t>適用日</t>
    <rPh sb="0" eb="2">
      <t>テキヨウ</t>
    </rPh>
    <rPh sb="2" eb="3">
      <t>ビ</t>
    </rPh>
    <phoneticPr fontId="3"/>
  </si>
  <si>
    <t>上限額</t>
    <rPh sb="0" eb="3">
      <t>ジョウゲンガク</t>
    </rPh>
    <phoneticPr fontId="3"/>
  </si>
  <si>
    <t>平成２８年　４月から</t>
    <rPh sb="0" eb="2">
      <t>ヘイセイ</t>
    </rPh>
    <rPh sb="4" eb="5">
      <t>ネン</t>
    </rPh>
    <rPh sb="7" eb="8">
      <t>ガツ</t>
    </rPh>
    <phoneticPr fontId="3"/>
  </si>
  <si>
    <t>平均標準
報酬月額</t>
    <rPh sb="0" eb="2">
      <t>ヘイキン</t>
    </rPh>
    <rPh sb="2" eb="4">
      <t>ヒョウジュン</t>
    </rPh>
    <rPh sb="5" eb="7">
      <t>ホウシュウ</t>
    </rPh>
    <rPh sb="7" eb="9">
      <t>ゲツガク</t>
    </rPh>
    <phoneticPr fontId="3"/>
  </si>
  <si>
    <t>標準報酬
日額の
上限額</t>
    <rPh sb="0" eb="2">
      <t>ヒョウジュン</t>
    </rPh>
    <rPh sb="2" eb="4">
      <t>ホウシュウ</t>
    </rPh>
    <rPh sb="5" eb="7">
      <t>ニチガク</t>
    </rPh>
    <rPh sb="9" eb="12">
      <t>ジョウゲンガク</t>
    </rPh>
    <phoneticPr fontId="3"/>
  </si>
  <si>
    <t>÷　１２　×　１／２２</t>
    <phoneticPr fontId="3"/>
  </si>
  <si>
    <t>対象年月、組合員期間の入力</t>
    <rPh sb="0" eb="2">
      <t>タイショウ</t>
    </rPh>
    <rPh sb="2" eb="3">
      <t>ネン</t>
    </rPh>
    <rPh sb="3" eb="4">
      <t>ツキ</t>
    </rPh>
    <rPh sb="5" eb="8">
      <t>クミアイイン</t>
    </rPh>
    <rPh sb="8" eb="10">
      <t>キカン</t>
    </rPh>
    <rPh sb="11" eb="13">
      <t>ニュウリョク</t>
    </rPh>
    <phoneticPr fontId="3"/>
  </si>
  <si>
    <t>標準報酬
日額
※</t>
    <rPh sb="0" eb="2">
      <t>ヒョウジュン</t>
    </rPh>
    <rPh sb="2" eb="4">
      <t>ホウシュウ</t>
    </rPh>
    <rPh sb="5" eb="7">
      <t>ニチガク</t>
    </rPh>
    <phoneticPr fontId="3"/>
  </si>
  <si>
    <t>支給開始年月</t>
    <rPh sb="0" eb="2">
      <t>シキュウ</t>
    </rPh>
    <rPh sb="2" eb="4">
      <t>カイシ</t>
    </rPh>
    <rPh sb="4" eb="5">
      <t>ネン</t>
    </rPh>
    <rPh sb="5" eb="6">
      <t>ツキ</t>
    </rPh>
    <phoneticPr fontId="3"/>
  </si>
  <si>
    <t>※組合員期間が１２月未満の方の標準報酬日額が次表の上限額以上となる場合、当該上限額が標準報酬日額となります。</t>
    <rPh sb="1" eb="4">
      <t>クミアイイン</t>
    </rPh>
    <rPh sb="4" eb="6">
      <t>キカン</t>
    </rPh>
    <rPh sb="9" eb="10">
      <t>ツキ</t>
    </rPh>
    <rPh sb="10" eb="12">
      <t>ミマン</t>
    </rPh>
    <rPh sb="13" eb="14">
      <t>カタ</t>
    </rPh>
    <rPh sb="15" eb="17">
      <t>ヒョウジュン</t>
    </rPh>
    <rPh sb="17" eb="19">
      <t>ホウシュウ</t>
    </rPh>
    <rPh sb="36" eb="38">
      <t>トウガイ</t>
    </rPh>
    <rPh sb="38" eb="41">
      <t>ジョウゲンガク</t>
    </rPh>
    <rPh sb="42" eb="44">
      <t>ヒョウジュン</t>
    </rPh>
    <rPh sb="44" eb="46">
      <t>ホウシュウ</t>
    </rPh>
    <rPh sb="46" eb="48">
      <t>ニチガク</t>
    </rPh>
    <phoneticPr fontId="3"/>
  </si>
  <si>
    <t>支給開始
年度</t>
    <rPh sb="0" eb="2">
      <t>シキュウ</t>
    </rPh>
    <rPh sb="2" eb="4">
      <t>カイシ</t>
    </rPh>
    <rPh sb="5" eb="7">
      <t>ネンド</t>
    </rPh>
    <phoneticPr fontId="3"/>
  </si>
  <si>
    <t>（市町費職員は任命権者の証明であること）</t>
    <rPh sb="7" eb="10">
      <t>ニンメイケン</t>
    </rPh>
    <rPh sb="10" eb="11">
      <t>シャ</t>
    </rPh>
    <phoneticPr fontId="3"/>
  </si>
  <si>
    <t>共済組合使用欄</t>
    <rPh sb="0" eb="2">
      <t>キョウサイ</t>
    </rPh>
    <rPh sb="2" eb="4">
      <t>クミアイ</t>
    </rPh>
    <rPh sb="4" eb="6">
      <t>シヨウ</t>
    </rPh>
    <rPh sb="6" eb="7">
      <t>ラン</t>
    </rPh>
    <phoneticPr fontId="3"/>
  </si>
  <si>
    <t>審査</t>
    <rPh sb="0" eb="2">
      <t>シンサ</t>
    </rPh>
    <phoneticPr fontId="3"/>
  </si>
  <si>
    <t>入力</t>
    <rPh sb="0" eb="2">
      <t>ニュウリョク</t>
    </rPh>
    <phoneticPr fontId="3"/>
  </si>
  <si>
    <t>　※印欄は共済組合使用欄のため記入しないでください。</t>
    <rPh sb="2" eb="3">
      <t>シルシ</t>
    </rPh>
    <rPh sb="3" eb="4">
      <t>ラン</t>
    </rPh>
    <rPh sb="5" eb="7">
      <t>キョウサイ</t>
    </rPh>
    <rPh sb="7" eb="9">
      <t>クミアイ</t>
    </rPh>
    <rPh sb="9" eb="11">
      <t>シヨウ</t>
    </rPh>
    <rPh sb="11" eb="12">
      <t>ラン</t>
    </rPh>
    <rPh sb="15" eb="17">
      <t>キニュウ</t>
    </rPh>
    <phoneticPr fontId="3"/>
  </si>
  <si>
    <t>勤務を要する日（Ｃ）</t>
    <rPh sb="0" eb="1">
      <t>ツトム</t>
    </rPh>
    <rPh sb="1" eb="2">
      <t>ム</t>
    </rPh>
    <rPh sb="3" eb="4">
      <t>ヨウ</t>
    </rPh>
    <rPh sb="6" eb="7">
      <t>ヒ</t>
    </rPh>
    <phoneticPr fontId="3"/>
  </si>
  <si>
    <t>　過去1年間に適用されていた標準報酬月額およびその適用月数を入力してください。1年の間に標準報酬月額が変わっている場合は、ＡおよびＡ´には直近の標準報酬月額と適用されていた月数を、Ｂにその前に適用されていた標準報酬月額を入力してください。</t>
    <rPh sb="1" eb="3">
      <t>カコ</t>
    </rPh>
    <rPh sb="4" eb="5">
      <t>ネン</t>
    </rPh>
    <rPh sb="5" eb="6">
      <t>アイダ</t>
    </rPh>
    <rPh sb="7" eb="9">
      <t>テキヨウ</t>
    </rPh>
    <rPh sb="14" eb="16">
      <t>ヒョウジュン</t>
    </rPh>
    <rPh sb="16" eb="18">
      <t>ホウシュウ</t>
    </rPh>
    <rPh sb="18" eb="20">
      <t>ゲツガク</t>
    </rPh>
    <rPh sb="25" eb="27">
      <t>テキヨウ</t>
    </rPh>
    <rPh sb="27" eb="29">
      <t>ツキスウ</t>
    </rPh>
    <rPh sb="30" eb="32">
      <t>ニュウリョク</t>
    </rPh>
    <rPh sb="40" eb="41">
      <t>ネン</t>
    </rPh>
    <rPh sb="42" eb="43">
      <t>アイダ</t>
    </rPh>
    <rPh sb="44" eb="46">
      <t>ヒョウジュン</t>
    </rPh>
    <rPh sb="46" eb="48">
      <t>ホウシュウ</t>
    </rPh>
    <rPh sb="48" eb="50">
      <t>ゲツガク</t>
    </rPh>
    <rPh sb="51" eb="52">
      <t>カ</t>
    </rPh>
    <rPh sb="57" eb="59">
      <t>バアイ</t>
    </rPh>
    <rPh sb="69" eb="71">
      <t>チョッキン</t>
    </rPh>
    <rPh sb="72" eb="74">
      <t>ヒョウジュン</t>
    </rPh>
    <rPh sb="74" eb="76">
      <t>ホウシュウ</t>
    </rPh>
    <rPh sb="76" eb="78">
      <t>ゲツガク</t>
    </rPh>
    <rPh sb="79" eb="81">
      <t>テキヨウ</t>
    </rPh>
    <rPh sb="86" eb="88">
      <t>ツキスウ</t>
    </rPh>
    <rPh sb="94" eb="95">
      <t>マエ</t>
    </rPh>
    <rPh sb="96" eb="98">
      <t>テキヨウ</t>
    </rPh>
    <rPh sb="103" eb="105">
      <t>ヒョウジュン</t>
    </rPh>
    <rPh sb="105" eb="107">
      <t>ホウシュウ</t>
    </rPh>
    <rPh sb="107" eb="109">
      <t>ゲツガク</t>
    </rPh>
    <rPh sb="110" eb="112">
      <t>ニュウリョク</t>
    </rPh>
    <phoneticPr fontId="3"/>
  </si>
  <si>
    <t>元号コード</t>
    <rPh sb="0" eb="2">
      <t>ゲンゴウ</t>
    </rPh>
    <phoneticPr fontId="3"/>
  </si>
  <si>
    <t>昭和</t>
    <rPh sb="0" eb="2">
      <t>ショウワ</t>
    </rPh>
    <phoneticPr fontId="3"/>
  </si>
  <si>
    <t>平成</t>
    <rPh sb="0" eb="2">
      <t>ヘイセイ</t>
    </rPh>
    <phoneticPr fontId="3"/>
  </si>
  <si>
    <t>（円未満切り捨て）</t>
    <rPh sb="1" eb="2">
      <t>エン</t>
    </rPh>
    <rPh sb="2" eb="4">
      <t>ミマン</t>
    </rPh>
    <rPh sb="4" eb="5">
      <t>キ</t>
    </rPh>
    <rPh sb="6" eb="7">
      <t>ス</t>
    </rPh>
    <phoneticPr fontId="3"/>
  </si>
  <si>
    <t>＝</t>
    <phoneticPr fontId="3"/>
  </si>
  <si>
    <t>報酬日額
(ｃ)＋(ｄ)
=（Ｅ）</t>
    <rPh sb="0" eb="2">
      <t>ホウシュウ</t>
    </rPh>
    <rPh sb="2" eb="4">
      <t>ニチガク</t>
    </rPh>
    <phoneticPr fontId="3"/>
  </si>
  <si>
    <t>休職中に支給される実際の給与額</t>
    <rPh sb="0" eb="3">
      <t>キュウショクチュウ</t>
    </rPh>
    <rPh sb="4" eb="6">
      <t>シキュウ</t>
    </rPh>
    <rPh sb="9" eb="11">
      <t>ジッサイ</t>
    </rPh>
    <rPh sb="12" eb="15">
      <t>キュウヨガク</t>
    </rPh>
    <phoneticPr fontId="3"/>
  </si>
  <si>
    <t>義務教育特別手当</t>
    <rPh sb="0" eb="2">
      <t>ギム</t>
    </rPh>
    <rPh sb="2" eb="4">
      <t>キョウイク</t>
    </rPh>
    <rPh sb="4" eb="6">
      <t>トクベツ</t>
    </rPh>
    <rPh sb="6" eb="8">
      <t>テアテ</t>
    </rPh>
    <phoneticPr fontId="3"/>
  </si>
  <si>
    <t>計（ａ）</t>
    <rPh sb="0" eb="1">
      <t>ケイ</t>
    </rPh>
    <phoneticPr fontId="3"/>
  </si>
  <si>
    <t>計（ｂ）</t>
    <rPh sb="0" eb="1">
      <t>ケイ</t>
    </rPh>
    <phoneticPr fontId="3"/>
  </si>
  <si>
    <t>内訳の上半分（ａ）には日々の勤務に対して支給されると考えられるものを、下半分（ｂ）には日々とは関係なく支給されると考えられるものを入力してください。</t>
    <rPh sb="65" eb="67">
      <t>ニュウリョク</t>
    </rPh>
    <phoneticPr fontId="3"/>
  </si>
  <si>
    <t>※１.</t>
    <phoneticPr fontId="3"/>
  </si>
  <si>
    <t>※2.</t>
    <phoneticPr fontId="3"/>
  </si>
  <si>
    <t>報酬日額（Ｄ）　＞　給付日額（Ｃ）　のときは傷病手当金の給付はありません。</t>
    <phoneticPr fontId="3"/>
  </si>
  <si>
    <t>※3．</t>
    <phoneticPr fontId="3"/>
  </si>
  <si>
    <t>年金日額（Ｅ）　＞　（給付日額（Ｃ）－報酬日額（Ｄ））　のときは傷病手当金の給付はありません。</t>
    <phoneticPr fontId="3"/>
  </si>
  <si>
    <t>※4.年金日額（Ｅ）　＞　給付日額（Ｃ）　のときは傷病手当金の給付はありません。</t>
    <rPh sb="3" eb="5">
      <t>ネンキン</t>
    </rPh>
    <rPh sb="25" eb="27">
      <t>ショウビョウ</t>
    </rPh>
    <rPh sb="27" eb="29">
      <t>テアテ</t>
    </rPh>
    <rPh sb="29" eb="30">
      <t>キン</t>
    </rPh>
    <rPh sb="31" eb="33">
      <t>キュウフ</t>
    </rPh>
    <phoneticPr fontId="3"/>
  </si>
  <si>
    <r>
      <t>計（ａ）＋（ｂ）　</t>
    </r>
    <r>
      <rPr>
        <b/>
        <sz val="8"/>
        <rFont val="ＭＳ 明朝"/>
        <family val="1"/>
        <charset val="128"/>
      </rPr>
      <t>※1</t>
    </r>
    <rPh sb="0" eb="1">
      <t>ケイ</t>
    </rPh>
    <phoneticPr fontId="3"/>
  </si>
  <si>
    <r>
      <t>請求額の計算</t>
    </r>
    <r>
      <rPr>
        <b/>
        <sz val="8"/>
        <rFont val="ＭＳ ゴシック"/>
        <family val="3"/>
        <charset val="128"/>
      </rPr>
      <t>※2</t>
    </r>
    <phoneticPr fontId="3"/>
  </si>
  <si>
    <r>
      <t>年金額との調整</t>
    </r>
    <r>
      <rPr>
        <b/>
        <sz val="8"/>
        <rFont val="ＭＳ ゴシック"/>
        <family val="3"/>
        <charset val="128"/>
      </rPr>
      <t>※3</t>
    </r>
    <phoneticPr fontId="3"/>
  </si>
  <si>
    <r>
      <t>年金額との調整</t>
    </r>
    <r>
      <rPr>
        <b/>
        <sz val="8"/>
        <rFont val="ＭＳ ゴシック"/>
        <family val="3"/>
        <charset val="128"/>
      </rPr>
      <t>※4</t>
    </r>
    <phoneticPr fontId="3"/>
  </si>
  <si>
    <t>改（施行規程第１１３条様式）</t>
    <phoneticPr fontId="3"/>
  </si>
  <si>
    <t>　　年　　月　　日</t>
    <phoneticPr fontId="3"/>
  </si>
  <si>
    <t>令和</t>
    <rPh sb="0" eb="2">
      <t>レイワ</t>
    </rPh>
    <phoneticPr fontId="3"/>
  </si>
  <si>
    <t>給与支給証明欄</t>
    <rPh sb="0" eb="2">
      <t>キュウヨ</t>
    </rPh>
    <rPh sb="2" eb="4">
      <t>シキュウ</t>
    </rPh>
    <rPh sb="4" eb="6">
      <t>ショウメイ</t>
    </rPh>
    <rPh sb="6" eb="7">
      <t>ラン</t>
    </rPh>
    <phoneticPr fontId="3"/>
  </si>
  <si>
    <t>から</t>
    <phoneticPr fontId="3"/>
  </si>
  <si>
    <r>
      <t>までの勤務しなかった期間について、（</t>
    </r>
    <r>
      <rPr>
        <sz val="8"/>
        <rFont val="ＭＳ 明朝"/>
        <family val="1"/>
        <charset val="128"/>
      </rPr>
      <t>根拠条例等</t>
    </r>
    <rPh sb="3" eb="5">
      <t>キンム</t>
    </rPh>
    <rPh sb="10" eb="12">
      <t>キカン</t>
    </rPh>
    <rPh sb="18" eb="20">
      <t>コンキョ</t>
    </rPh>
    <rPh sb="20" eb="22">
      <t>ジョウレイ</t>
    </rPh>
    <rPh sb="22" eb="23">
      <t>トウ</t>
    </rPh>
    <phoneticPr fontId="3"/>
  </si>
  <si>
    <t>）に基づき</t>
    <phoneticPr fontId="3"/>
  </si>
  <si>
    <t>給料の</t>
    <phoneticPr fontId="3"/>
  </si>
  <si>
    <t>全部</t>
    <rPh sb="0" eb="2">
      <t>ゼンブ</t>
    </rPh>
    <phoneticPr fontId="3"/>
  </si>
  <si>
    <t>及び諸手当の</t>
    <rPh sb="0" eb="1">
      <t>オヨ</t>
    </rPh>
    <rPh sb="2" eb="5">
      <t>ショテアテ</t>
    </rPh>
    <phoneticPr fontId="3"/>
  </si>
  <si>
    <t>を支給しなかったことを証明します。</t>
    <rPh sb="1" eb="3">
      <t>シキュウ</t>
    </rPh>
    <rPh sb="11" eb="13">
      <t>ショウメイ</t>
    </rPh>
    <phoneticPr fontId="3"/>
  </si>
  <si>
    <t>一部</t>
    <rPh sb="0" eb="2">
      <t>イチブ</t>
    </rPh>
    <phoneticPr fontId="3"/>
  </si>
  <si>
    <r>
      <t>給与事務担当者</t>
    </r>
    <r>
      <rPr>
        <sz val="8"/>
        <rFont val="ＭＳ ゴシック"/>
        <family val="3"/>
        <charset val="128"/>
      </rPr>
      <t>（注１）</t>
    </r>
    <rPh sb="0" eb="2">
      <t>キュウヨ</t>
    </rPh>
    <rPh sb="2" eb="4">
      <t>ジム</t>
    </rPh>
    <rPh sb="4" eb="7">
      <t>タントウシャ</t>
    </rPh>
    <rPh sb="8" eb="9">
      <t>チュウ</t>
    </rPh>
    <phoneticPr fontId="3"/>
  </si>
  <si>
    <t>年金及び他制度による給付確認欄</t>
    <rPh sb="0" eb="2">
      <t>ネンキン</t>
    </rPh>
    <rPh sb="2" eb="3">
      <t>オヨ</t>
    </rPh>
    <rPh sb="4" eb="5">
      <t>タ</t>
    </rPh>
    <rPh sb="5" eb="7">
      <t>セイド</t>
    </rPh>
    <rPh sb="10" eb="12">
      <t>キュウフ</t>
    </rPh>
    <rPh sb="12" eb="14">
      <t>カクニン</t>
    </rPh>
    <rPh sb="14" eb="15">
      <t>ラン</t>
    </rPh>
    <phoneticPr fontId="3"/>
  </si>
  <si>
    <t>年金の受給及び他制度による給付について、以下の質問にお答えください。</t>
    <rPh sb="0" eb="2">
      <t>ネンキン</t>
    </rPh>
    <rPh sb="3" eb="5">
      <t>ジュキュウ</t>
    </rPh>
    <rPh sb="5" eb="6">
      <t>オヨ</t>
    </rPh>
    <rPh sb="7" eb="8">
      <t>タ</t>
    </rPh>
    <rPh sb="8" eb="10">
      <t>セイド</t>
    </rPh>
    <rPh sb="13" eb="15">
      <t>キュウフ</t>
    </rPh>
    <rPh sb="20" eb="22">
      <t>イカ</t>
    </rPh>
    <rPh sb="23" eb="25">
      <t>シツモン</t>
    </rPh>
    <rPh sb="27" eb="28">
      <t>コタ</t>
    </rPh>
    <phoneticPr fontId="3"/>
  </si>
  <si>
    <t>問１．傷病手当金と同一傷病による障害共済（厚生）年金又は障害一時金（障害手当金）の受給権（請求予</t>
    <rPh sb="0" eb="1">
      <t>トイ</t>
    </rPh>
    <rPh sb="3" eb="5">
      <t>ショウビョウ</t>
    </rPh>
    <rPh sb="5" eb="7">
      <t>テアテ</t>
    </rPh>
    <rPh sb="7" eb="8">
      <t>キン</t>
    </rPh>
    <rPh sb="9" eb="11">
      <t>ドウイツ</t>
    </rPh>
    <rPh sb="11" eb="13">
      <t>ショウビョウ</t>
    </rPh>
    <rPh sb="16" eb="18">
      <t>ショウガイ</t>
    </rPh>
    <rPh sb="18" eb="20">
      <t>キョウサイ</t>
    </rPh>
    <rPh sb="21" eb="23">
      <t>コウセイ</t>
    </rPh>
    <rPh sb="24" eb="26">
      <t>ネンキン</t>
    </rPh>
    <rPh sb="26" eb="27">
      <t>マタ</t>
    </rPh>
    <rPh sb="28" eb="30">
      <t>ショウガイ</t>
    </rPh>
    <rPh sb="30" eb="33">
      <t>イチジキン</t>
    </rPh>
    <rPh sb="34" eb="36">
      <t>ショウガイ</t>
    </rPh>
    <rPh sb="36" eb="38">
      <t>テアテ</t>
    </rPh>
    <rPh sb="38" eb="39">
      <t>キン</t>
    </rPh>
    <rPh sb="41" eb="44">
      <t>ジュキュウケン</t>
    </rPh>
    <rPh sb="45" eb="47">
      <t>セイキュウ</t>
    </rPh>
    <rPh sb="47" eb="48">
      <t>ヨ</t>
    </rPh>
    <phoneticPr fontId="3"/>
  </si>
  <si>
    <t>　　定を含む。）はありますか。（注２）</t>
    <rPh sb="16" eb="17">
      <t>チュウ</t>
    </rPh>
    <phoneticPr fontId="3"/>
  </si>
  <si>
    <t>（</t>
    <phoneticPr fontId="3"/>
  </si>
  <si>
    <t>は　い</t>
    <phoneticPr fontId="3"/>
  </si>
  <si>
    <t>・</t>
    <phoneticPr fontId="3"/>
  </si>
  <si>
    <t>いいえ</t>
    <phoneticPr fontId="3"/>
  </si>
  <si>
    <t>問２．退職共済（老齢厚生）年金の受給権（請求予定を含む。）はありますか。</t>
    <rPh sb="0" eb="1">
      <t>トイ</t>
    </rPh>
    <rPh sb="3" eb="5">
      <t>タイショク</t>
    </rPh>
    <rPh sb="5" eb="7">
      <t>キョウサイ</t>
    </rPh>
    <rPh sb="8" eb="10">
      <t>ロウレイ</t>
    </rPh>
    <rPh sb="10" eb="12">
      <t>コウセイ</t>
    </rPh>
    <rPh sb="13" eb="15">
      <t>ネンキン</t>
    </rPh>
    <rPh sb="16" eb="19">
      <t>ジュキュウケン</t>
    </rPh>
    <rPh sb="20" eb="22">
      <t>セイキュウ</t>
    </rPh>
    <rPh sb="22" eb="24">
      <t>ヨテイ</t>
    </rPh>
    <rPh sb="25" eb="26">
      <t>フク</t>
    </rPh>
    <phoneticPr fontId="3"/>
  </si>
  <si>
    <t>問３．傷病手当金と同一傷病による介護保険による給付を受けていますか。</t>
    <rPh sb="0" eb="1">
      <t>トイ</t>
    </rPh>
    <rPh sb="3" eb="5">
      <t>ショウビョウ</t>
    </rPh>
    <rPh sb="5" eb="7">
      <t>テアテ</t>
    </rPh>
    <rPh sb="7" eb="8">
      <t>キン</t>
    </rPh>
    <rPh sb="9" eb="11">
      <t>ドウイツ</t>
    </rPh>
    <rPh sb="11" eb="13">
      <t>ショウビョウ</t>
    </rPh>
    <rPh sb="16" eb="18">
      <t>カイゴ</t>
    </rPh>
    <rPh sb="18" eb="20">
      <t>ホケン</t>
    </rPh>
    <rPh sb="23" eb="25">
      <t>キュウフ</t>
    </rPh>
    <rPh sb="26" eb="27">
      <t>ウ</t>
    </rPh>
    <phoneticPr fontId="3"/>
  </si>
  <si>
    <t>問４．傷病手当金と同一傷病による地方公務員災害補償法による給付を受けていますか。（請求中、請求予</t>
    <rPh sb="16" eb="18">
      <t>チホウ</t>
    </rPh>
    <rPh sb="18" eb="21">
      <t>コウムイン</t>
    </rPh>
    <rPh sb="21" eb="23">
      <t>サイガイ</t>
    </rPh>
    <rPh sb="23" eb="25">
      <t>ホショウ</t>
    </rPh>
    <rPh sb="25" eb="26">
      <t>ホウ</t>
    </rPh>
    <rPh sb="41" eb="44">
      <t>セイキュウチュウ</t>
    </rPh>
    <rPh sb="45" eb="47">
      <t>セイキュウ</t>
    </rPh>
    <rPh sb="47" eb="48">
      <t>ヨ</t>
    </rPh>
    <phoneticPr fontId="3"/>
  </si>
  <si>
    <t>定を含む。）（注３）</t>
    <rPh sb="0" eb="1">
      <t>テイ</t>
    </rPh>
    <rPh sb="2" eb="3">
      <t>フク</t>
    </rPh>
    <rPh sb="7" eb="8">
      <t>チュウ</t>
    </rPh>
    <phoneticPr fontId="3"/>
  </si>
  <si>
    <t>組合員氏名</t>
    <rPh sb="0" eb="3">
      <t>クミアイイン</t>
    </rPh>
    <rPh sb="3" eb="5">
      <t>シメイ</t>
    </rPh>
    <phoneticPr fontId="3"/>
  </si>
  <si>
    <t>問１～問３について、「はい」と答えた方は、表面の二重枠内の該当箇所を記入してください。</t>
    <rPh sb="0" eb="1">
      <t>トイ</t>
    </rPh>
    <rPh sb="3" eb="4">
      <t>トイ</t>
    </rPh>
    <rPh sb="15" eb="16">
      <t>コタ</t>
    </rPh>
    <rPh sb="18" eb="19">
      <t>カタ</t>
    </rPh>
    <rPh sb="21" eb="22">
      <t>オモテ</t>
    </rPh>
    <rPh sb="22" eb="23">
      <t>メン</t>
    </rPh>
    <rPh sb="24" eb="26">
      <t>ニジュウ</t>
    </rPh>
    <rPh sb="26" eb="27">
      <t>ワク</t>
    </rPh>
    <rPh sb="27" eb="28">
      <t>ナイ</t>
    </rPh>
    <rPh sb="29" eb="31">
      <t>ガイトウ</t>
    </rPh>
    <rPh sb="31" eb="33">
      <t>カショ</t>
    </rPh>
    <rPh sb="34" eb="36">
      <t>キニュウ</t>
    </rPh>
    <phoneticPr fontId="3"/>
  </si>
  <si>
    <t>注２．傷病手当金と障害共済（厚生）年金又は障害一時金（障害手当金）との調整については、障害共済（厚生）年金又は障害一時金</t>
    <rPh sb="0" eb="1">
      <t>チュウ</t>
    </rPh>
    <rPh sb="3" eb="5">
      <t>ショウビョウ</t>
    </rPh>
    <rPh sb="5" eb="7">
      <t>テアテ</t>
    </rPh>
    <rPh sb="7" eb="8">
      <t>キン</t>
    </rPh>
    <rPh sb="9" eb="11">
      <t>ショウガイ</t>
    </rPh>
    <rPh sb="11" eb="13">
      <t>キョウサイ</t>
    </rPh>
    <rPh sb="14" eb="16">
      <t>コウセイ</t>
    </rPh>
    <rPh sb="17" eb="19">
      <t>ネンキン</t>
    </rPh>
    <rPh sb="19" eb="20">
      <t>マタ</t>
    </rPh>
    <rPh sb="21" eb="23">
      <t>ショウガイ</t>
    </rPh>
    <rPh sb="23" eb="26">
      <t>イチジキン</t>
    </rPh>
    <rPh sb="27" eb="29">
      <t>ショウガイ</t>
    </rPh>
    <rPh sb="29" eb="31">
      <t>テアテ</t>
    </rPh>
    <rPh sb="31" eb="32">
      <t>キン</t>
    </rPh>
    <rPh sb="35" eb="37">
      <t>チョウセイ</t>
    </rPh>
    <rPh sb="43" eb="45">
      <t>ショウガイ</t>
    </rPh>
    <rPh sb="45" eb="47">
      <t>キョウサイ</t>
    </rPh>
    <rPh sb="48" eb="50">
      <t>コウセイ</t>
    </rPh>
    <rPh sb="51" eb="53">
      <t>ネンキン</t>
    </rPh>
    <rPh sb="53" eb="54">
      <t>マタ</t>
    </rPh>
    <rPh sb="55" eb="57">
      <t>ショウガイ</t>
    </rPh>
    <rPh sb="57" eb="60">
      <t>イチジキン</t>
    </rPh>
    <phoneticPr fontId="3"/>
  </si>
  <si>
    <t>　　（障害手当金）が優先して支給され、傷病手当金が調整されます。</t>
    <rPh sb="3" eb="5">
      <t>ショウガイ</t>
    </rPh>
    <rPh sb="5" eb="7">
      <t>テアテ</t>
    </rPh>
    <rPh sb="7" eb="8">
      <t>キン</t>
    </rPh>
    <rPh sb="19" eb="21">
      <t>ショウビョウ</t>
    </rPh>
    <rPh sb="21" eb="23">
      <t>テアテ</t>
    </rPh>
    <rPh sb="23" eb="24">
      <t>キン</t>
    </rPh>
    <rPh sb="25" eb="27">
      <t>チョウセイ</t>
    </rPh>
    <phoneticPr fontId="3"/>
  </si>
  <si>
    <t>　　　傷病手当金が支給された後に障害共済（厚生）年金が決定された場合、傷病手当金の過払い分を返納していただきます。</t>
    <rPh sb="3" eb="5">
      <t>ショウビョウ</t>
    </rPh>
    <rPh sb="5" eb="7">
      <t>テアテ</t>
    </rPh>
    <rPh sb="7" eb="8">
      <t>キン</t>
    </rPh>
    <rPh sb="9" eb="11">
      <t>シキュウ</t>
    </rPh>
    <rPh sb="14" eb="15">
      <t>ノチ</t>
    </rPh>
    <rPh sb="16" eb="18">
      <t>ショウガイ</t>
    </rPh>
    <rPh sb="18" eb="20">
      <t>キョウサイ</t>
    </rPh>
    <rPh sb="21" eb="23">
      <t>コウセイ</t>
    </rPh>
    <rPh sb="24" eb="26">
      <t>ネンキン</t>
    </rPh>
    <rPh sb="27" eb="29">
      <t>ケッテイ</t>
    </rPh>
    <rPh sb="32" eb="34">
      <t>バアイ</t>
    </rPh>
    <rPh sb="35" eb="37">
      <t>ショウビョウ</t>
    </rPh>
    <rPh sb="37" eb="39">
      <t>テアテ</t>
    </rPh>
    <rPh sb="39" eb="40">
      <t>キン</t>
    </rPh>
    <rPh sb="41" eb="43">
      <t>カバラ</t>
    </rPh>
    <rPh sb="44" eb="45">
      <t>ブン</t>
    </rPh>
    <rPh sb="46" eb="48">
      <t>ヘンノウ</t>
    </rPh>
    <phoneticPr fontId="3"/>
  </si>
  <si>
    <t>注３．請求中、請求予定の場合で受給するに至った場合は速やかに連絡してください。</t>
    <rPh sb="0" eb="1">
      <t>チュウ</t>
    </rPh>
    <rPh sb="3" eb="6">
      <t>セイキュウチュウ</t>
    </rPh>
    <rPh sb="7" eb="9">
      <t>セイキュウ</t>
    </rPh>
    <rPh sb="9" eb="11">
      <t>ヨテイ</t>
    </rPh>
    <rPh sb="12" eb="14">
      <t>バアイ</t>
    </rPh>
    <rPh sb="15" eb="17">
      <t>ジュキュウ</t>
    </rPh>
    <rPh sb="20" eb="21">
      <t>イタ</t>
    </rPh>
    <rPh sb="23" eb="25">
      <t>バアイ</t>
    </rPh>
    <rPh sb="26" eb="27">
      <t>スミ</t>
    </rPh>
    <rPh sb="30" eb="32">
      <t>レンラク</t>
    </rPh>
    <phoneticPr fontId="3"/>
  </si>
  <si>
    <t>添　付
書　類</t>
    <rPh sb="0" eb="1">
      <t>ソウ</t>
    </rPh>
    <rPh sb="2" eb="3">
      <t>ツキ</t>
    </rPh>
    <rPh sb="4" eb="5">
      <t>ショ</t>
    </rPh>
    <rPh sb="6" eb="7">
      <t>タグイ</t>
    </rPh>
    <phoneticPr fontId="3"/>
  </si>
  <si>
    <t>１．出勤簿(勤務実績表）の写し（請求の都度）</t>
    <phoneticPr fontId="3"/>
  </si>
  <si>
    <t>２．請求期間に係る給与明細の写し（請求の都度）</t>
    <rPh sb="2" eb="4">
      <t>セイキュウ</t>
    </rPh>
    <rPh sb="4" eb="6">
      <t>キカン</t>
    </rPh>
    <rPh sb="7" eb="8">
      <t>カカ</t>
    </rPh>
    <rPh sb="9" eb="11">
      <t>キュウヨ</t>
    </rPh>
    <rPh sb="11" eb="13">
      <t>メイサイ</t>
    </rPh>
    <rPh sb="14" eb="15">
      <t>ウツ</t>
    </rPh>
    <rPh sb="17" eb="19">
      <t>セイキュウ</t>
    </rPh>
    <rPh sb="20" eb="22">
      <t>ツド</t>
    </rPh>
    <phoneticPr fontId="3"/>
  </si>
  <si>
    <t>３．休職の辞令の写し（初回請求時、休業期間に変更があったとき、復職時）</t>
    <rPh sb="2" eb="4">
      <t>キュウショク</t>
    </rPh>
    <rPh sb="11" eb="13">
      <t>ショカイ</t>
    </rPh>
    <rPh sb="13" eb="15">
      <t>セイキュウ</t>
    </rPh>
    <rPh sb="15" eb="16">
      <t>トキ</t>
    </rPh>
    <rPh sb="17" eb="19">
      <t>キュウギョウ</t>
    </rPh>
    <rPh sb="19" eb="21">
      <t>キカン</t>
    </rPh>
    <rPh sb="22" eb="24">
      <t>ヘンコウ</t>
    </rPh>
    <rPh sb="31" eb="33">
      <t>フクショク</t>
    </rPh>
    <rPh sb="33" eb="34">
      <t>ジ</t>
    </rPh>
    <phoneticPr fontId="3"/>
  </si>
  <si>
    <t>４．当該傷病で初めて休職したときから請求期間までに出された休職辞令の写し（初回請求時）</t>
    <rPh sb="2" eb="4">
      <t>トウガイ</t>
    </rPh>
    <rPh sb="4" eb="6">
      <t>ショウビョウ</t>
    </rPh>
    <rPh sb="7" eb="8">
      <t>ハジ</t>
    </rPh>
    <rPh sb="10" eb="12">
      <t>キュウショク</t>
    </rPh>
    <rPh sb="18" eb="20">
      <t>セイキュウ</t>
    </rPh>
    <rPh sb="20" eb="22">
      <t>キカン</t>
    </rPh>
    <rPh sb="25" eb="26">
      <t>ダ</t>
    </rPh>
    <rPh sb="29" eb="31">
      <t>キュウショク</t>
    </rPh>
    <rPh sb="31" eb="33">
      <t>ジレイ</t>
    </rPh>
    <rPh sb="37" eb="39">
      <t>ショカイ</t>
    </rPh>
    <rPh sb="39" eb="41">
      <t>セイキュウ</t>
    </rPh>
    <rPh sb="41" eb="42">
      <t>トキ</t>
    </rPh>
    <phoneticPr fontId="3"/>
  </si>
  <si>
    <t>５．当該傷病で初めて休職したときから請求期間までの各年の出勤簿(各月の勤務実績表）の写し（初回請求時）</t>
    <rPh sb="2" eb="4">
      <t>トウガイ</t>
    </rPh>
    <rPh sb="4" eb="6">
      <t>ショウビョウ</t>
    </rPh>
    <rPh sb="7" eb="8">
      <t>ハジ</t>
    </rPh>
    <rPh sb="10" eb="12">
      <t>キュウショク</t>
    </rPh>
    <rPh sb="18" eb="20">
      <t>セイキュウ</t>
    </rPh>
    <rPh sb="20" eb="22">
      <t>キカン</t>
    </rPh>
    <rPh sb="25" eb="26">
      <t>カク</t>
    </rPh>
    <rPh sb="26" eb="27">
      <t>ネン</t>
    </rPh>
    <rPh sb="28" eb="30">
      <t>シュッキン</t>
    </rPh>
    <rPh sb="30" eb="31">
      <t>ボ</t>
    </rPh>
    <rPh sb="32" eb="33">
      <t>カク</t>
    </rPh>
    <rPh sb="33" eb="34">
      <t>ツキ</t>
    </rPh>
    <phoneticPr fontId="3"/>
  </si>
  <si>
    <t>６．当該傷病で初めて休職したときから請求期間までの各月の給与明細の写し（初回請求時）</t>
    <rPh sb="25" eb="27">
      <t>カクツキ</t>
    </rPh>
    <rPh sb="28" eb="30">
      <t>キュウヨ</t>
    </rPh>
    <rPh sb="30" eb="32">
      <t>メイサイ</t>
    </rPh>
    <rPh sb="33" eb="34">
      <t>ウツ</t>
    </rPh>
    <rPh sb="36" eb="38">
      <t>ショカイ</t>
    </rPh>
    <rPh sb="38" eb="40">
      <t>セイキュウ</t>
    </rPh>
    <rPh sb="40" eb="41">
      <t>ジ</t>
    </rPh>
    <phoneticPr fontId="3"/>
  </si>
  <si>
    <t>７．報酬支給額証明書（次のアからウに該当する場合）</t>
    <rPh sb="2" eb="4">
      <t>ホウシュウ</t>
    </rPh>
    <rPh sb="4" eb="7">
      <t>シキュウガク</t>
    </rPh>
    <rPh sb="7" eb="10">
      <t>ショウメイショ</t>
    </rPh>
    <phoneticPr fontId="3"/>
  </si>
  <si>
    <t>　ア．月途中から休職した期間を含む請求時</t>
    <rPh sb="3" eb="4">
      <t>ツキ</t>
    </rPh>
    <rPh sb="4" eb="6">
      <t>トチュウ</t>
    </rPh>
    <rPh sb="8" eb="10">
      <t>キュウショク</t>
    </rPh>
    <rPh sb="12" eb="14">
      <t>キカン</t>
    </rPh>
    <rPh sb="15" eb="16">
      <t>フク</t>
    </rPh>
    <rPh sb="17" eb="19">
      <t>セイキュウ</t>
    </rPh>
    <rPh sb="19" eb="20">
      <t>ジ</t>
    </rPh>
    <phoneticPr fontId="3"/>
  </si>
  <si>
    <t>　イ．月途中で休職区分が変更（８割休職　⇒　無給休職）になった期間を含む請求時</t>
    <rPh sb="3" eb="4">
      <t>ツキ</t>
    </rPh>
    <rPh sb="4" eb="6">
      <t>トチュウ</t>
    </rPh>
    <rPh sb="7" eb="9">
      <t>キュウショク</t>
    </rPh>
    <rPh sb="9" eb="11">
      <t>クブン</t>
    </rPh>
    <rPh sb="12" eb="14">
      <t>ヘンコウ</t>
    </rPh>
    <rPh sb="16" eb="17">
      <t>ワリ</t>
    </rPh>
    <rPh sb="17" eb="19">
      <t>キュウショク</t>
    </rPh>
    <rPh sb="22" eb="24">
      <t>ムキュウ</t>
    </rPh>
    <rPh sb="24" eb="26">
      <t>キュウショク</t>
    </rPh>
    <rPh sb="31" eb="33">
      <t>キカン</t>
    </rPh>
    <rPh sb="34" eb="35">
      <t>フク</t>
    </rPh>
    <rPh sb="36" eb="38">
      <t>セイキュウ</t>
    </rPh>
    <rPh sb="38" eb="39">
      <t>トキ</t>
    </rPh>
    <phoneticPr fontId="3"/>
  </si>
  <si>
    <t>　ウ．月途中で復職した期間を含む請求時</t>
    <rPh sb="3" eb="4">
      <t>ツキ</t>
    </rPh>
    <rPh sb="4" eb="6">
      <t>トチュウ</t>
    </rPh>
    <rPh sb="7" eb="9">
      <t>フクショク</t>
    </rPh>
    <rPh sb="11" eb="13">
      <t>キカン</t>
    </rPh>
    <rPh sb="14" eb="15">
      <t>フク</t>
    </rPh>
    <rPh sb="16" eb="18">
      <t>セイキュウ</t>
    </rPh>
    <rPh sb="18" eb="19">
      <t>ジ</t>
    </rPh>
    <phoneticPr fontId="3"/>
  </si>
  <si>
    <t>８．年金証書の写し等の年金額が分かる書類（年金を受給しているとき）</t>
    <rPh sb="11" eb="14">
      <t>ネンキンガク</t>
    </rPh>
    <rPh sb="15" eb="16">
      <t>ワ</t>
    </rPh>
    <rPh sb="18" eb="20">
      <t>ショルイ</t>
    </rPh>
    <rPh sb="21" eb="23">
      <t>ネンキン</t>
    </rPh>
    <rPh sb="24" eb="26">
      <t>ジュキュウ</t>
    </rPh>
    <phoneticPr fontId="3"/>
  </si>
  <si>
    <t>９．決定通知書の写し等の地方公務員災害補償法による給付の金額が分かる書類（給付を受けているとき）</t>
    <rPh sb="2" eb="4">
      <t>ケッテイ</t>
    </rPh>
    <rPh sb="4" eb="7">
      <t>ツウチショ</t>
    </rPh>
    <rPh sb="8" eb="9">
      <t>ウツ</t>
    </rPh>
    <rPh sb="10" eb="11">
      <t>ナド</t>
    </rPh>
    <rPh sb="12" eb="14">
      <t>チホウ</t>
    </rPh>
    <rPh sb="14" eb="17">
      <t>コウムイン</t>
    </rPh>
    <rPh sb="17" eb="19">
      <t>サイガイ</t>
    </rPh>
    <rPh sb="19" eb="21">
      <t>ホショウ</t>
    </rPh>
    <rPh sb="21" eb="22">
      <t>ホウ</t>
    </rPh>
    <rPh sb="25" eb="27">
      <t>キュウフ</t>
    </rPh>
    <rPh sb="28" eb="30">
      <t>キンガク</t>
    </rPh>
    <rPh sb="37" eb="39">
      <t>キュウフ</t>
    </rPh>
    <rPh sb="40" eb="41">
      <t>ウ</t>
    </rPh>
    <phoneticPr fontId="3"/>
  </si>
  <si>
    <t>１０. 傷病手当金に係る共済組合掛金控除申立書（無給の希望者のみ。１回だけ提出）</t>
    <phoneticPr fontId="3"/>
  </si>
  <si>
    <t>注　意
事　項</t>
    <rPh sb="0" eb="1">
      <t>チュウ</t>
    </rPh>
    <rPh sb="2" eb="3">
      <t>イ</t>
    </rPh>
    <rPh sb="4" eb="5">
      <t>コト</t>
    </rPh>
    <rPh sb="6" eb="7">
      <t>コウ</t>
    </rPh>
    <phoneticPr fontId="3"/>
  </si>
  <si>
    <t>１．傷病手当金附加金については、資格喪失の日以降（任意継続組合員を含む。）は給付の対象になりません。</t>
    <phoneticPr fontId="3"/>
  </si>
  <si>
    <t>２．任意継続組合員は、掛金の基礎となる標準報酬欄については退職時のものを記入してください。</t>
    <rPh sb="2" eb="4">
      <t>ニンイ</t>
    </rPh>
    <rPh sb="4" eb="6">
      <t>ケイゾク</t>
    </rPh>
    <rPh sb="6" eb="9">
      <t>クミアイイン</t>
    </rPh>
    <rPh sb="11" eb="13">
      <t>カケガネ</t>
    </rPh>
    <rPh sb="14" eb="16">
      <t>キソ</t>
    </rPh>
    <rPh sb="19" eb="21">
      <t>ヒョウジュン</t>
    </rPh>
    <rPh sb="21" eb="23">
      <t>ホウシュウ</t>
    </rPh>
    <rPh sb="23" eb="24">
      <t>ラン</t>
    </rPh>
    <rPh sb="29" eb="31">
      <t>タイショク</t>
    </rPh>
    <rPh sb="31" eb="32">
      <t>ジ</t>
    </rPh>
    <rPh sb="36" eb="38">
      <t>キニュウ</t>
    </rPh>
    <phoneticPr fontId="3"/>
  </si>
  <si>
    <t>　　　地方公務員等共済組合法第６８条第１２項の規定に基づき支給機関に対して受給状況の確認を行うことがあります。</t>
    <rPh sb="3" eb="5">
      <t>チホウ</t>
    </rPh>
    <rPh sb="5" eb="8">
      <t>コウムイン</t>
    </rPh>
    <rPh sb="8" eb="9">
      <t>ナド</t>
    </rPh>
    <rPh sb="9" eb="11">
      <t>キョウサイ</t>
    </rPh>
    <rPh sb="11" eb="13">
      <t>クミアイ</t>
    </rPh>
    <rPh sb="13" eb="14">
      <t>ホウ</t>
    </rPh>
    <rPh sb="14" eb="15">
      <t>ダイ</t>
    </rPh>
    <rPh sb="17" eb="18">
      <t>ジョウ</t>
    </rPh>
    <rPh sb="18" eb="19">
      <t>ダイ</t>
    </rPh>
    <rPh sb="21" eb="22">
      <t>コウ</t>
    </rPh>
    <rPh sb="23" eb="25">
      <t>キテイ</t>
    </rPh>
    <rPh sb="26" eb="27">
      <t>モト</t>
    </rPh>
    <rPh sb="29" eb="31">
      <t>シキュウ</t>
    </rPh>
    <rPh sb="31" eb="33">
      <t>キカン</t>
    </rPh>
    <rPh sb="34" eb="35">
      <t>タイ</t>
    </rPh>
    <rPh sb="37" eb="39">
      <t>ジュキュウ</t>
    </rPh>
    <rPh sb="39" eb="41">
      <t>ジョウキョウ</t>
    </rPh>
    <rPh sb="42" eb="44">
      <t>カクニン</t>
    </rPh>
    <rPh sb="45" eb="46">
      <t>オコナ</t>
    </rPh>
    <phoneticPr fontId="3"/>
  </si>
  <si>
    <t>３．請求書は１月あたり１枚作成してください。複数月分を１枚の請求書で請求することはできません。</t>
    <phoneticPr fontId="3"/>
  </si>
  <si>
    <t>４．※印欄は記入しないでください。</t>
    <phoneticPr fontId="3"/>
  </si>
  <si>
    <t>問５．過去に公立学校共済組合三重支部以外で傷病手当金を受給していましたか。</t>
    <phoneticPr fontId="3"/>
  </si>
  <si>
    <t>いいえ</t>
    <phoneticPr fontId="3"/>
  </si>
  <si>
    <t>注１．県立学校及び県教委事務局に所属する方の場合は、総務事務課担当者の証明が必要となりますので、「所属所　⇒　総務</t>
    <rPh sb="0" eb="1">
      <t>チュウ</t>
    </rPh>
    <rPh sb="3" eb="5">
      <t>ケンリツ</t>
    </rPh>
    <rPh sb="5" eb="7">
      <t>ガッコウ</t>
    </rPh>
    <rPh sb="7" eb="8">
      <t>オヨ</t>
    </rPh>
    <rPh sb="9" eb="12">
      <t>ケンキョウイ</t>
    </rPh>
    <rPh sb="12" eb="15">
      <t>ジムキョク</t>
    </rPh>
    <rPh sb="16" eb="18">
      <t>ショゾク</t>
    </rPh>
    <rPh sb="20" eb="21">
      <t>カタ</t>
    </rPh>
    <rPh sb="22" eb="24">
      <t>バアイ</t>
    </rPh>
    <rPh sb="26" eb="28">
      <t>ソウム</t>
    </rPh>
    <rPh sb="28" eb="30">
      <t>ジム</t>
    </rPh>
    <rPh sb="30" eb="31">
      <t>カ</t>
    </rPh>
    <rPh sb="31" eb="33">
      <t>タントウ</t>
    </rPh>
    <rPh sb="33" eb="34">
      <t>シャ</t>
    </rPh>
    <rPh sb="35" eb="37">
      <t>ショウメイ</t>
    </rPh>
    <rPh sb="38" eb="40">
      <t>ヒツヨウ</t>
    </rPh>
    <rPh sb="49" eb="51">
      <t>ショゾク</t>
    </rPh>
    <rPh sb="51" eb="52">
      <t>ショ</t>
    </rPh>
    <rPh sb="55" eb="57">
      <t>ソウム</t>
    </rPh>
    <phoneticPr fontId="3"/>
  </si>
  <si>
    <t>　　事務課　⇒　共済組合」という流れで手続きを行ってください。</t>
    <rPh sb="2" eb="4">
      <t>ジム</t>
    </rPh>
    <rPh sb="4" eb="5">
      <t>カ</t>
    </rPh>
    <rPh sb="8" eb="10">
      <t>キョウサイ</t>
    </rPh>
    <rPh sb="10" eb="12">
      <t>クミアイ</t>
    </rPh>
    <rPh sb="16" eb="17">
      <t>ナガ</t>
    </rPh>
    <rPh sb="19" eb="21">
      <t>テツヅ</t>
    </rPh>
    <rPh sb="23" eb="24">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</si>
</sst>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0000000"/>
    <numFmt numFmtId="178" formatCode="000000"/>
    <numFmt numFmtId="179" formatCode="00"/>
  </numFmts>
  <fonts count="29"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9"/>
      <name val="ＭＳ 明朝"/>
      <family val="1"/>
      <charset val="128"/>
    </font>
    <font>
      <sz val="8"/>
      <name val="ＭＳ 明朝"/>
      <family val="1"/>
      <charset val="128"/>
    </font>
    <font>
      <sz val="12"/>
      <name val="ＭＳ ゴシック"/>
      <family val="3"/>
      <charset val="128"/>
    </font>
    <font>
      <sz val="9"/>
      <name val="ＭＳ ゴシック"/>
      <family val="3"/>
      <charset val="128"/>
    </font>
    <font>
      <sz val="9"/>
      <color indexed="8"/>
      <name val="ＭＳ 明朝"/>
      <family val="1"/>
      <charset val="128"/>
    </font>
    <font>
      <sz val="8"/>
      <name val="ＭＳ ゴシック"/>
      <family val="3"/>
      <charset val="128"/>
    </font>
    <font>
      <sz val="16"/>
      <name val="ＭＳ 明朝"/>
      <family val="1"/>
      <charset val="128"/>
    </font>
    <font>
      <b/>
      <sz val="16"/>
      <name val="ＭＳ 明朝"/>
      <family val="1"/>
      <charset val="128"/>
    </font>
    <font>
      <sz val="7"/>
      <name val="ＭＳ 明朝"/>
      <family val="1"/>
      <charset val="128"/>
    </font>
    <font>
      <sz val="9"/>
      <color indexed="10"/>
      <name val="ＭＳ 明朝"/>
      <family val="1"/>
      <charset val="128"/>
    </font>
    <font>
      <sz val="10"/>
      <name val="ＭＳ 明朝"/>
      <family val="1"/>
      <charset val="128"/>
    </font>
    <font>
      <b/>
      <sz val="8"/>
      <name val="ＭＳ 明朝"/>
      <family val="1"/>
      <charset val="128"/>
    </font>
    <font>
      <sz val="12"/>
      <name val="ＭＳ 明朝"/>
      <family val="1"/>
      <charset val="128"/>
    </font>
    <font>
      <sz val="14"/>
      <name val="ＭＳ 明朝"/>
      <family val="1"/>
      <charset val="128"/>
    </font>
    <font>
      <sz val="8"/>
      <color rgb="FFFF0000"/>
      <name val="ＭＳ ゴシック"/>
      <family val="3"/>
      <charset val="128"/>
    </font>
    <font>
      <sz val="11"/>
      <name val="ＭＳ 明朝"/>
      <family val="1"/>
      <charset val="128"/>
    </font>
    <font>
      <b/>
      <sz val="9"/>
      <color theme="0"/>
      <name val="ＭＳ 明朝"/>
      <family val="1"/>
      <charset val="128"/>
    </font>
    <font>
      <b/>
      <sz val="8"/>
      <name val="ＭＳ ゴシック"/>
      <family val="3"/>
      <charset val="128"/>
    </font>
    <font>
      <sz val="8"/>
      <color theme="1"/>
      <name val="ＭＳ 明朝"/>
      <family val="1"/>
      <charset val="128"/>
    </font>
    <font>
      <sz val="8"/>
      <color theme="0"/>
      <name val="ＭＳ 明朝"/>
      <family val="1"/>
      <charset val="128"/>
    </font>
    <font>
      <b/>
      <sz val="9"/>
      <name val="ＭＳ 明朝"/>
      <family val="1"/>
      <charset val="128"/>
    </font>
    <font>
      <b/>
      <sz val="11"/>
      <name val="ＭＳ ゴシック"/>
      <family val="3"/>
      <charset val="128"/>
    </font>
    <font>
      <u/>
      <sz val="9"/>
      <name val="ＭＳ ゴシック"/>
      <family val="3"/>
      <charset val="128"/>
    </font>
    <font>
      <b/>
      <sz val="10"/>
      <name val="ＭＳ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124">
    <border>
      <left/>
      <right/>
      <top/>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thick">
        <color indexed="64"/>
      </bottom>
      <diagonal/>
    </border>
    <border>
      <left style="thick">
        <color indexed="64"/>
      </left>
      <right/>
      <top/>
      <bottom style="thin">
        <color indexed="64"/>
      </bottom>
      <diagonal/>
    </border>
    <border>
      <left style="thick">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right/>
      <top style="thick">
        <color indexed="64"/>
      </top>
      <bottom style="thin">
        <color indexed="64"/>
      </bottom>
      <diagonal/>
    </border>
    <border>
      <left style="thin">
        <color indexed="64"/>
      </left>
      <right style="thin">
        <color indexed="64"/>
      </right>
      <top/>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style="thick">
        <color indexed="64"/>
      </left>
      <right/>
      <top/>
      <bottom style="thick">
        <color indexed="64"/>
      </bottom>
      <diagonal/>
    </border>
    <border>
      <left/>
      <right style="double">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ck">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ck">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ck">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right style="hair">
        <color indexed="64"/>
      </right>
      <top/>
      <bottom/>
      <diagonal/>
    </border>
    <border>
      <left style="hair">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bottom style="double">
        <color indexed="64"/>
      </bottom>
      <diagonal/>
    </border>
    <border>
      <left/>
      <right style="hair">
        <color indexed="64"/>
      </right>
      <top/>
      <bottom style="thick">
        <color indexed="64"/>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cellStyleXfs>
  <cellXfs count="719">
    <xf numFmtId="0" fontId="0" fillId="0" borderId="0" xfId="0">
      <alignment vertical="center"/>
    </xf>
    <xf numFmtId="0" fontId="5" fillId="0" borderId="15"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0" xfId="0" applyFont="1" applyFill="1" applyProtection="1">
      <alignment vertical="center"/>
    </xf>
    <xf numFmtId="0" fontId="5" fillId="0" borderId="15" xfId="0" applyFont="1" applyFill="1" applyBorder="1" applyProtection="1">
      <alignment vertical="center"/>
    </xf>
    <xf numFmtId="0" fontId="5" fillId="0" borderId="0" xfId="0" applyFont="1" applyFill="1" applyBorder="1" applyProtection="1">
      <alignment vertical="center"/>
    </xf>
    <xf numFmtId="0" fontId="5" fillId="0" borderId="4" xfId="0" applyFont="1" applyFill="1" applyBorder="1" applyProtection="1">
      <alignmen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vertical="center" shrinkToFit="1"/>
    </xf>
    <xf numFmtId="0" fontId="9" fillId="0" borderId="0" xfId="0" applyFont="1" applyFill="1" applyBorder="1" applyAlignment="1" applyProtection="1">
      <alignment horizontal="center" vertical="center"/>
    </xf>
    <xf numFmtId="0" fontId="10" fillId="0" borderId="0" xfId="0" applyFont="1" applyFill="1" applyAlignment="1" applyProtection="1">
      <alignment vertical="center"/>
    </xf>
    <xf numFmtId="0" fontId="5" fillId="0" borderId="11" xfId="0" applyFont="1" applyFill="1" applyBorder="1" applyProtection="1">
      <alignment vertical="center"/>
    </xf>
    <xf numFmtId="0" fontId="5" fillId="0" borderId="2" xfId="0" applyFont="1" applyFill="1" applyBorder="1" applyProtection="1">
      <alignment vertical="center"/>
    </xf>
    <xf numFmtId="0" fontId="5" fillId="0" borderId="3" xfId="0" applyFont="1" applyFill="1" applyBorder="1" applyProtection="1">
      <alignment vertical="center"/>
    </xf>
    <xf numFmtId="0" fontId="8" fillId="0" borderId="15"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4" xfId="0" applyFont="1" applyFill="1" applyBorder="1" applyAlignment="1" applyProtection="1">
      <alignment vertical="center"/>
    </xf>
    <xf numFmtId="0" fontId="4" fillId="0" borderId="0" xfId="0" applyFont="1">
      <alignment vertical="center"/>
    </xf>
    <xf numFmtId="0" fontId="4" fillId="0" borderId="30" xfId="0" applyFont="1" applyBorder="1" applyAlignment="1">
      <alignment horizontal="center" vertical="center"/>
    </xf>
    <xf numFmtId="0" fontId="4" fillId="0" borderId="13" xfId="0" applyFont="1" applyBorder="1" applyAlignment="1">
      <alignment horizontal="center" vertical="center"/>
    </xf>
    <xf numFmtId="38" fontId="4" fillId="0" borderId="18" xfId="3" applyFont="1" applyBorder="1">
      <alignment vertical="center"/>
    </xf>
    <xf numFmtId="38" fontId="4" fillId="0" borderId="3" xfId="3" applyFont="1" applyBorder="1">
      <alignment vertical="center"/>
    </xf>
    <xf numFmtId="38" fontId="4" fillId="0" borderId="25" xfId="3" applyFont="1" applyBorder="1">
      <alignment vertical="center"/>
    </xf>
    <xf numFmtId="38" fontId="4" fillId="0" borderId="39" xfId="3" applyFont="1" applyBorder="1">
      <alignment vertical="center"/>
    </xf>
    <xf numFmtId="38" fontId="4" fillId="0" borderId="40" xfId="3" applyFont="1" applyBorder="1">
      <alignment vertical="center"/>
    </xf>
    <xf numFmtId="38" fontId="4" fillId="0" borderId="41" xfId="3" applyFont="1" applyBorder="1">
      <alignment vertical="center"/>
    </xf>
    <xf numFmtId="38" fontId="4" fillId="0" borderId="42" xfId="3" applyFont="1" applyBorder="1">
      <alignment vertical="center"/>
    </xf>
    <xf numFmtId="38" fontId="4" fillId="0" borderId="43" xfId="3" applyFont="1" applyBorder="1">
      <alignment vertical="center"/>
    </xf>
    <xf numFmtId="38" fontId="4" fillId="0" borderId="44" xfId="3" applyFont="1" applyBorder="1">
      <alignment vertical="center"/>
    </xf>
    <xf numFmtId="38" fontId="4" fillId="0" borderId="45" xfId="3" applyFont="1" applyBorder="1">
      <alignment vertical="center"/>
    </xf>
    <xf numFmtId="38" fontId="4" fillId="0" borderId="46" xfId="3" applyFont="1" applyBorder="1">
      <alignment vertical="center"/>
    </xf>
    <xf numFmtId="38" fontId="4" fillId="0" borderId="47" xfId="3" applyFont="1" applyBorder="1">
      <alignment vertical="center"/>
    </xf>
    <xf numFmtId="38" fontId="4" fillId="0" borderId="48" xfId="3" applyFont="1" applyBorder="1">
      <alignment vertical="center"/>
    </xf>
    <xf numFmtId="38" fontId="4" fillId="0" borderId="49" xfId="3" applyFont="1" applyBorder="1">
      <alignment vertical="center"/>
    </xf>
    <xf numFmtId="38" fontId="4" fillId="0" borderId="50" xfId="3" applyFont="1" applyBorder="1">
      <alignment vertical="center"/>
    </xf>
    <xf numFmtId="38" fontId="4" fillId="0" borderId="51" xfId="3" applyFont="1" applyBorder="1">
      <alignment vertical="center"/>
    </xf>
    <xf numFmtId="38" fontId="4" fillId="0" borderId="52" xfId="3" applyFont="1" applyBorder="1">
      <alignment vertical="center"/>
    </xf>
    <xf numFmtId="0" fontId="5"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14" fillId="0" borderId="0" xfId="0" applyFont="1" applyFill="1" applyBorder="1" applyAlignment="1" applyProtection="1">
      <alignment vertical="center"/>
    </xf>
    <xf numFmtId="0" fontId="5" fillId="0" borderId="0" xfId="0" applyFont="1" applyFill="1" applyBorder="1" applyAlignment="1" applyProtection="1">
      <alignment horizontal="left" vertical="center" indent="1"/>
    </xf>
    <xf numFmtId="0" fontId="14" fillId="0" borderId="0" xfId="0" applyFont="1" applyFill="1" applyBorder="1" applyAlignment="1" applyProtection="1">
      <alignment horizontal="center" vertical="center"/>
    </xf>
    <xf numFmtId="0" fontId="5" fillId="0" borderId="9" xfId="0" applyFont="1" applyFill="1" applyBorder="1" applyProtection="1">
      <alignment vertical="center"/>
    </xf>
    <xf numFmtId="0" fontId="5" fillId="0" borderId="10" xfId="0" applyFont="1" applyFill="1" applyBorder="1" applyProtection="1">
      <alignment vertical="center"/>
    </xf>
    <xf numFmtId="49" fontId="14" fillId="0" borderId="10" xfId="0" applyNumberFormat="1" applyFont="1" applyFill="1" applyBorder="1" applyAlignment="1" applyProtection="1">
      <alignment vertical="center"/>
    </xf>
    <xf numFmtId="0" fontId="5" fillId="0" borderId="16" xfId="0" applyFont="1" applyFill="1" applyBorder="1" applyProtection="1">
      <alignment vertical="center"/>
    </xf>
    <xf numFmtId="49" fontId="14" fillId="0" borderId="2" xfId="0" applyNumberFormat="1" applyFont="1" applyFill="1" applyBorder="1" applyAlignment="1" applyProtection="1">
      <alignment horizontal="center" vertical="center"/>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3" xfId="0" applyFont="1" applyFill="1" applyBorder="1" applyAlignment="1" applyProtection="1">
      <alignment horizontal="center" vertical="center"/>
    </xf>
    <xf numFmtId="0" fontId="5"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Border="1" applyProtection="1">
      <alignment vertical="center"/>
    </xf>
    <xf numFmtId="0" fontId="6" fillId="0" borderId="15" xfId="0" applyFont="1" applyFill="1" applyBorder="1" applyAlignment="1" applyProtection="1">
      <alignment vertical="center"/>
    </xf>
    <xf numFmtId="0" fontId="5" fillId="0" borderId="16" xfId="0" applyFont="1" applyFill="1" applyBorder="1" applyAlignment="1" applyProtection="1">
      <alignment vertical="center"/>
    </xf>
    <xf numFmtId="0" fontId="6" fillId="0" borderId="15" xfId="0" applyFont="1" applyFill="1" applyBorder="1" applyAlignment="1" applyProtection="1">
      <alignment vertical="top"/>
    </xf>
    <xf numFmtId="0" fontId="6" fillId="0" borderId="15"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Border="1" applyAlignment="1" applyProtection="1">
      <alignment vertical="center"/>
    </xf>
    <xf numFmtId="0" fontId="6" fillId="0" borderId="31" xfId="0" applyFont="1" applyBorder="1" applyProtection="1">
      <alignment vertical="center"/>
    </xf>
    <xf numFmtId="0" fontId="6" fillId="0" borderId="57" xfId="0" applyFont="1" applyFill="1" applyBorder="1" applyAlignment="1" applyProtection="1">
      <alignment horizontal="center" vertical="center" wrapText="1"/>
    </xf>
    <xf numFmtId="0" fontId="6" fillId="0" borderId="0" xfId="0" applyFont="1" applyFill="1" applyBorder="1" applyAlignment="1" applyProtection="1">
      <alignment vertical="top"/>
    </xf>
    <xf numFmtId="0" fontId="6" fillId="0" borderId="2" xfId="0" applyFont="1" applyBorder="1" applyProtection="1">
      <alignment vertical="center"/>
    </xf>
    <xf numFmtId="0" fontId="6" fillId="0" borderId="0" xfId="0" applyFont="1" applyProtection="1">
      <alignment vertical="center"/>
    </xf>
    <xf numFmtId="0" fontId="6" fillId="0" borderId="35" xfId="0" applyFont="1" applyBorder="1" applyProtection="1">
      <alignment vertical="center"/>
    </xf>
    <xf numFmtId="0" fontId="2" fillId="0" borderId="0" xfId="0" applyFont="1" applyBorder="1" applyAlignment="1" applyProtection="1">
      <alignment vertical="center" wrapText="1"/>
    </xf>
    <xf numFmtId="0" fontId="2" fillId="0" borderId="15" xfId="0" applyFont="1" applyBorder="1" applyAlignment="1" applyProtection="1">
      <alignment vertical="center" wrapText="1"/>
    </xf>
    <xf numFmtId="0" fontId="6" fillId="0" borderId="10" xfId="0" applyFont="1" applyFill="1" applyBorder="1" applyProtection="1">
      <alignment vertical="center"/>
    </xf>
    <xf numFmtId="0" fontId="6" fillId="0" borderId="10" xfId="0" applyFont="1" applyFill="1" applyBorder="1" applyAlignment="1" applyProtection="1">
      <alignment horizontal="right" vertical="center" indent="1"/>
    </xf>
    <xf numFmtId="0" fontId="6" fillId="0" borderId="10" xfId="0" applyFont="1" applyFill="1" applyBorder="1" applyAlignment="1" applyProtection="1">
      <alignment vertical="center"/>
    </xf>
    <xf numFmtId="0" fontId="2" fillId="0" borderId="10" xfId="0" applyFont="1" applyFill="1" applyBorder="1" applyAlignment="1" applyProtection="1">
      <alignment vertical="center"/>
    </xf>
    <xf numFmtId="0" fontId="6" fillId="0" borderId="32" xfId="0" applyFont="1" applyFill="1" applyBorder="1" applyProtection="1">
      <alignment vertical="center"/>
    </xf>
    <xf numFmtId="0" fontId="6" fillId="0" borderId="0" xfId="0" applyFont="1" applyFill="1" applyProtection="1">
      <alignment vertical="center"/>
    </xf>
    <xf numFmtId="0" fontId="6" fillId="0" borderId="11" xfId="0" applyFont="1" applyBorder="1" applyProtection="1">
      <alignment vertical="center"/>
    </xf>
    <xf numFmtId="0" fontId="6" fillId="0" borderId="0" xfId="0" applyNumberFormat="1" applyFont="1" applyFill="1" applyBorder="1" applyAlignment="1" applyProtection="1">
      <alignment horizontal="center" vertical="center"/>
    </xf>
    <xf numFmtId="3" fontId="6" fillId="0" borderId="0" xfId="0" applyNumberFormat="1" applyFont="1" applyFill="1" applyBorder="1" applyAlignment="1" applyProtection="1">
      <alignment horizontal="right" vertical="center" indent="1"/>
    </xf>
    <xf numFmtId="0" fontId="2" fillId="0" borderId="0" xfId="0" applyFont="1" applyBorder="1" applyAlignment="1" applyProtection="1">
      <alignment horizontal="right" vertical="center" indent="1"/>
    </xf>
    <xf numFmtId="0" fontId="6" fillId="0" borderId="15" xfId="0" applyFont="1" applyBorder="1" applyProtection="1">
      <alignment vertical="center"/>
    </xf>
    <xf numFmtId="38" fontId="6" fillId="0" borderId="15" xfId="3" applyFont="1" applyBorder="1" applyAlignment="1" applyProtection="1">
      <alignment vertical="center"/>
    </xf>
    <xf numFmtId="0" fontId="6" fillId="0" borderId="72" xfId="0" applyFont="1" applyBorder="1" applyProtection="1">
      <alignment vertical="center"/>
    </xf>
    <xf numFmtId="0" fontId="6" fillId="0" borderId="10" xfId="0" applyFont="1" applyBorder="1" applyProtection="1">
      <alignment vertical="center"/>
    </xf>
    <xf numFmtId="38" fontId="6" fillId="0" borderId="10" xfId="3" applyFont="1" applyBorder="1" applyAlignment="1" applyProtection="1">
      <alignment vertical="center"/>
    </xf>
    <xf numFmtId="0" fontId="6" fillId="0" borderId="32" xfId="0" applyFont="1" applyBorder="1" applyProtection="1">
      <alignment vertical="center"/>
    </xf>
    <xf numFmtId="38" fontId="6" fillId="0" borderId="0" xfId="3" applyFont="1" applyBorder="1" applyAlignment="1" applyProtection="1">
      <alignment vertical="center"/>
    </xf>
    <xf numFmtId="38" fontId="10" fillId="0" borderId="10" xfId="3" applyFont="1" applyBorder="1" applyAlignment="1" applyProtection="1">
      <alignment horizontal="right" vertical="center" indent="1"/>
    </xf>
    <xf numFmtId="0" fontId="10" fillId="0" borderId="10" xfId="0" applyFont="1" applyBorder="1" applyAlignment="1" applyProtection="1">
      <alignment horizontal="right" vertical="center" indent="1"/>
    </xf>
    <xf numFmtId="0" fontId="6" fillId="0" borderId="33" xfId="0" applyFont="1" applyBorder="1" applyProtection="1">
      <alignment vertical="center"/>
    </xf>
    <xf numFmtId="38" fontId="15" fillId="0" borderId="0" xfId="3" applyFont="1" applyBorder="1" applyAlignment="1" applyProtection="1">
      <alignment vertical="center"/>
    </xf>
    <xf numFmtId="0" fontId="6" fillId="0" borderId="80" xfId="0" applyFont="1" applyFill="1" applyBorder="1" applyAlignment="1" applyProtection="1">
      <alignment vertical="center"/>
    </xf>
    <xf numFmtId="0" fontId="6" fillId="0" borderId="80" xfId="0" applyFont="1" applyFill="1" applyBorder="1" applyProtection="1">
      <alignment vertical="center"/>
    </xf>
    <xf numFmtId="0" fontId="6" fillId="0" borderId="80" xfId="0" applyFont="1" applyBorder="1" applyProtection="1">
      <alignment vertical="center"/>
    </xf>
    <xf numFmtId="0" fontId="6" fillId="0" borderId="21" xfId="0" applyFont="1" applyFill="1" applyBorder="1" applyAlignment="1" applyProtection="1">
      <alignment vertical="center"/>
    </xf>
    <xf numFmtId="0" fontId="6" fillId="0" borderId="21" xfId="0" applyFont="1" applyFill="1" applyBorder="1" applyProtection="1">
      <alignment vertical="center"/>
    </xf>
    <xf numFmtId="0" fontId="6" fillId="0" borderId="21" xfId="0" applyFont="1" applyBorder="1" applyProtection="1">
      <alignment vertical="center"/>
    </xf>
    <xf numFmtId="0" fontId="6" fillId="0" borderId="20" xfId="0" applyFont="1" applyFill="1" applyBorder="1" applyAlignment="1" applyProtection="1">
      <alignment vertical="center"/>
    </xf>
    <xf numFmtId="0" fontId="6" fillId="0" borderId="83"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5" xfId="0" applyFont="1" applyFill="1" applyBorder="1" applyAlignment="1" applyProtection="1">
      <alignment vertical="center"/>
    </xf>
    <xf numFmtId="0" fontId="6" fillId="0" borderId="5" xfId="0" applyFont="1" applyBorder="1" applyProtection="1">
      <alignment vertical="center"/>
    </xf>
    <xf numFmtId="0" fontId="6" fillId="0" borderId="84" xfId="0" applyFont="1" applyFill="1" applyBorder="1" applyAlignment="1" applyProtection="1">
      <alignment vertical="center"/>
    </xf>
    <xf numFmtId="0" fontId="6" fillId="0" borderId="85" xfId="0" applyFont="1" applyFill="1" applyBorder="1" applyAlignment="1" applyProtection="1">
      <alignment vertical="center"/>
    </xf>
    <xf numFmtId="0" fontId="6" fillId="0" borderId="85" xfId="0" applyFont="1" applyBorder="1" applyProtection="1">
      <alignment vertical="center"/>
    </xf>
    <xf numFmtId="0" fontId="6" fillId="0" borderId="65" xfId="0" applyFont="1" applyBorder="1" applyProtection="1">
      <alignment vertical="center"/>
    </xf>
    <xf numFmtId="0" fontId="6" fillId="0" borderId="90" xfId="0" applyFont="1" applyFill="1" applyBorder="1" applyAlignment="1" applyProtection="1">
      <alignment horizontal="center" vertical="center" wrapText="1"/>
    </xf>
    <xf numFmtId="0" fontId="6" fillId="0" borderId="68" xfId="0" applyFont="1" applyBorder="1" applyProtection="1">
      <alignment vertical="center"/>
    </xf>
    <xf numFmtId="0" fontId="6" fillId="0" borderId="69" xfId="0" applyFont="1" applyFill="1" applyBorder="1" applyAlignment="1" applyProtection="1">
      <alignment horizontal="center" vertical="center" wrapText="1"/>
    </xf>
    <xf numFmtId="0" fontId="6" fillId="5" borderId="13" xfId="0" applyFont="1" applyFill="1" applyBorder="1" applyProtection="1">
      <alignment vertical="center"/>
    </xf>
    <xf numFmtId="0" fontId="8" fillId="5" borderId="13" xfId="0" applyFont="1" applyFill="1" applyBorder="1" applyProtection="1">
      <alignment vertical="center"/>
    </xf>
    <xf numFmtId="0" fontId="6" fillId="5" borderId="58" xfId="0" applyFont="1" applyFill="1" applyBorder="1" applyProtection="1">
      <alignment vertical="center"/>
    </xf>
    <xf numFmtId="0" fontId="8" fillId="5" borderId="13" xfId="0" applyFont="1" applyFill="1" applyBorder="1" applyAlignment="1" applyProtection="1">
      <alignment vertical="center"/>
    </xf>
    <xf numFmtId="38" fontId="6" fillId="5" borderId="13" xfId="3" applyFont="1" applyFill="1" applyBorder="1" applyAlignment="1" applyProtection="1">
      <alignment vertical="center"/>
    </xf>
    <xf numFmtId="0" fontId="6" fillId="5" borderId="91" xfId="0" applyFont="1" applyFill="1" applyBorder="1" applyProtection="1">
      <alignment vertical="center"/>
    </xf>
    <xf numFmtId="0" fontId="6" fillId="0" borderId="34" xfId="0" applyFont="1" applyFill="1" applyBorder="1" applyProtection="1">
      <alignment vertical="center"/>
    </xf>
    <xf numFmtId="0" fontId="6" fillId="0" borderId="34" xfId="0" applyFont="1" applyBorder="1" applyProtection="1">
      <alignment vertical="center"/>
    </xf>
    <xf numFmtId="0" fontId="6" fillId="0" borderId="77" xfId="0" applyFont="1" applyBorder="1" applyProtection="1">
      <alignment vertical="center"/>
    </xf>
    <xf numFmtId="0" fontId="6" fillId="0" borderId="0" xfId="0" applyFont="1" applyFill="1" applyBorder="1" applyProtection="1">
      <alignment vertical="center"/>
    </xf>
    <xf numFmtId="38" fontId="6" fillId="0" borderId="0" xfId="3" applyFont="1" applyFill="1" applyBorder="1" applyAlignment="1" applyProtection="1">
      <alignment vertical="center"/>
    </xf>
    <xf numFmtId="38" fontId="6" fillId="0" borderId="0" xfId="3" applyNumberFormat="1" applyFont="1" applyFill="1" applyBorder="1" applyAlignment="1" applyProtection="1">
      <alignment vertical="center"/>
    </xf>
    <xf numFmtId="38" fontId="6" fillId="0" borderId="0" xfId="0" applyNumberFormat="1" applyFont="1" applyFill="1" applyBorder="1" applyAlignment="1" applyProtection="1">
      <alignment vertical="center"/>
    </xf>
    <xf numFmtId="38" fontId="6" fillId="0" borderId="0" xfId="3" applyNumberFormat="1" applyFont="1" applyFill="1" applyBorder="1" applyAlignment="1" applyProtection="1">
      <alignment vertical="center" textRotation="255"/>
    </xf>
    <xf numFmtId="38" fontId="10" fillId="0" borderId="21" xfId="3" applyNumberFormat="1" applyFont="1" applyFill="1" applyBorder="1" applyAlignment="1" applyProtection="1">
      <alignment vertical="center"/>
    </xf>
    <xf numFmtId="38" fontId="10" fillId="0" borderId="80" xfId="3" applyNumberFormat="1" applyFont="1" applyFill="1" applyBorder="1" applyAlignment="1" applyProtection="1">
      <alignment vertical="center"/>
    </xf>
    <xf numFmtId="0" fontId="17" fillId="0" borderId="0" xfId="0" applyFont="1" applyFill="1" applyBorder="1" applyAlignment="1" applyProtection="1">
      <alignment horizontal="center" vertical="center"/>
    </xf>
    <xf numFmtId="0" fontId="10" fillId="0" borderId="0" xfId="0" applyFont="1" applyAlignment="1" applyProtection="1">
      <alignment vertical="center"/>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2" fillId="0" borderId="0" xfId="0" applyFont="1" applyBorder="1" applyAlignment="1" applyProtection="1">
      <alignment vertical="center"/>
    </xf>
    <xf numFmtId="0" fontId="5" fillId="0" borderId="10" xfId="0" applyFont="1" applyBorder="1" applyProtection="1">
      <alignment vertical="center"/>
    </xf>
    <xf numFmtId="0" fontId="5" fillId="0" borderId="16" xfId="0" applyFont="1" applyBorder="1" applyProtection="1">
      <alignment vertical="center"/>
    </xf>
    <xf numFmtId="0" fontId="12" fillId="0" borderId="0" xfId="0" applyFont="1" applyFill="1" applyAlignment="1" applyProtection="1">
      <alignment vertical="center"/>
    </xf>
    <xf numFmtId="0" fontId="6" fillId="0" borderId="4" xfId="0" applyFont="1" applyFill="1" applyBorder="1" applyProtection="1">
      <alignment vertical="center"/>
    </xf>
    <xf numFmtId="0" fontId="6" fillId="0" borderId="10" xfId="0" applyFont="1" applyFill="1" applyBorder="1" applyAlignment="1" applyProtection="1"/>
    <xf numFmtId="0" fontId="6" fillId="0" borderId="78" xfId="0" applyFont="1" applyFill="1" applyBorder="1" applyAlignment="1" applyProtection="1"/>
    <xf numFmtId="0" fontId="5" fillId="0" borderId="64" xfId="0" applyFont="1" applyFill="1" applyBorder="1" applyAlignment="1" applyProtection="1">
      <alignment horizontal="distributed" vertical="center" justifyLastLine="1"/>
    </xf>
    <xf numFmtId="0" fontId="5" fillId="0" borderId="62" xfId="0" applyFont="1" applyFill="1" applyBorder="1" applyAlignment="1" applyProtection="1">
      <alignment vertical="center" wrapText="1"/>
    </xf>
    <xf numFmtId="0" fontId="5" fillId="0" borderId="63" xfId="0" applyFont="1" applyFill="1" applyBorder="1" applyAlignment="1" applyProtection="1">
      <alignment vertical="center" wrapText="1"/>
    </xf>
    <xf numFmtId="0" fontId="5" fillId="0" borderId="15" xfId="0" applyFont="1" applyFill="1" applyBorder="1" applyAlignment="1" applyProtection="1">
      <alignment horizontal="distributed" vertical="center" justifyLastLine="1"/>
    </xf>
    <xf numFmtId="0" fontId="5" fillId="0" borderId="0"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7" fillId="0" borderId="0" xfId="0" applyFont="1" applyFill="1" applyBorder="1" applyAlignment="1" applyProtection="1">
      <alignment vertical="center"/>
    </xf>
    <xf numFmtId="0" fontId="5" fillId="0" borderId="9" xfId="0" applyFont="1" applyFill="1" applyBorder="1" applyAlignment="1" applyProtection="1">
      <alignment horizontal="distributed" vertical="center" justifyLastLine="1"/>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4" fillId="0" borderId="41" xfId="0" applyFont="1" applyBorder="1" applyAlignment="1">
      <alignment horizontal="center" vertical="center"/>
    </xf>
    <xf numFmtId="0" fontId="4" fillId="0" borderId="45" xfId="0" applyFont="1" applyBorder="1" applyAlignment="1">
      <alignment horizontal="center" vertical="center"/>
    </xf>
    <xf numFmtId="0" fontId="4" fillId="0" borderId="49" xfId="0" applyFont="1" applyBorder="1" applyAlignment="1">
      <alignment horizontal="center" vertical="center"/>
    </xf>
    <xf numFmtId="0" fontId="6" fillId="0" borderId="7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2" fillId="0" borderId="0" xfId="0" applyFont="1" applyAlignment="1" applyProtection="1">
      <alignment vertical="center" wrapText="1"/>
    </xf>
    <xf numFmtId="0" fontId="9" fillId="0" borderId="10" xfId="0" applyFont="1" applyFill="1" applyBorder="1" applyAlignment="1" applyProtection="1">
      <alignment horizontal="center" vertical="center"/>
    </xf>
    <xf numFmtId="0" fontId="19" fillId="0" borderId="10" xfId="0" applyFont="1" applyFill="1" applyBorder="1" applyAlignment="1" applyProtection="1">
      <alignment vertical="top"/>
    </xf>
    <xf numFmtId="0" fontId="6" fillId="0" borderId="10" xfId="0" applyFont="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5" fillId="0" borderId="0" xfId="0" applyFont="1" applyBorder="1" applyAlignment="1" applyProtection="1">
      <alignment vertical="center"/>
    </xf>
    <xf numFmtId="0" fontId="6" fillId="0" borderId="2" xfId="0" applyFont="1" applyFill="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4" xfId="0" applyFont="1" applyBorder="1" applyAlignment="1" applyProtection="1">
      <alignment horizontal="center" vertical="center"/>
    </xf>
    <xf numFmtId="38" fontId="7" fillId="0" borderId="0" xfId="3" applyNumberFormat="1" applyFont="1" applyBorder="1" applyAlignment="1" applyProtection="1">
      <alignment vertical="center"/>
    </xf>
    <xf numFmtId="0" fontId="6" fillId="0" borderId="1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35" xfId="0" applyFont="1" applyBorder="1" applyAlignment="1" applyProtection="1">
      <alignment vertical="center" wrapText="1"/>
    </xf>
    <xf numFmtId="0" fontId="6" fillId="0" borderId="31" xfId="0" applyFont="1" applyBorder="1" applyAlignment="1" applyProtection="1">
      <alignment horizontal="center" vertical="center"/>
    </xf>
    <xf numFmtId="0" fontId="6" fillId="0" borderId="31" xfId="0" applyFont="1" applyFill="1" applyBorder="1" applyAlignment="1" applyProtection="1">
      <alignment vertical="top"/>
    </xf>
    <xf numFmtId="0" fontId="10" fillId="0" borderId="10" xfId="0" applyFont="1" applyBorder="1" applyAlignment="1" applyProtection="1">
      <alignment vertical="center"/>
    </xf>
    <xf numFmtId="0" fontId="10" fillId="0" borderId="16" xfId="0" applyFont="1" applyBorder="1" applyAlignment="1" applyProtection="1">
      <alignment vertical="center"/>
    </xf>
    <xf numFmtId="0" fontId="6" fillId="5" borderId="14" xfId="0" applyFont="1" applyFill="1" applyBorder="1" applyProtection="1">
      <alignment vertical="center"/>
    </xf>
    <xf numFmtId="0" fontId="6" fillId="5" borderId="12" xfId="0" applyFont="1" applyFill="1" applyBorder="1" applyProtection="1">
      <alignment vertical="center"/>
    </xf>
    <xf numFmtId="0" fontId="2" fillId="0" borderId="9" xfId="0" applyFont="1" applyFill="1" applyBorder="1" applyAlignment="1" applyProtection="1">
      <alignment vertical="center"/>
    </xf>
    <xf numFmtId="38" fontId="4" fillId="0" borderId="96" xfId="3" applyFont="1" applyBorder="1">
      <alignment vertical="center"/>
    </xf>
    <xf numFmtId="38" fontId="4" fillId="0" borderId="97" xfId="3" applyFont="1" applyBorder="1">
      <alignment vertical="center"/>
    </xf>
    <xf numFmtId="38" fontId="4" fillId="0" borderId="98" xfId="3" applyFont="1" applyBorder="1">
      <alignment vertical="center"/>
    </xf>
    <xf numFmtId="38" fontId="4" fillId="0" borderId="99" xfId="3" applyFont="1" applyBorder="1">
      <alignment vertical="center"/>
    </xf>
    <xf numFmtId="0" fontId="10" fillId="0" borderId="102" xfId="0" applyFont="1" applyBorder="1" applyAlignment="1" applyProtection="1">
      <alignment vertical="center"/>
    </xf>
    <xf numFmtId="38" fontId="4" fillId="0" borderId="11" xfId="3" applyFont="1" applyBorder="1">
      <alignment vertical="center"/>
    </xf>
    <xf numFmtId="38" fontId="4" fillId="0" borderId="79" xfId="3" applyFont="1" applyBorder="1">
      <alignment vertical="center"/>
    </xf>
    <xf numFmtId="38" fontId="4" fillId="0" borderId="86" xfId="3" applyFont="1" applyBorder="1">
      <alignment vertical="center"/>
    </xf>
    <xf numFmtId="0" fontId="8" fillId="5" borderId="58" xfId="0" applyFont="1" applyFill="1" applyBorder="1" applyProtection="1">
      <alignment vertical="center"/>
    </xf>
    <xf numFmtId="0" fontId="6" fillId="0" borderId="31" xfId="0" applyNumberFormat="1" applyFont="1" applyFill="1" applyBorder="1" applyAlignment="1" applyProtection="1">
      <alignment horizontal="center" vertical="center"/>
    </xf>
    <xf numFmtId="3" fontId="6" fillId="0" borderId="31" xfId="0" applyNumberFormat="1" applyFont="1" applyFill="1" applyBorder="1" applyAlignment="1" applyProtection="1">
      <alignment horizontal="right" vertical="center" indent="1"/>
    </xf>
    <xf numFmtId="0" fontId="6" fillId="0" borderId="31" xfId="0" applyFont="1" applyFill="1" applyBorder="1" applyAlignment="1" applyProtection="1">
      <alignment vertical="center"/>
    </xf>
    <xf numFmtId="0" fontId="6" fillId="0" borderId="31" xfId="0" applyFont="1" applyFill="1" applyBorder="1" applyAlignment="1" applyProtection="1">
      <alignment vertical="distributed" textRotation="255" indent="3"/>
    </xf>
    <xf numFmtId="0" fontId="10" fillId="0" borderId="31" xfId="0" applyFont="1" applyBorder="1" applyAlignment="1" applyProtection="1">
      <alignment vertical="center"/>
    </xf>
    <xf numFmtId="0" fontId="10" fillId="0" borderId="32" xfId="0" applyFont="1" applyBorder="1" applyAlignment="1" applyProtection="1">
      <alignment vertical="center"/>
    </xf>
    <xf numFmtId="0" fontId="6" fillId="0" borderId="31" xfId="0" applyFont="1" applyFill="1" applyBorder="1" applyAlignment="1" applyProtection="1">
      <alignment horizontal="center" vertical="top"/>
    </xf>
    <xf numFmtId="0" fontId="18" fillId="0" borderId="0" xfId="0" applyFont="1" applyFill="1" applyBorder="1" applyAlignment="1" applyProtection="1">
      <alignment vertical="center"/>
    </xf>
    <xf numFmtId="0" fontId="8" fillId="0" borderId="0" xfId="0" applyFont="1" applyFill="1" applyBorder="1" applyProtection="1">
      <alignment vertical="center"/>
    </xf>
    <xf numFmtId="38" fontId="7" fillId="0" borderId="0" xfId="3" applyNumberFormat="1" applyFont="1" applyFill="1" applyBorder="1" applyAlignment="1" applyProtection="1">
      <alignment vertical="center"/>
    </xf>
    <xf numFmtId="0" fontId="0" fillId="0" borderId="0" xfId="0" applyFont="1" applyAlignment="1" applyProtection="1">
      <alignment vertical="center"/>
    </xf>
    <xf numFmtId="0" fontId="11" fillId="0" borderId="0" xfId="0" applyFont="1" applyAlignment="1" applyProtection="1">
      <alignment horizontal="distributed" vertical="top"/>
    </xf>
    <xf numFmtId="0" fontId="11" fillId="0" borderId="0" xfId="0" applyFont="1" applyFill="1" applyAlignment="1" applyProtection="1">
      <alignment horizontal="center" vertical="top"/>
    </xf>
    <xf numFmtId="0" fontId="4" fillId="0" borderId="0" xfId="0" applyFont="1" applyFill="1" applyAlignment="1" applyProtection="1">
      <alignment vertical="center" wrapText="1"/>
    </xf>
    <xf numFmtId="0" fontId="6" fillId="0" borderId="11" xfId="0" applyFont="1" applyFill="1" applyBorder="1" applyProtection="1">
      <alignment vertical="center"/>
    </xf>
    <xf numFmtId="0" fontId="6" fillId="0" borderId="2" xfId="0" applyFont="1" applyFill="1" applyBorder="1" applyProtection="1">
      <alignment vertical="center"/>
    </xf>
    <xf numFmtId="0" fontId="6" fillId="0" borderId="3" xfId="0" applyFont="1" applyFill="1" applyBorder="1" applyProtection="1">
      <alignment vertical="center"/>
    </xf>
    <xf numFmtId="0" fontId="5" fillId="0" borderId="9" xfId="0" applyFont="1" applyBorder="1" applyProtection="1">
      <alignment vertical="center"/>
    </xf>
    <xf numFmtId="0" fontId="10" fillId="0" borderId="10" xfId="0" applyFont="1" applyFill="1" applyBorder="1" applyProtection="1">
      <alignment vertical="center"/>
    </xf>
    <xf numFmtId="0" fontId="10" fillId="0" borderId="16" xfId="0" applyFont="1" applyFill="1" applyBorder="1" applyProtection="1">
      <alignment vertical="center"/>
    </xf>
    <xf numFmtId="0" fontId="4" fillId="0" borderId="95" xfId="0" applyFont="1" applyBorder="1" applyAlignment="1">
      <alignment horizontal="center" vertical="center"/>
    </xf>
    <xf numFmtId="38" fontId="4" fillId="0" borderId="109" xfId="3" applyFont="1" applyBorder="1">
      <alignment vertical="center"/>
    </xf>
    <xf numFmtId="38" fontId="4" fillId="0" borderId="110" xfId="3" applyFont="1" applyBorder="1">
      <alignment vertical="center"/>
    </xf>
    <xf numFmtId="38" fontId="4" fillId="0" borderId="83" xfId="3" applyFont="1" applyBorder="1">
      <alignment vertical="center"/>
    </xf>
    <xf numFmtId="0" fontId="4" fillId="0" borderId="79" xfId="0" applyFont="1" applyBorder="1" applyAlignment="1">
      <alignment horizontal="center" vertical="center"/>
    </xf>
    <xf numFmtId="38" fontId="4" fillId="0" borderId="111" xfId="3" applyFont="1" applyBorder="1">
      <alignment vertical="center"/>
    </xf>
    <xf numFmtId="38" fontId="4" fillId="0" borderId="79" xfId="3" applyFont="1" applyBorder="1" applyAlignment="1">
      <alignment horizontal="center" vertical="center"/>
    </xf>
    <xf numFmtId="38" fontId="4" fillId="0" borderId="112" xfId="3" applyFont="1" applyBorder="1">
      <alignment vertical="center"/>
    </xf>
    <xf numFmtId="38" fontId="4" fillId="0" borderId="113" xfId="3" applyFont="1" applyBorder="1" applyAlignment="1">
      <alignment horizontal="center" vertical="center"/>
    </xf>
    <xf numFmtId="38" fontId="4" fillId="0" borderId="114" xfId="3" applyFont="1" applyBorder="1">
      <alignment vertical="center"/>
    </xf>
    <xf numFmtId="38" fontId="4" fillId="0" borderId="113" xfId="3" applyFont="1" applyBorder="1">
      <alignment vertical="center"/>
    </xf>
    <xf numFmtId="38" fontId="4" fillId="0" borderId="7" xfId="3" applyFont="1" applyBorder="1">
      <alignment vertical="center"/>
    </xf>
    <xf numFmtId="38" fontId="4" fillId="0" borderId="52" xfId="3" applyFont="1" applyBorder="1" applyAlignment="1">
      <alignment horizontal="center" vertical="center"/>
    </xf>
    <xf numFmtId="38" fontId="4" fillId="0" borderId="5" xfId="3" applyFont="1" applyBorder="1">
      <alignment vertical="center"/>
    </xf>
    <xf numFmtId="38" fontId="4" fillId="0" borderId="115" xfId="3" applyFont="1" applyBorder="1">
      <alignment vertical="center"/>
    </xf>
    <xf numFmtId="38" fontId="4" fillId="0" borderId="6" xfId="3" applyFont="1" applyBorder="1">
      <alignment vertical="center"/>
    </xf>
    <xf numFmtId="0" fontId="6" fillId="6" borderId="35" xfId="0" applyFont="1" applyFill="1" applyBorder="1" applyProtection="1">
      <alignment vertical="center"/>
    </xf>
    <xf numFmtId="20" fontId="10" fillId="0" borderId="0" xfId="0" applyNumberFormat="1" applyFont="1" applyAlignment="1" applyProtection="1">
      <alignment vertical="center"/>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38" fontId="5" fillId="0" borderId="0" xfId="3" applyNumberFormat="1" applyFont="1" applyBorder="1" applyAlignment="1" applyProtection="1">
      <alignment vertical="center" textRotation="255"/>
    </xf>
    <xf numFmtId="38" fontId="5" fillId="0" borderId="10" xfId="3" applyNumberFormat="1" applyFont="1" applyBorder="1" applyAlignment="1" applyProtection="1">
      <alignment vertical="center" textRotation="255"/>
    </xf>
    <xf numFmtId="0" fontId="6" fillId="6" borderId="83" xfId="0" applyFont="1" applyFill="1" applyBorder="1" applyProtection="1">
      <alignment vertical="center"/>
    </xf>
    <xf numFmtId="0" fontId="6" fillId="6" borderId="80" xfId="0" applyFont="1" applyFill="1" applyBorder="1" applyAlignment="1" applyProtection="1">
      <alignment vertical="center"/>
    </xf>
    <xf numFmtId="0" fontId="6" fillId="6" borderId="80" xfId="0" applyFont="1" applyFill="1" applyBorder="1" applyAlignment="1" applyProtection="1">
      <alignment vertical="center"/>
      <protection locked="0"/>
    </xf>
    <xf numFmtId="0" fontId="6" fillId="6" borderId="80" xfId="0" applyFont="1" applyFill="1" applyBorder="1" applyProtection="1">
      <alignment vertical="center"/>
    </xf>
    <xf numFmtId="0" fontId="10" fillId="0" borderId="0" xfId="0" applyFont="1" applyBorder="1" applyAlignment="1" applyProtection="1">
      <alignment vertical="top"/>
    </xf>
    <xf numFmtId="0" fontId="23" fillId="0" borderId="0" xfId="0" applyFont="1" applyBorder="1" applyAlignment="1" applyProtection="1">
      <alignment vertical="center" shrinkToFit="1"/>
    </xf>
    <xf numFmtId="0" fontId="24" fillId="0" borderId="0" xfId="0" applyFont="1" applyBorder="1" applyAlignment="1" applyProtection="1">
      <alignment vertical="center" shrinkToFit="1"/>
    </xf>
    <xf numFmtId="0" fontId="5" fillId="0" borderId="2" xfId="0" applyFont="1" applyBorder="1" applyAlignment="1">
      <alignment horizontal="center" vertical="center" textRotation="255"/>
    </xf>
    <xf numFmtId="0" fontId="5" fillId="0" borderId="2" xfId="0" applyFont="1" applyBorder="1">
      <alignment vertical="center"/>
    </xf>
    <xf numFmtId="0" fontId="5" fillId="0" borderId="3" xfId="0" applyFont="1" applyBorder="1">
      <alignment vertical="center"/>
    </xf>
    <xf numFmtId="0" fontId="5" fillId="0" borderId="0" xfId="0" applyFont="1">
      <alignment vertical="center"/>
    </xf>
    <xf numFmtId="0" fontId="5" fillId="0" borderId="0" xfId="0" applyFont="1" applyAlignment="1">
      <alignment horizontal="center" vertical="center" textRotation="255"/>
    </xf>
    <xf numFmtId="0" fontId="5" fillId="0" borderId="0" xfId="0" applyFont="1" applyAlignment="1">
      <alignment horizontal="center" vertical="center"/>
    </xf>
    <xf numFmtId="0" fontId="5" fillId="0" borderId="4" xfId="0" applyFont="1" applyBorder="1">
      <alignment vertical="center"/>
    </xf>
    <xf numFmtId="0" fontId="5" fillId="0" borderId="0" xfId="0" applyFont="1" applyAlignment="1">
      <alignment horizontal="left" vertical="center"/>
    </xf>
    <xf numFmtId="0" fontId="5" fillId="0" borderId="116" xfId="0" applyFont="1" applyBorder="1" applyAlignment="1">
      <alignment horizontal="center" vertical="center" textRotation="255"/>
    </xf>
    <xf numFmtId="0" fontId="5" fillId="0" borderId="116" xfId="0" applyFont="1" applyBorder="1">
      <alignment vertical="center"/>
    </xf>
    <xf numFmtId="0" fontId="5" fillId="0" borderId="116" xfId="0" applyFont="1" applyBorder="1" applyAlignment="1">
      <alignment horizontal="distributed" vertical="center" indent="1"/>
    </xf>
    <xf numFmtId="0" fontId="5" fillId="0" borderId="116" xfId="0" applyFont="1" applyBorder="1" applyAlignment="1">
      <alignment horizontal="center" vertical="center"/>
    </xf>
    <xf numFmtId="0" fontId="0" fillId="0" borderId="116" xfId="0" applyBorder="1" applyAlignment="1">
      <alignment horizontal="distributed" vertical="center" indent="1"/>
    </xf>
    <xf numFmtId="0" fontId="0" fillId="0" borderId="116" xfId="0" applyBorder="1">
      <alignment vertical="center"/>
    </xf>
    <xf numFmtId="0" fontId="5" fillId="0" borderId="116" xfId="0" applyFont="1" applyBorder="1" applyAlignment="1"/>
    <xf numFmtId="0" fontId="5" fillId="0" borderId="0" xfId="0" applyFont="1" applyAlignment="1">
      <alignment horizontal="distributed" vertical="center" indent="1"/>
    </xf>
    <xf numFmtId="0" fontId="0" fillId="0" borderId="0" xfId="0" applyAlignment="1">
      <alignment horizontal="distributed" vertical="center" indent="1"/>
    </xf>
    <xf numFmtId="0" fontId="5" fillId="0" borderId="0" xfId="0" applyFont="1" applyAlignment="1"/>
    <xf numFmtId="0" fontId="7" fillId="0" borderId="0" xfId="0" applyFont="1" applyAlignment="1">
      <alignment horizontal="center" vertical="center"/>
    </xf>
    <xf numFmtId="0" fontId="5" fillId="0" borderId="0" xfId="0" applyFont="1" applyAlignment="1">
      <alignment horizontal="distributed" vertical="center"/>
    </xf>
    <xf numFmtId="0" fontId="5" fillId="0" borderId="10" xfId="0" applyFont="1" applyBorder="1" applyAlignment="1">
      <alignment horizontal="center" vertical="center" textRotation="255"/>
    </xf>
    <xf numFmtId="0" fontId="5" fillId="0" borderId="10" xfId="0" applyFont="1" applyBorder="1">
      <alignment vertical="center"/>
    </xf>
    <xf numFmtId="0" fontId="5" fillId="0" borderId="16" xfId="0" applyFont="1" applyBorder="1">
      <alignment vertical="center"/>
    </xf>
    <xf numFmtId="0" fontId="10" fillId="0" borderId="0" xfId="0" applyFont="1">
      <alignment vertical="center"/>
    </xf>
    <xf numFmtId="0" fontId="25" fillId="0" borderId="0" xfId="0" applyFont="1">
      <alignment vertical="center"/>
    </xf>
    <xf numFmtId="0" fontId="5" fillId="0" borderId="0" xfId="0" applyFont="1" applyAlignment="1">
      <alignment vertical="center" textRotation="255"/>
    </xf>
    <xf numFmtId="0" fontId="6" fillId="0" borderId="0" xfId="0" applyFont="1">
      <alignment vertical="center"/>
    </xf>
    <xf numFmtId="0" fontId="16" fillId="0" borderId="0" xfId="0" applyFo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xf numFmtId="0" fontId="4" fillId="0" borderId="2" xfId="0" applyFont="1" applyBorder="1">
      <alignment vertical="center"/>
    </xf>
    <xf numFmtId="0" fontId="28" fillId="0" borderId="2" xfId="0" applyFont="1" applyBorder="1">
      <alignment vertical="center"/>
    </xf>
    <xf numFmtId="0" fontId="4" fillId="0" borderId="2" xfId="0" applyFont="1" applyBorder="1" applyAlignment="1">
      <alignment horizontal="distributed" vertical="center"/>
    </xf>
    <xf numFmtId="0" fontId="4" fillId="0" borderId="2" xfId="0" applyFont="1" applyBorder="1" applyAlignment="1">
      <alignment horizontal="center" vertical="center"/>
    </xf>
    <xf numFmtId="0" fontId="4" fillId="0" borderId="3" xfId="0" applyFont="1" applyBorder="1">
      <alignment vertical="center"/>
    </xf>
    <xf numFmtId="0" fontId="8" fillId="0" borderId="0" xfId="0" applyFont="1">
      <alignment vertical="center"/>
    </xf>
    <xf numFmtId="0" fontId="4" fillId="0" borderId="10" xfId="0" applyFont="1" applyBorder="1">
      <alignment vertical="center"/>
    </xf>
    <xf numFmtId="0" fontId="4" fillId="0" borderId="16" xfId="0" applyFont="1" applyBorder="1">
      <alignment vertical="center"/>
    </xf>
    <xf numFmtId="0" fontId="5" fillId="0" borderId="0" xfId="0" applyFont="1">
      <alignment vertical="center"/>
    </xf>
    <xf numFmtId="3" fontId="6" fillId="0" borderId="16" xfId="0" applyNumberFormat="1" applyFont="1" applyFill="1" applyBorder="1" applyAlignment="1" applyProtection="1"/>
    <xf numFmtId="0" fontId="6" fillId="0" borderId="81" xfId="0" applyFont="1" applyFill="1" applyBorder="1" applyAlignment="1" applyProtection="1"/>
    <xf numFmtId="0" fontId="6" fillId="0" borderId="57" xfId="0" applyFont="1" applyFill="1" applyBorder="1" applyProtection="1">
      <alignment vertical="center"/>
    </xf>
    <xf numFmtId="0" fontId="6" fillId="0" borderId="122" xfId="0" applyFont="1" applyFill="1" applyBorder="1" applyAlignment="1" applyProtection="1"/>
    <xf numFmtId="0" fontId="25" fillId="0" borderId="2" xfId="0" applyFont="1" applyBorder="1">
      <alignment vertical="center"/>
    </xf>
    <xf numFmtId="0" fontId="5" fillId="0" borderId="2" xfId="0" applyFont="1" applyBorder="1" applyAlignment="1">
      <alignment horizontal="distributed" vertical="center"/>
    </xf>
    <xf numFmtId="0" fontId="5" fillId="0" borderId="2" xfId="0" applyFont="1" applyBorder="1" applyAlignment="1">
      <alignment horizontal="center" vertical="center"/>
    </xf>
    <xf numFmtId="0" fontId="5" fillId="0" borderId="2" xfId="0" applyFont="1" applyBorder="1" applyAlignment="1"/>
    <xf numFmtId="0" fontId="5" fillId="0" borderId="0" xfId="0" applyFont="1" applyBorder="1" applyAlignment="1">
      <alignment horizontal="center" vertical="center" textRotation="255"/>
    </xf>
    <xf numFmtId="0" fontId="4" fillId="0" borderId="0" xfId="0" applyFont="1" applyBorder="1">
      <alignment vertical="center"/>
    </xf>
    <xf numFmtId="0" fontId="5" fillId="0" borderId="0" xfId="0" applyFont="1" applyBorder="1">
      <alignment vertical="center"/>
    </xf>
    <xf numFmtId="0" fontId="25" fillId="0" borderId="0" xfId="0" applyFont="1" applyBorder="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Border="1" applyAlignment="1"/>
    <xf numFmtId="0" fontId="26" fillId="0" borderId="0" xfId="0" applyFont="1" applyBorder="1" applyAlignment="1" applyProtection="1">
      <alignment horizontal="center" vertical="center"/>
      <protection locked="0"/>
    </xf>
    <xf numFmtId="0" fontId="25" fillId="0" borderId="10" xfId="0" applyFont="1" applyBorder="1">
      <alignment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10" xfId="0" applyFont="1" applyBorder="1" applyAlignment="1"/>
    <xf numFmtId="0" fontId="5" fillId="0" borderId="0" xfId="0" applyFont="1">
      <alignment vertical="center"/>
    </xf>
    <xf numFmtId="0" fontId="5" fillId="0" borderId="0" xfId="0" applyFont="1" applyBorder="1" applyAlignment="1">
      <alignment horizontal="center" vertical="center"/>
    </xf>
    <xf numFmtId="0" fontId="6" fillId="0" borderId="0" xfId="0" applyFont="1" applyFill="1" applyBorder="1" applyAlignment="1" applyProtection="1">
      <alignment horizontal="distributed" vertical="center"/>
    </xf>
    <xf numFmtId="0" fontId="2" fillId="0" borderId="0" xfId="0" applyFont="1" applyBorder="1" applyAlignment="1" applyProtection="1">
      <alignment horizontal="distributed" vertical="center"/>
    </xf>
    <xf numFmtId="49" fontId="7" fillId="0" borderId="0" xfId="0" applyNumberFormat="1"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28"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04"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93" xfId="0" applyFont="1" applyFill="1" applyBorder="1" applyAlignment="1" applyProtection="1">
      <alignment horizontal="center" vertical="center"/>
    </xf>
    <xf numFmtId="0" fontId="5" fillId="0" borderId="72" xfId="0" applyFont="1" applyFill="1" applyBorder="1" applyAlignment="1" applyProtection="1">
      <alignment horizontal="center" vertical="center"/>
    </xf>
    <xf numFmtId="0" fontId="5" fillId="0" borderId="123" xfId="0" applyFont="1" applyFill="1" applyBorder="1" applyAlignment="1" applyProtection="1">
      <alignment horizontal="center" vertical="center"/>
    </xf>
    <xf numFmtId="0" fontId="6" fillId="0" borderId="1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2"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57"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93" xfId="0" applyFont="1" applyBorder="1" applyAlignment="1" applyProtection="1">
      <alignment horizontal="center" vertical="center"/>
    </xf>
    <xf numFmtId="0" fontId="6" fillId="0" borderId="76"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77" xfId="0" applyFont="1" applyFill="1" applyBorder="1" applyAlignment="1" applyProtection="1">
      <alignment horizontal="center" vertical="center"/>
    </xf>
    <xf numFmtId="0" fontId="6" fillId="0" borderId="72"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93"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16"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7" fillId="0" borderId="9" xfId="0"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6" fillId="0" borderId="120" xfId="0" applyFont="1" applyFill="1" applyBorder="1" applyAlignment="1" applyProtection="1">
      <alignment horizontal="center" vertical="center"/>
    </xf>
    <xf numFmtId="0" fontId="6" fillId="0" borderId="53" xfId="0" applyFont="1" applyFill="1" applyBorder="1" applyAlignment="1" applyProtection="1">
      <alignment horizontal="center" vertical="center"/>
    </xf>
    <xf numFmtId="0" fontId="6" fillId="0" borderId="121" xfId="0" applyFont="1" applyFill="1" applyBorder="1" applyAlignment="1" applyProtection="1">
      <alignment horizontal="center" vertical="center"/>
    </xf>
    <xf numFmtId="0" fontId="7"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Alignment="1" applyProtection="1">
      <alignment horizontal="distributed" vertical="center"/>
    </xf>
    <xf numFmtId="0" fontId="6"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79" fontId="7" fillId="0" borderId="2" xfId="0" applyNumberFormat="1" applyFont="1" applyFill="1" applyBorder="1" applyAlignment="1" applyProtection="1">
      <alignment horizontal="center" vertical="center"/>
      <protection locked="0"/>
    </xf>
    <xf numFmtId="179" fontId="7" fillId="0" borderId="3" xfId="0" applyNumberFormat="1" applyFont="1" applyFill="1" applyBorder="1" applyAlignment="1" applyProtection="1">
      <alignment horizontal="center" vertical="center"/>
      <protection locked="0"/>
    </xf>
    <xf numFmtId="179" fontId="7" fillId="0" borderId="10" xfId="0" applyNumberFormat="1" applyFont="1" applyFill="1" applyBorder="1" applyAlignment="1" applyProtection="1">
      <alignment horizontal="center" vertical="center"/>
      <protection locked="0"/>
    </xf>
    <xf numFmtId="179" fontId="7" fillId="0" borderId="16" xfId="0" applyNumberFormat="1" applyFont="1" applyFill="1" applyBorder="1" applyAlignment="1" applyProtection="1">
      <alignment horizontal="center" vertical="center"/>
      <protection locked="0"/>
    </xf>
    <xf numFmtId="0" fontId="6" fillId="2" borderId="68"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70"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wrapText="1"/>
    </xf>
    <xf numFmtId="0" fontId="6" fillId="2" borderId="61" xfId="0" applyFont="1" applyFill="1" applyBorder="1" applyAlignment="1" applyProtection="1">
      <alignment horizontal="center" vertical="center" wrapText="1"/>
    </xf>
    <xf numFmtId="38" fontId="6" fillId="2" borderId="2" xfId="3" applyFont="1" applyFill="1" applyBorder="1" applyAlignment="1" applyProtection="1">
      <alignment horizontal="center" vertical="center" wrapText="1"/>
    </xf>
    <xf numFmtId="38" fontId="6" fillId="2" borderId="3" xfId="3" applyFont="1" applyFill="1" applyBorder="1" applyAlignment="1" applyProtection="1">
      <alignment horizontal="center" vertical="center" wrapText="1"/>
    </xf>
    <xf numFmtId="38" fontId="6" fillId="2" borderId="0" xfId="3" applyFont="1" applyFill="1" applyBorder="1" applyAlignment="1" applyProtection="1">
      <alignment horizontal="center" vertical="center" wrapText="1"/>
    </xf>
    <xf numFmtId="38" fontId="6" fillId="2" borderId="4" xfId="3" applyFont="1" applyFill="1" applyBorder="1" applyAlignment="1" applyProtection="1">
      <alignment horizontal="center" vertical="center" wrapText="1"/>
    </xf>
    <xf numFmtId="38" fontId="6" fillId="2" borderId="60" xfId="3" applyFont="1" applyFill="1" applyBorder="1" applyAlignment="1" applyProtection="1">
      <alignment horizontal="center" vertical="center" wrapText="1"/>
    </xf>
    <xf numFmtId="38" fontId="6" fillId="2" borderId="61" xfId="3"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69" xfId="0" applyNumberFormat="1" applyFont="1" applyFill="1" applyBorder="1" applyAlignment="1" applyProtection="1">
      <alignment horizontal="center" vertical="center" wrapText="1"/>
      <protection locked="0"/>
    </xf>
    <xf numFmtId="0" fontId="7" fillId="0" borderId="15"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90" xfId="0" applyNumberFormat="1" applyFont="1" applyFill="1" applyBorder="1" applyAlignment="1" applyProtection="1">
      <alignment horizontal="center" vertical="center" wrapText="1"/>
      <protection locked="0"/>
    </xf>
    <xf numFmtId="0" fontId="7" fillId="0" borderId="59" xfId="0" applyNumberFormat="1" applyFont="1" applyFill="1" applyBorder="1" applyAlignment="1" applyProtection="1">
      <alignment horizontal="center" vertical="center" wrapText="1"/>
      <protection locked="0"/>
    </xf>
    <xf numFmtId="0" fontId="7" fillId="0" borderId="60" xfId="0" applyNumberFormat="1" applyFont="1" applyFill="1" applyBorder="1" applyAlignment="1" applyProtection="1">
      <alignment horizontal="center" vertical="center" wrapText="1"/>
      <protection locked="0"/>
    </xf>
    <xf numFmtId="0" fontId="7" fillId="0" borderId="71" xfId="0" applyNumberFormat="1" applyFont="1" applyFill="1" applyBorder="1" applyAlignment="1" applyProtection="1">
      <alignment horizontal="center" vertical="center" wrapText="1"/>
      <protection locked="0"/>
    </xf>
    <xf numFmtId="179" fontId="7" fillId="0" borderId="0" xfId="0" applyNumberFormat="1" applyFont="1" applyFill="1" applyBorder="1" applyAlignment="1" applyProtection="1">
      <alignment horizontal="center" vertical="center"/>
      <protection locked="0"/>
    </xf>
    <xf numFmtId="179" fontId="7" fillId="0" borderId="4" xfId="0" applyNumberFormat="1" applyFont="1" applyFill="1" applyBorder="1" applyAlignment="1" applyProtection="1">
      <alignment horizontal="center" vertical="center"/>
      <protection locked="0"/>
    </xf>
    <xf numFmtId="0" fontId="6" fillId="2" borderId="67"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38" fontId="6" fillId="2" borderId="11" xfId="3" applyFont="1" applyFill="1" applyBorder="1" applyAlignment="1" applyProtection="1">
      <alignment horizontal="center" vertical="center" wrapText="1"/>
    </xf>
    <xf numFmtId="38" fontId="6" fillId="2" borderId="15" xfId="3" applyFont="1" applyFill="1" applyBorder="1" applyAlignment="1" applyProtection="1">
      <alignment horizontal="center" vertical="center" wrapText="1"/>
    </xf>
    <xf numFmtId="38" fontId="6" fillId="2" borderId="9" xfId="3" applyFont="1" applyFill="1" applyBorder="1" applyAlignment="1" applyProtection="1">
      <alignment horizontal="center" vertical="center" wrapText="1"/>
    </xf>
    <xf numFmtId="38" fontId="6" fillId="2" borderId="10" xfId="3" applyFont="1" applyFill="1" applyBorder="1" applyAlignment="1" applyProtection="1">
      <alignment horizontal="center" vertical="center" wrapText="1"/>
    </xf>
    <xf numFmtId="38" fontId="6" fillId="2" borderId="16" xfId="3" applyFont="1" applyFill="1" applyBorder="1" applyAlignment="1" applyProtection="1">
      <alignment horizontal="center" vertical="center" wrapText="1"/>
    </xf>
    <xf numFmtId="179" fontId="7" fillId="0" borderId="17" xfId="0" applyNumberFormat="1"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xf>
    <xf numFmtId="0" fontId="7" fillId="0" borderId="105" xfId="0" applyFont="1" applyFill="1" applyBorder="1" applyAlignment="1" applyProtection="1">
      <alignment horizontal="center" vertical="center"/>
    </xf>
    <xf numFmtId="179" fontId="7" fillId="0" borderId="25"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3" fontId="7" fillId="0" borderId="11" xfId="0" applyNumberFormat="1" applyFont="1" applyFill="1" applyBorder="1" applyAlignment="1" applyProtection="1">
      <alignment vertical="center"/>
      <protection locked="0"/>
    </xf>
    <xf numFmtId="3" fontId="7" fillId="0" borderId="2" xfId="0" applyNumberFormat="1" applyFont="1" applyFill="1" applyBorder="1" applyAlignment="1" applyProtection="1">
      <alignment vertical="center"/>
      <protection locked="0"/>
    </xf>
    <xf numFmtId="3" fontId="7" fillId="0" borderId="9" xfId="0" applyNumberFormat="1" applyFont="1" applyFill="1" applyBorder="1" applyAlignment="1" applyProtection="1">
      <alignment vertical="center"/>
      <protection locked="0"/>
    </xf>
    <xf numFmtId="3" fontId="7" fillId="0" borderId="10" xfId="0" applyNumberFormat="1" applyFont="1" applyFill="1" applyBorder="1" applyAlignment="1" applyProtection="1">
      <alignment vertical="center"/>
      <protection locked="0"/>
    </xf>
    <xf numFmtId="0" fontId="7" fillId="0" borderId="11"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59" xfId="0" applyFont="1" applyFill="1" applyBorder="1" applyAlignment="1" applyProtection="1">
      <alignment vertical="center"/>
    </xf>
    <xf numFmtId="0" fontId="7" fillId="0" borderId="60" xfId="0" applyFont="1" applyFill="1" applyBorder="1" applyAlignment="1" applyProtection="1">
      <alignment vertical="center"/>
    </xf>
    <xf numFmtId="0" fontId="6" fillId="0" borderId="3" xfId="0" applyFont="1" applyFill="1" applyBorder="1" applyAlignment="1" applyProtection="1"/>
    <xf numFmtId="0" fontId="6" fillId="0" borderId="16" xfId="0" applyFont="1" applyFill="1" applyBorder="1" applyAlignment="1" applyProtection="1"/>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0" fillId="0" borderId="10" xfId="0" applyBorder="1" applyAlignment="1" applyProtection="1">
      <alignment vertical="center"/>
    </xf>
    <xf numFmtId="0" fontId="0" fillId="0" borderId="16" xfId="0" applyBorder="1" applyAlignment="1" applyProtection="1">
      <alignment vertical="center"/>
    </xf>
    <xf numFmtId="0" fontId="7" fillId="0" borderId="11"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59" xfId="0" applyFont="1" applyFill="1" applyBorder="1" applyAlignment="1" applyProtection="1">
      <alignment horizontal="center" vertical="center"/>
      <protection locked="0"/>
    </xf>
    <xf numFmtId="0" fontId="7" fillId="0" borderId="60" xfId="0" applyFont="1" applyFill="1" applyBorder="1" applyAlignment="1" applyProtection="1">
      <alignment horizontal="center" vertical="center"/>
      <protection locked="0"/>
    </xf>
    <xf numFmtId="3" fontId="7" fillId="0" borderId="11" xfId="0" applyNumberFormat="1" applyFont="1" applyFill="1" applyBorder="1" applyAlignment="1" applyProtection="1">
      <alignment horizontal="center" vertical="center"/>
      <protection locked="0"/>
    </xf>
    <xf numFmtId="3" fontId="7" fillId="0" borderId="2" xfId="0" applyNumberFormat="1" applyFont="1" applyFill="1" applyBorder="1" applyAlignment="1" applyProtection="1">
      <alignment horizontal="center" vertical="center"/>
      <protection locked="0"/>
    </xf>
    <xf numFmtId="3" fontId="7" fillId="0" borderId="3" xfId="0" applyNumberFormat="1" applyFont="1" applyFill="1" applyBorder="1" applyAlignment="1" applyProtection="1">
      <alignment horizontal="center" vertical="center"/>
      <protection locked="0"/>
    </xf>
    <xf numFmtId="3" fontId="7" fillId="0" borderId="15" xfId="0" applyNumberFormat="1" applyFont="1" applyFill="1" applyBorder="1" applyAlignment="1" applyProtection="1">
      <alignment horizontal="center" vertical="center"/>
      <protection locked="0"/>
    </xf>
    <xf numFmtId="3" fontId="7" fillId="0" borderId="0" xfId="0" applyNumberFormat="1" applyFont="1" applyFill="1" applyBorder="1" applyAlignment="1" applyProtection="1">
      <alignment horizontal="center" vertical="center"/>
      <protection locked="0"/>
    </xf>
    <xf numFmtId="3" fontId="7" fillId="0" borderId="4" xfId="0" applyNumberFormat="1" applyFont="1" applyFill="1" applyBorder="1" applyAlignment="1" applyProtection="1">
      <alignment horizontal="center" vertical="center"/>
      <protection locked="0"/>
    </xf>
    <xf numFmtId="3" fontId="7" fillId="0" borderId="59" xfId="0" applyNumberFormat="1" applyFont="1" applyFill="1" applyBorder="1" applyAlignment="1" applyProtection="1">
      <alignment horizontal="center" vertical="center"/>
      <protection locked="0"/>
    </xf>
    <xf numFmtId="3" fontId="7" fillId="0" borderId="60" xfId="0" applyNumberFormat="1" applyFont="1" applyFill="1" applyBorder="1" applyAlignment="1" applyProtection="1">
      <alignment horizontal="center" vertical="center"/>
      <protection locked="0"/>
    </xf>
    <xf numFmtId="3" fontId="7" fillId="0" borderId="61" xfId="0" applyNumberFormat="1"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textRotation="255"/>
    </xf>
    <xf numFmtId="0" fontId="13" fillId="2" borderId="17" xfId="0" applyFont="1" applyFill="1" applyBorder="1" applyAlignment="1" applyProtection="1">
      <alignment horizontal="center" vertical="center" textRotation="255"/>
    </xf>
    <xf numFmtId="0" fontId="6" fillId="0" borderId="17" xfId="0" applyFont="1" applyFill="1" applyBorder="1" applyAlignment="1" applyProtection="1">
      <alignment horizontal="center" vertical="center"/>
    </xf>
    <xf numFmtId="0" fontId="6" fillId="0" borderId="106" xfId="0" applyFont="1" applyBorder="1" applyAlignment="1" applyProtection="1">
      <alignment horizontal="center" vertical="center"/>
    </xf>
    <xf numFmtId="0" fontId="6" fillId="0" borderId="107" xfId="0" applyFont="1" applyBorder="1" applyAlignment="1" applyProtection="1">
      <alignment horizontal="center" vertical="center"/>
    </xf>
    <xf numFmtId="0" fontId="6" fillId="0" borderId="107"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66"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3" fontId="6" fillId="2" borderId="12" xfId="0" applyNumberFormat="1" applyFont="1" applyFill="1" applyBorder="1" applyAlignment="1" applyProtection="1">
      <alignment horizontal="center" vertical="center"/>
    </xf>
    <xf numFmtId="3" fontId="6" fillId="2" borderId="13" xfId="0" applyNumberFormat="1" applyFont="1" applyFill="1" applyBorder="1" applyAlignment="1" applyProtection="1">
      <alignment horizontal="center" vertical="center"/>
    </xf>
    <xf numFmtId="3" fontId="6" fillId="2" borderId="14" xfId="0" applyNumberFormat="1" applyFont="1" applyFill="1" applyBorder="1" applyAlignment="1" applyProtection="1">
      <alignment horizontal="center" vertical="center"/>
    </xf>
    <xf numFmtId="3" fontId="6" fillId="2" borderId="66" xfId="0" applyNumberFormat="1" applyFont="1" applyFill="1" applyBorder="1" applyAlignment="1" applyProtection="1">
      <alignment horizontal="center" vertical="center"/>
    </xf>
    <xf numFmtId="179" fontId="7" fillId="0" borderId="69" xfId="0" applyNumberFormat="1" applyFont="1" applyFill="1" applyBorder="1" applyAlignment="1" applyProtection="1">
      <alignment horizontal="center" vertical="center"/>
      <protection locked="0"/>
    </xf>
    <xf numFmtId="179" fontId="7" fillId="0" borderId="78" xfId="0" applyNumberFormat="1" applyFont="1" applyFill="1" applyBorder="1" applyAlignment="1" applyProtection="1">
      <alignment horizontal="center" vertical="center"/>
      <protection locked="0"/>
    </xf>
    <xf numFmtId="0" fontId="6" fillId="0" borderId="64" xfId="0" applyFont="1" applyFill="1" applyBorder="1" applyAlignment="1" applyProtection="1">
      <alignment horizontal="distributed" vertical="center" wrapText="1"/>
    </xf>
    <xf numFmtId="0" fontId="2" fillId="0" borderId="62" xfId="0" applyFont="1" applyBorder="1" applyAlignment="1" applyProtection="1">
      <alignment horizontal="distributed" vertical="center" wrapText="1"/>
    </xf>
    <xf numFmtId="0" fontId="2" fillId="0" borderId="15" xfId="0" applyFont="1" applyBorder="1" applyAlignment="1" applyProtection="1">
      <alignment horizontal="distributed" vertical="center" wrapText="1"/>
    </xf>
    <xf numFmtId="0" fontId="2" fillId="0" borderId="0" xfId="0" applyFont="1" applyAlignment="1" applyProtection="1">
      <alignment horizontal="distributed" vertical="center" wrapText="1"/>
    </xf>
    <xf numFmtId="0" fontId="2" fillId="0" borderId="9" xfId="0" applyFont="1" applyBorder="1" applyAlignment="1" applyProtection="1">
      <alignment horizontal="distributed" vertical="center" wrapText="1"/>
    </xf>
    <xf numFmtId="0" fontId="2" fillId="0" borderId="10" xfId="0" applyFont="1" applyBorder="1" applyAlignment="1" applyProtection="1">
      <alignment horizontal="distributed" vertical="center" wrapText="1"/>
    </xf>
    <xf numFmtId="0" fontId="7" fillId="0" borderId="0" xfId="0" applyFont="1" applyFill="1" applyBorder="1" applyAlignment="1" applyProtection="1">
      <alignment vertical="center" wrapText="1"/>
    </xf>
    <xf numFmtId="0" fontId="0" fillId="0" borderId="0" xfId="0" applyBorder="1" applyAlignment="1" applyProtection="1">
      <alignment vertical="center" wrapText="1"/>
    </xf>
    <xf numFmtId="0" fontId="2" fillId="0" borderId="0" xfId="0" applyFont="1" applyBorder="1" applyAlignment="1" applyProtection="1">
      <alignment vertical="center"/>
    </xf>
    <xf numFmtId="0" fontId="7" fillId="0" borderId="0" xfId="0" applyFont="1" applyFill="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Fill="1" applyBorder="1" applyAlignment="1" applyProtection="1">
      <alignment vertical="center" wrapText="1"/>
    </xf>
    <xf numFmtId="0" fontId="2" fillId="0" borderId="0" xfId="0" applyFont="1" applyAlignment="1" applyProtection="1">
      <alignment vertical="center" wrapText="1"/>
    </xf>
    <xf numFmtId="0" fontId="6" fillId="0" borderId="56" xfId="0" applyFont="1" applyFill="1" applyBorder="1" applyAlignment="1" applyProtection="1">
      <alignment horizontal="center" vertical="center"/>
    </xf>
    <xf numFmtId="0" fontId="6" fillId="0" borderId="66" xfId="0" applyFont="1" applyFill="1" applyBorder="1" applyAlignment="1" applyProtection="1">
      <alignment horizontal="center" vertical="center"/>
    </xf>
    <xf numFmtId="0" fontId="7" fillId="0" borderId="10"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xf>
    <xf numFmtId="0" fontId="6" fillId="0" borderId="104" xfId="0" applyFont="1" applyFill="1" applyBorder="1" applyAlignment="1" applyProtection="1">
      <alignment horizontal="center" vertical="center"/>
    </xf>
    <xf numFmtId="0" fontId="6" fillId="0" borderId="15"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49" fontId="7" fillId="0" borderId="11" xfId="0" applyNumberFormat="1"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protection locked="0"/>
    </xf>
    <xf numFmtId="49" fontId="7" fillId="0" borderId="15"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49" fontId="7" fillId="0" borderId="16" xfId="0" applyNumberFormat="1" applyFont="1" applyFill="1" applyBorder="1" applyAlignment="1" applyProtection="1">
      <alignment horizontal="center" vertical="center"/>
      <protection locked="0"/>
    </xf>
    <xf numFmtId="0" fontId="7" fillId="0" borderId="27"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49" fontId="6" fillId="0" borderId="9" xfId="0" applyNumberFormat="1" applyFont="1" applyFill="1" applyBorder="1" applyAlignment="1" applyProtection="1">
      <alignment horizontal="center" vertical="center"/>
    </xf>
    <xf numFmtId="49" fontId="6" fillId="0" borderId="10" xfId="0" applyNumberFormat="1" applyFont="1" applyFill="1" applyBorder="1" applyAlignment="1" applyProtection="1">
      <alignment horizontal="center" vertical="center"/>
    </xf>
    <xf numFmtId="49" fontId="6" fillId="0" borderId="16" xfId="0" applyNumberFormat="1" applyFont="1" applyFill="1" applyBorder="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Alignment="1" applyProtection="1">
      <alignment horizontal="distributed" vertical="center"/>
    </xf>
    <xf numFmtId="0" fontId="0" fillId="0" borderId="0" xfId="0" applyFont="1" applyAlignment="1" applyProtection="1">
      <alignment vertical="center"/>
    </xf>
    <xf numFmtId="0" fontId="11" fillId="0" borderId="0" xfId="0" applyFont="1" applyFill="1" applyAlignment="1" applyProtection="1">
      <alignment horizontal="distributed" vertical="center"/>
    </xf>
    <xf numFmtId="0" fontId="0" fillId="0" borderId="0" xfId="0" applyFont="1" applyAlignment="1" applyProtection="1">
      <alignment horizontal="distributed" vertical="center"/>
    </xf>
    <xf numFmtId="0" fontId="11" fillId="0" borderId="0" xfId="0" applyFont="1" applyFill="1" applyAlignment="1" applyProtection="1">
      <alignment horizontal="center" vertical="top"/>
    </xf>
    <xf numFmtId="0" fontId="11" fillId="0" borderId="0" xfId="0" applyFont="1" applyAlignment="1" applyProtection="1">
      <alignment horizontal="distributed" vertical="top"/>
    </xf>
    <xf numFmtId="3" fontId="7" fillId="0" borderId="12" xfId="0" applyNumberFormat="1" applyFont="1" applyFill="1" applyBorder="1" applyAlignment="1" applyProtection="1">
      <alignment vertical="center"/>
      <protection locked="0"/>
    </xf>
    <xf numFmtId="3" fontId="7" fillId="0" borderId="13" xfId="0" applyNumberFormat="1" applyFont="1" applyFill="1" applyBorder="1" applyAlignment="1" applyProtection="1">
      <alignment vertical="center"/>
      <protection locked="0"/>
    </xf>
    <xf numFmtId="178" fontId="7" fillId="0" borderId="12" xfId="0" applyNumberFormat="1" applyFont="1" applyFill="1" applyBorder="1" applyAlignment="1" applyProtection="1">
      <alignment horizontal="center" vertical="center"/>
      <protection locked="0"/>
    </xf>
    <xf numFmtId="178" fontId="7" fillId="0" borderId="13" xfId="0" applyNumberFormat="1" applyFont="1" applyFill="1" applyBorder="1" applyAlignment="1" applyProtection="1">
      <alignment horizontal="center" vertical="center"/>
      <protection locked="0"/>
    </xf>
    <xf numFmtId="178" fontId="7" fillId="0" borderId="14" xfId="0" applyNumberFormat="1" applyFont="1" applyFill="1" applyBorder="1" applyAlignment="1" applyProtection="1">
      <alignment horizontal="center" vertical="center"/>
      <protection locked="0"/>
    </xf>
    <xf numFmtId="0" fontId="7" fillId="6" borderId="12" xfId="0" applyNumberFormat="1" applyFont="1" applyFill="1" applyBorder="1" applyAlignment="1" applyProtection="1">
      <alignment horizontal="center" vertical="center"/>
    </xf>
    <xf numFmtId="0" fontId="7" fillId="6" borderId="14"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xf>
    <xf numFmtId="0" fontId="6" fillId="0" borderId="13" xfId="0" applyFont="1" applyFill="1" applyBorder="1" applyAlignment="1" applyProtection="1">
      <alignment horizontal="center"/>
    </xf>
    <xf numFmtId="0" fontId="6" fillId="0" borderId="14" xfId="0" applyFont="1" applyFill="1" applyBorder="1" applyAlignment="1" applyProtection="1">
      <alignment horizontal="center"/>
    </xf>
    <xf numFmtId="49" fontId="4" fillId="0" borderId="11"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wrapText="1"/>
    </xf>
    <xf numFmtId="0" fontId="6" fillId="0" borderId="2" xfId="0" applyFont="1" applyFill="1" applyBorder="1" applyAlignment="1" applyProtection="1">
      <alignment horizontal="center" wrapText="1"/>
    </xf>
    <xf numFmtId="57" fontId="6" fillId="0" borderId="0" xfId="0" applyNumberFormat="1" applyFont="1" applyFill="1" applyAlignment="1" applyProtection="1">
      <alignment horizontal="center" vertical="center"/>
    </xf>
    <xf numFmtId="0" fontId="6" fillId="0" borderId="0" xfId="0" applyFont="1" applyFill="1" applyAlignment="1" applyProtection="1">
      <alignment horizontal="center" vertical="center"/>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wrapText="1"/>
    </xf>
    <xf numFmtId="49" fontId="4" fillId="0" borderId="10" xfId="0" applyNumberFormat="1" applyFont="1" applyFill="1" applyBorder="1" applyAlignment="1" applyProtection="1">
      <alignment horizontal="center" vertical="center" wrapText="1"/>
    </xf>
    <xf numFmtId="177" fontId="7" fillId="0" borderId="11" xfId="0" applyNumberFormat="1"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177" fontId="7" fillId="0" borderId="9" xfId="0" applyNumberFormat="1" applyFont="1" applyFill="1" applyBorder="1" applyAlignment="1" applyProtection="1">
      <alignment horizontal="center" vertical="center"/>
      <protection locked="0"/>
    </xf>
    <xf numFmtId="177" fontId="7" fillId="0" borderId="10" xfId="0" applyNumberFormat="1" applyFont="1" applyFill="1" applyBorder="1" applyAlignment="1" applyProtection="1">
      <alignment horizontal="center" vertical="center"/>
      <protection locked="0"/>
    </xf>
    <xf numFmtId="177" fontId="7" fillId="0" borderId="16" xfId="0" applyNumberFormat="1"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10"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xf>
    <xf numFmtId="0" fontId="6" fillId="2" borderId="24" xfId="0" applyFont="1" applyFill="1" applyBorder="1" applyAlignment="1" applyProtection="1">
      <alignment horizontal="center" vertical="center" wrapText="1"/>
    </xf>
    <xf numFmtId="0" fontId="6" fillId="2" borderId="17" xfId="0" applyFont="1" applyFill="1" applyBorder="1" applyAlignment="1" applyProtection="1">
      <alignment horizontal="center" vertical="center" wrapText="1"/>
    </xf>
    <xf numFmtId="0" fontId="5" fillId="0" borderId="11"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6" xfId="0" applyFont="1" applyBorder="1" applyAlignment="1">
      <alignment horizontal="center" vertical="center" textRotation="255"/>
    </xf>
    <xf numFmtId="0" fontId="5" fillId="0" borderId="0" xfId="0" applyFont="1" applyAlignment="1">
      <alignment horizontal="center" vertical="center"/>
    </xf>
    <xf numFmtId="0" fontId="7" fillId="0" borderId="0" xfId="0" applyFont="1" applyAlignment="1" applyProtection="1">
      <alignment horizontal="center" vertical="center"/>
      <protection locked="0"/>
    </xf>
    <xf numFmtId="0" fontId="5" fillId="0" borderId="0" xfId="0" applyFont="1" applyAlignment="1">
      <alignment horizontal="distributed" vertical="center" indent="1"/>
    </xf>
    <xf numFmtId="0" fontId="0" fillId="0" borderId="0" xfId="0" applyAlignment="1">
      <alignment horizontal="distributed" vertical="center" indent="1"/>
    </xf>
    <xf numFmtId="0" fontId="0" fillId="0" borderId="0" xfId="0" applyAlignment="1">
      <alignment horizontal="center" vertical="center"/>
    </xf>
    <xf numFmtId="0" fontId="5" fillId="0" borderId="0" xfId="0" applyFont="1" applyAlignment="1">
      <alignment horizontal="distributed" indent="1"/>
    </xf>
    <xf numFmtId="0" fontId="0" fillId="0" borderId="0" xfId="0" applyAlignment="1">
      <alignment horizontal="distributed" indent="1"/>
    </xf>
    <xf numFmtId="0" fontId="5" fillId="0" borderId="0" xfId="0" applyFont="1">
      <alignment vertical="center"/>
    </xf>
    <xf numFmtId="0" fontId="7" fillId="0" borderId="0" xfId="0" applyFont="1" applyAlignment="1" applyProtection="1">
      <alignment horizontal="center" vertical="center" shrinkToFit="1"/>
      <protection locked="0"/>
    </xf>
    <xf numFmtId="0" fontId="5" fillId="0" borderId="0" xfId="0" applyFont="1" applyBorder="1" applyAlignment="1">
      <alignment horizontal="center" vertical="center"/>
    </xf>
    <xf numFmtId="0" fontId="5" fillId="0" borderId="0" xfId="0" applyFont="1" applyAlignment="1">
      <alignment horizontal="distributed" vertical="center"/>
    </xf>
    <xf numFmtId="0" fontId="7" fillId="0" borderId="116" xfId="0" applyFont="1" applyBorder="1" applyAlignment="1" applyProtection="1">
      <alignment horizontal="center" vertical="center"/>
      <protection locked="0"/>
    </xf>
    <xf numFmtId="0" fontId="5" fillId="0" borderId="0" xfId="0" applyFont="1" applyBorder="1" applyAlignment="1">
      <alignment horizontal="right" vertical="center"/>
    </xf>
    <xf numFmtId="0" fontId="8" fillId="0" borderId="11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7" fillId="0" borderId="0" xfId="0" applyFont="1" applyBorder="1" applyAlignment="1" applyProtection="1">
      <alignment horizontal="center" vertical="center"/>
      <protection locked="0"/>
    </xf>
    <xf numFmtId="0" fontId="5" fillId="0" borderId="0" xfId="0" applyFont="1" applyBorder="1" applyAlignment="1">
      <alignment horizontal="left" vertical="center"/>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10" fillId="0" borderId="0" xfId="0" applyFont="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10" xfId="0" applyFont="1" applyFill="1" applyBorder="1" applyAlignment="1" applyProtection="1">
      <alignment horizontal="center" vertical="top"/>
    </xf>
    <xf numFmtId="0" fontId="8" fillId="6" borderId="2" xfId="0" applyFont="1" applyFill="1" applyBorder="1" applyAlignment="1" applyProtection="1">
      <alignment horizontal="left" vertical="top" wrapText="1"/>
    </xf>
    <xf numFmtId="0" fontId="8" fillId="6" borderId="57" xfId="0" applyFont="1" applyFill="1" applyBorder="1" applyAlignment="1" applyProtection="1">
      <alignment horizontal="left" vertical="top" wrapText="1"/>
    </xf>
    <xf numFmtId="0" fontId="8" fillId="6" borderId="0" xfId="0" applyFont="1" applyFill="1" applyBorder="1" applyAlignment="1" applyProtection="1">
      <alignment horizontal="left" vertical="top" wrapText="1"/>
    </xf>
    <xf numFmtId="0" fontId="8" fillId="6" borderId="31" xfId="0" applyFont="1" applyFill="1" applyBorder="1" applyAlignment="1" applyProtection="1">
      <alignment horizontal="left" vertical="top" wrapText="1"/>
    </xf>
    <xf numFmtId="0" fontId="6" fillId="0" borderId="15"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6" borderId="2" xfId="0" applyFont="1" applyFill="1" applyBorder="1" applyAlignment="1" applyProtection="1">
      <alignment horizontal="left" vertical="center" wrapText="1"/>
    </xf>
    <xf numFmtId="0" fontId="8" fillId="6" borderId="57" xfId="0" applyFont="1" applyFill="1" applyBorder="1" applyAlignment="1" applyProtection="1">
      <alignment horizontal="left" vertical="center" wrapText="1"/>
    </xf>
    <xf numFmtId="176" fontId="7" fillId="0" borderId="9" xfId="0" applyNumberFormat="1" applyFont="1" applyFill="1" applyBorder="1" applyAlignment="1" applyProtection="1">
      <alignment vertical="center"/>
    </xf>
    <xf numFmtId="176" fontId="7" fillId="0" borderId="10" xfId="0" applyNumberFormat="1" applyFont="1" applyFill="1" applyBorder="1" applyAlignment="1" applyProtection="1">
      <alignment vertical="center"/>
    </xf>
    <xf numFmtId="38" fontId="7" fillId="4" borderId="77" xfId="0" applyNumberFormat="1" applyFont="1" applyFill="1" applyBorder="1" applyAlignment="1" applyProtection="1">
      <alignment vertical="center"/>
      <protection locked="0"/>
    </xf>
    <xf numFmtId="38" fontId="7" fillId="4" borderId="72" xfId="0" applyNumberFormat="1" applyFont="1" applyFill="1" applyBorder="1" applyAlignment="1" applyProtection="1">
      <alignment vertical="center"/>
      <protection locked="0"/>
    </xf>
    <xf numFmtId="38" fontId="7" fillId="4" borderId="33" xfId="0" applyNumberFormat="1" applyFont="1" applyFill="1" applyBorder="1" applyAlignment="1" applyProtection="1">
      <alignment vertical="center"/>
      <protection locked="0"/>
    </xf>
    <xf numFmtId="0" fontId="5" fillId="0" borderId="15" xfId="0" applyFont="1" applyBorder="1" applyAlignment="1" applyProtection="1">
      <alignment horizontal="center" vertical="center"/>
    </xf>
    <xf numFmtId="0" fontId="5" fillId="0" borderId="4" xfId="0" applyFont="1" applyBorder="1" applyAlignment="1" applyProtection="1">
      <alignment horizontal="center" vertical="center"/>
    </xf>
    <xf numFmtId="176" fontId="7" fillId="0" borderId="77" xfId="0" applyNumberFormat="1" applyFont="1" applyFill="1" applyBorder="1" applyAlignment="1" applyProtection="1">
      <alignment vertical="center"/>
    </xf>
    <xf numFmtId="176" fontId="7" fillId="0" borderId="72" xfId="0" applyNumberFormat="1" applyFont="1" applyFill="1" applyBorder="1" applyAlignment="1" applyProtection="1">
      <alignment vertical="center"/>
    </xf>
    <xf numFmtId="176" fontId="7" fillId="0" borderId="33" xfId="0" applyNumberFormat="1" applyFont="1" applyFill="1" applyBorder="1" applyAlignment="1" applyProtection="1">
      <alignment vertical="center"/>
    </xf>
    <xf numFmtId="0" fontId="5" fillId="0" borderId="35"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1" xfId="0" applyFont="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31"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32" xfId="0" applyFont="1" applyFill="1" applyBorder="1" applyAlignment="1" applyProtection="1">
      <alignment horizontal="center" vertical="center" wrapText="1"/>
    </xf>
    <xf numFmtId="0" fontId="6" fillId="0" borderId="73"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75"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176" fontId="7" fillId="3" borderId="77" xfId="0" applyNumberFormat="1" applyFont="1" applyFill="1" applyBorder="1" applyAlignment="1" applyProtection="1">
      <alignment vertical="center"/>
      <protection locked="0"/>
    </xf>
    <xf numFmtId="176" fontId="7" fillId="3" borderId="72" xfId="0" applyNumberFormat="1" applyFont="1" applyFill="1" applyBorder="1" applyAlignment="1" applyProtection="1">
      <alignment vertical="center"/>
      <protection locked="0"/>
    </xf>
    <xf numFmtId="176" fontId="7" fillId="3" borderId="33" xfId="0" applyNumberFormat="1" applyFont="1" applyFill="1" applyBorder="1" applyAlignment="1" applyProtection="1">
      <alignment vertical="center"/>
      <protection locked="0"/>
    </xf>
    <xf numFmtId="176" fontId="7" fillId="0" borderId="9" xfId="0" applyNumberFormat="1" applyFont="1" applyBorder="1" applyAlignment="1" applyProtection="1">
      <alignment vertical="center"/>
    </xf>
    <xf numFmtId="176" fontId="7" fillId="0" borderId="10" xfId="0" applyNumberFormat="1" applyFont="1" applyBorder="1" applyAlignment="1" applyProtection="1">
      <alignment vertical="center"/>
    </xf>
    <xf numFmtId="176" fontId="7" fillId="0" borderId="16" xfId="0" applyNumberFormat="1" applyFont="1" applyBorder="1" applyAlignment="1" applyProtection="1">
      <alignment vertical="center"/>
    </xf>
    <xf numFmtId="0" fontId="6" fillId="0" borderId="34"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57" xfId="0" applyFont="1" applyFill="1" applyBorder="1" applyAlignment="1" applyProtection="1">
      <alignment horizontal="center" vertical="center" wrapText="1"/>
    </xf>
    <xf numFmtId="0" fontId="0" fillId="0" borderId="32" xfId="0" applyBorder="1" applyAlignment="1" applyProtection="1">
      <alignment vertical="center"/>
    </xf>
    <xf numFmtId="0" fontId="0" fillId="0" borderId="72" xfId="0" applyBorder="1" applyAlignment="1" applyProtection="1">
      <alignment vertical="center"/>
      <protection locked="0"/>
    </xf>
    <xf numFmtId="0" fontId="0" fillId="0" borderId="33" xfId="0" applyBorder="1" applyAlignment="1" applyProtection="1">
      <alignment vertical="center"/>
      <protection locked="0"/>
    </xf>
    <xf numFmtId="0" fontId="6" fillId="0" borderId="76" xfId="0" applyFont="1" applyBorder="1" applyAlignment="1" applyProtection="1">
      <alignment horizontal="center" vertical="center"/>
    </xf>
    <xf numFmtId="0" fontId="6" fillId="0" borderId="77" xfId="0" applyFont="1" applyBorder="1" applyAlignment="1" applyProtection="1">
      <alignment horizontal="center" vertical="center"/>
    </xf>
    <xf numFmtId="0" fontId="10" fillId="0" borderId="100" xfId="0" applyFont="1" applyBorder="1" applyAlignment="1" applyProtection="1">
      <alignment horizontal="center" vertical="center"/>
    </xf>
    <xf numFmtId="0" fontId="10" fillId="0" borderId="101" xfId="0" applyFont="1" applyBorder="1" applyAlignment="1" applyProtection="1">
      <alignment horizontal="center" vertical="center"/>
    </xf>
    <xf numFmtId="0" fontId="10" fillId="0" borderId="102" xfId="0" applyFont="1" applyBorder="1" applyAlignment="1" applyProtection="1">
      <alignment horizontal="center" vertical="center"/>
    </xf>
    <xf numFmtId="38" fontId="10" fillId="0" borderId="100" xfId="3" applyFont="1" applyFill="1" applyBorder="1" applyAlignment="1" applyProtection="1">
      <alignment vertical="center"/>
    </xf>
    <xf numFmtId="38" fontId="10" fillId="0" borderId="101" xfId="3" applyFont="1" applyFill="1" applyBorder="1" applyAlignment="1" applyProtection="1">
      <alignment vertical="center"/>
    </xf>
    <xf numFmtId="38" fontId="7" fillId="4" borderId="77" xfId="3" applyNumberFormat="1" applyFont="1" applyFill="1" applyBorder="1" applyAlignment="1" applyProtection="1">
      <alignment vertical="center"/>
      <protection locked="0"/>
    </xf>
    <xf numFmtId="38" fontId="7" fillId="4" borderId="72" xfId="3" applyNumberFormat="1" applyFont="1" applyFill="1" applyBorder="1" applyAlignment="1" applyProtection="1">
      <alignment vertical="center"/>
      <protection locked="0"/>
    </xf>
    <xf numFmtId="38" fontId="7" fillId="4" borderId="33" xfId="3" applyNumberFormat="1" applyFont="1" applyFill="1" applyBorder="1" applyAlignment="1" applyProtection="1">
      <alignment vertical="center"/>
      <protection locked="0"/>
    </xf>
    <xf numFmtId="38" fontId="7" fillId="0" borderId="9" xfId="3" applyNumberFormat="1" applyFont="1" applyBorder="1" applyAlignment="1" applyProtection="1">
      <alignment vertical="center"/>
    </xf>
    <xf numFmtId="38" fontId="7" fillId="0" borderId="10" xfId="3" applyNumberFormat="1" applyFont="1" applyBorder="1" applyAlignment="1" applyProtection="1">
      <alignment vertical="center"/>
    </xf>
    <xf numFmtId="38" fontId="7" fillId="0" borderId="16" xfId="3" applyNumberFormat="1" applyFont="1" applyBorder="1" applyAlignment="1" applyProtection="1">
      <alignment vertical="center"/>
    </xf>
    <xf numFmtId="38" fontId="7" fillId="0" borderId="70" xfId="3" applyNumberFormat="1" applyFont="1" applyBorder="1" applyAlignment="1" applyProtection="1">
      <alignment vertical="center"/>
    </xf>
    <xf numFmtId="38" fontId="7" fillId="0" borderId="60" xfId="3" applyNumberFormat="1" applyFont="1" applyBorder="1" applyAlignment="1" applyProtection="1">
      <alignment vertical="center"/>
    </xf>
    <xf numFmtId="38" fontId="7" fillId="0" borderId="71" xfId="3" applyNumberFormat="1" applyFont="1" applyBorder="1" applyAlignment="1" applyProtection="1">
      <alignment vertical="center"/>
    </xf>
    <xf numFmtId="0" fontId="6" fillId="0" borderId="88" xfId="0" applyFont="1" applyBorder="1" applyAlignment="1" applyProtection="1">
      <alignment horizontal="center" vertical="center"/>
    </xf>
    <xf numFmtId="0" fontId="6" fillId="0" borderId="62" xfId="0" applyFont="1" applyBorder="1" applyAlignment="1" applyProtection="1">
      <alignment horizontal="center" vertical="center"/>
    </xf>
    <xf numFmtId="0" fontId="6" fillId="0" borderId="89" xfId="0" applyFont="1" applyBorder="1" applyAlignment="1" applyProtection="1">
      <alignment horizontal="center" vertical="center"/>
    </xf>
    <xf numFmtId="0" fontId="6" fillId="0" borderId="67"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78" xfId="0" applyFont="1" applyBorder="1" applyAlignment="1" applyProtection="1">
      <alignment horizontal="center" vertical="center"/>
    </xf>
    <xf numFmtId="38" fontId="5" fillId="0" borderId="15" xfId="3" applyFont="1" applyBorder="1" applyAlignment="1" applyProtection="1">
      <alignment horizontal="center" vertical="center"/>
    </xf>
    <xf numFmtId="38" fontId="5" fillId="0" borderId="0" xfId="3" applyFont="1" applyBorder="1" applyAlignment="1" applyProtection="1">
      <alignment horizontal="center" vertical="center"/>
    </xf>
    <xf numFmtId="0" fontId="6" fillId="4" borderId="85" xfId="0" applyFont="1" applyFill="1" applyBorder="1" applyAlignment="1" applyProtection="1">
      <alignment vertical="center"/>
      <protection locked="0"/>
    </xf>
    <xf numFmtId="38" fontId="7" fillId="4" borderId="86" xfId="0" applyNumberFormat="1" applyFont="1" applyFill="1" applyBorder="1" applyAlignment="1" applyProtection="1">
      <alignment vertical="center"/>
      <protection locked="0"/>
    </xf>
    <xf numFmtId="38" fontId="7" fillId="4" borderId="85" xfId="0" applyNumberFormat="1" applyFont="1" applyFill="1" applyBorder="1" applyAlignment="1" applyProtection="1">
      <alignment vertical="center"/>
      <protection locked="0"/>
    </xf>
    <xf numFmtId="38" fontId="7" fillId="4" borderId="87" xfId="0" applyNumberFormat="1" applyFont="1" applyFill="1" applyBorder="1" applyAlignment="1" applyProtection="1">
      <alignment vertical="center"/>
      <protection locked="0"/>
    </xf>
    <xf numFmtId="38" fontId="7" fillId="0" borderId="9" xfId="0" applyNumberFormat="1" applyFont="1" applyFill="1" applyBorder="1" applyAlignment="1" applyProtection="1">
      <alignment vertical="center"/>
    </xf>
    <xf numFmtId="38" fontId="7" fillId="0" borderId="10" xfId="0" applyNumberFormat="1" applyFont="1" applyFill="1" applyBorder="1" applyAlignment="1" applyProtection="1">
      <alignment vertical="center"/>
    </xf>
    <xf numFmtId="38" fontId="7" fillId="0" borderId="16" xfId="0" applyNumberFormat="1" applyFont="1" applyFill="1" applyBorder="1" applyAlignment="1" applyProtection="1">
      <alignment vertical="center"/>
    </xf>
    <xf numFmtId="40" fontId="7" fillId="0" borderId="9" xfId="0" applyNumberFormat="1" applyFont="1" applyBorder="1" applyAlignment="1" applyProtection="1">
      <alignment vertical="center"/>
    </xf>
    <xf numFmtId="40" fontId="7" fillId="0" borderId="10" xfId="0" applyNumberFormat="1" applyFont="1" applyBorder="1" applyAlignment="1" applyProtection="1">
      <alignment vertical="center"/>
    </xf>
    <xf numFmtId="40" fontId="7" fillId="0" borderId="16" xfId="0" applyNumberFormat="1" applyFont="1" applyBorder="1" applyAlignment="1" applyProtection="1">
      <alignment vertical="center"/>
    </xf>
    <xf numFmtId="38" fontId="7" fillId="4" borderId="79" xfId="0" applyNumberFormat="1" applyFont="1" applyFill="1" applyBorder="1" applyAlignment="1" applyProtection="1">
      <alignment vertical="center"/>
      <protection locked="0"/>
    </xf>
    <xf numFmtId="38" fontId="7" fillId="4" borderId="80" xfId="0" applyNumberFormat="1" applyFont="1" applyFill="1" applyBorder="1" applyAlignment="1" applyProtection="1">
      <alignment vertical="center"/>
      <protection locked="0"/>
    </xf>
    <xf numFmtId="38" fontId="7" fillId="4" borderId="82" xfId="0" applyNumberFormat="1" applyFont="1" applyFill="1" applyBorder="1" applyAlignment="1" applyProtection="1">
      <alignment vertical="center"/>
      <protection locked="0"/>
    </xf>
    <xf numFmtId="38" fontId="6" fillId="0" borderId="11" xfId="0" applyNumberFormat="1" applyFont="1" applyBorder="1" applyAlignment="1" applyProtection="1">
      <alignment horizontal="center" vertical="center"/>
    </xf>
    <xf numFmtId="38" fontId="6" fillId="0" borderId="2" xfId="0" applyNumberFormat="1" applyFont="1" applyBorder="1" applyAlignment="1" applyProtection="1">
      <alignment horizontal="center" vertical="center"/>
    </xf>
    <xf numFmtId="38" fontId="6" fillId="0" borderId="3" xfId="0" applyNumberFormat="1" applyFont="1" applyBorder="1" applyAlignment="1" applyProtection="1">
      <alignment horizontal="center" vertical="center"/>
    </xf>
    <xf numFmtId="40" fontId="7" fillId="0" borderId="9" xfId="3" applyNumberFormat="1" applyFont="1" applyBorder="1" applyAlignment="1" applyProtection="1">
      <alignment vertical="center"/>
    </xf>
    <xf numFmtId="40" fontId="7" fillId="0" borderId="10" xfId="3" applyNumberFormat="1" applyFont="1" applyBorder="1" applyAlignment="1" applyProtection="1">
      <alignment vertical="center"/>
    </xf>
    <xf numFmtId="40" fontId="7" fillId="0" borderId="16" xfId="3" applyNumberFormat="1" applyFont="1" applyBorder="1" applyAlignment="1" applyProtection="1">
      <alignment vertical="center"/>
    </xf>
    <xf numFmtId="0" fontId="6" fillId="0" borderId="15"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4" borderId="5" xfId="0" applyFont="1" applyFill="1" applyBorder="1" applyAlignment="1" applyProtection="1">
      <alignment vertical="center"/>
      <protection locked="0"/>
    </xf>
    <xf numFmtId="38" fontId="7" fillId="4" borderId="26" xfId="0" applyNumberFormat="1" applyFont="1" applyFill="1" applyBorder="1" applyAlignment="1" applyProtection="1">
      <alignment vertical="center"/>
      <protection locked="0"/>
    </xf>
    <xf numFmtId="38" fontId="7" fillId="4" borderId="5" xfId="0" applyNumberFormat="1" applyFont="1" applyFill="1" applyBorder="1" applyAlignment="1" applyProtection="1">
      <alignment vertical="center"/>
      <protection locked="0"/>
    </xf>
    <xf numFmtId="38" fontId="7" fillId="4" borderId="6" xfId="0" applyNumberFormat="1" applyFont="1" applyFill="1" applyBorder="1" applyAlignment="1" applyProtection="1">
      <alignment vertical="center"/>
      <protection locked="0"/>
    </xf>
    <xf numFmtId="38" fontId="7" fillId="0" borderId="15" xfId="0" applyNumberFormat="1" applyFont="1" applyFill="1" applyBorder="1" applyAlignment="1" applyProtection="1">
      <alignment vertical="center"/>
    </xf>
    <xf numFmtId="38" fontId="7" fillId="0" borderId="0" xfId="0" applyNumberFormat="1" applyFont="1" applyFill="1" applyBorder="1" applyAlignment="1" applyProtection="1">
      <alignment vertical="center"/>
    </xf>
    <xf numFmtId="38" fontId="7" fillId="0" borderId="4" xfId="0" applyNumberFormat="1" applyFont="1" applyFill="1" applyBorder="1" applyAlignment="1" applyProtection="1">
      <alignment vertical="center"/>
    </xf>
    <xf numFmtId="38" fontId="7" fillId="0" borderId="0" xfId="3" applyNumberFormat="1" applyFont="1" applyBorder="1" applyAlignment="1" applyProtection="1">
      <alignment vertical="center"/>
    </xf>
    <xf numFmtId="38" fontId="7" fillId="0" borderId="4" xfId="3" applyNumberFormat="1" applyFont="1" applyBorder="1" applyAlignment="1" applyProtection="1">
      <alignment vertical="center"/>
    </xf>
    <xf numFmtId="0" fontId="6" fillId="0" borderId="11" xfId="0" applyFont="1" applyBorder="1" applyAlignment="1" applyProtection="1">
      <alignment horizontal="center" vertical="distributed" textRotation="255" indent="3"/>
    </xf>
    <xf numFmtId="0" fontId="6" fillId="0" borderId="15" xfId="0" applyFont="1" applyBorder="1" applyAlignment="1" applyProtection="1">
      <alignment horizontal="center" vertical="distributed" textRotation="255" indent="3"/>
    </xf>
    <xf numFmtId="0" fontId="6" fillId="0" borderId="54" xfId="0" applyFont="1" applyBorder="1" applyAlignment="1" applyProtection="1">
      <alignment horizontal="center" vertical="distributed" textRotation="255" indent="3"/>
    </xf>
    <xf numFmtId="0" fontId="6" fillId="0" borderId="24" xfId="0" applyFont="1" applyBorder="1" applyAlignment="1" applyProtection="1">
      <alignment horizontal="center" vertical="distributed" textRotation="255" indent="3"/>
    </xf>
    <xf numFmtId="38" fontId="7" fillId="4" borderId="22" xfId="0" applyNumberFormat="1" applyFont="1" applyFill="1" applyBorder="1" applyAlignment="1" applyProtection="1">
      <alignment vertical="center"/>
      <protection locked="0"/>
    </xf>
    <xf numFmtId="38" fontId="7" fillId="4" borderId="21" xfId="0" applyNumberFormat="1" applyFont="1" applyFill="1" applyBorder="1" applyAlignment="1" applyProtection="1">
      <alignment vertical="center"/>
      <protection locked="0"/>
    </xf>
    <xf numFmtId="38" fontId="7" fillId="4" borderId="23" xfId="0" applyNumberFormat="1" applyFont="1" applyFill="1" applyBorder="1" applyAlignment="1" applyProtection="1">
      <alignment vertical="center"/>
      <protection locked="0"/>
    </xf>
    <xf numFmtId="0" fontId="17" fillId="0" borderId="55"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17" fillId="0" borderId="56" xfId="0" applyFont="1" applyFill="1" applyBorder="1" applyAlignment="1" applyProtection="1">
      <alignment horizontal="center" vertical="center"/>
    </xf>
    <xf numFmtId="176" fontId="7" fillId="3" borderId="81" xfId="0" applyNumberFormat="1" applyFont="1" applyFill="1" applyBorder="1" applyAlignment="1" applyProtection="1">
      <alignment vertical="center"/>
      <protection locked="0"/>
    </xf>
    <xf numFmtId="176" fontId="7" fillId="3" borderId="93" xfId="0" applyNumberFormat="1" applyFont="1" applyFill="1" applyBorder="1" applyAlignment="1" applyProtection="1">
      <alignment vertical="center"/>
      <protection locked="0"/>
    </xf>
    <xf numFmtId="0" fontId="6" fillId="0" borderId="57" xfId="0" applyFont="1" applyBorder="1" applyAlignment="1" applyProtection="1">
      <alignment horizontal="center" vertical="center" wrapText="1"/>
    </xf>
    <xf numFmtId="0" fontId="6" fillId="0" borderId="76" xfId="0" applyFont="1" applyBorder="1" applyAlignment="1" applyProtection="1">
      <alignment horizontal="center" vertical="center" wrapText="1"/>
    </xf>
    <xf numFmtId="38" fontId="0" fillId="0" borderId="10" xfId="0" applyNumberFormat="1" applyBorder="1" applyAlignment="1" applyProtection="1">
      <alignment vertical="center"/>
    </xf>
    <xf numFmtId="38" fontId="0" fillId="0" borderId="16" xfId="0" applyNumberFormat="1" applyBorder="1" applyAlignment="1" applyProtection="1">
      <alignment vertical="center"/>
    </xf>
    <xf numFmtId="0" fontId="10" fillId="0" borderId="0" xfId="0" applyFont="1" applyFill="1" applyBorder="1" applyAlignment="1" applyProtection="1">
      <alignment wrapText="1"/>
    </xf>
    <xf numFmtId="0" fontId="10" fillId="0" borderId="10" xfId="0" applyFont="1" applyFill="1" applyBorder="1" applyAlignment="1" applyProtection="1">
      <alignment wrapText="1"/>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4" xfId="0" applyFont="1" applyBorder="1" applyAlignment="1" applyProtection="1">
      <alignment horizontal="center" vertical="center"/>
    </xf>
    <xf numFmtId="3" fontId="10" fillId="0" borderId="12" xfId="0" applyNumberFormat="1" applyFont="1" applyFill="1" applyBorder="1" applyAlignment="1" applyProtection="1">
      <alignment horizontal="center" vertical="center"/>
    </xf>
    <xf numFmtId="3" fontId="10" fillId="0" borderId="13" xfId="0" applyNumberFormat="1" applyFont="1" applyFill="1" applyBorder="1" applyAlignment="1" applyProtection="1">
      <alignment horizontal="center" vertical="center"/>
    </xf>
    <xf numFmtId="3" fontId="10" fillId="0" borderId="14" xfId="0"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6" xfId="0" applyFont="1" applyBorder="1" applyAlignment="1" applyProtection="1">
      <alignment horizontal="center" vertical="center"/>
    </xf>
    <xf numFmtId="38" fontId="6" fillId="0" borderId="10" xfId="3" applyFont="1" applyFill="1" applyBorder="1" applyAlignment="1" applyProtection="1">
      <alignment vertical="center"/>
    </xf>
    <xf numFmtId="38" fontId="7" fillId="0" borderId="9" xfId="0" applyNumberFormat="1" applyFont="1" applyBorder="1" applyAlignment="1" applyProtection="1">
      <alignment vertical="center"/>
    </xf>
    <xf numFmtId="38" fontId="7" fillId="0" borderId="10" xfId="0" applyNumberFormat="1" applyFont="1" applyBorder="1" applyAlignment="1" applyProtection="1">
      <alignment vertical="center"/>
    </xf>
    <xf numFmtId="38" fontId="7" fillId="0" borderId="16" xfId="0" applyNumberFormat="1" applyFont="1" applyBorder="1" applyAlignment="1" applyProtection="1">
      <alignment vertical="center"/>
    </xf>
    <xf numFmtId="0" fontId="20" fillId="0" borderId="0" xfId="0" applyFont="1" applyBorder="1" applyAlignment="1" applyProtection="1">
      <alignment horizontal="center" vertical="center"/>
    </xf>
    <xf numFmtId="0" fontId="20" fillId="0" borderId="4" xfId="0" applyFont="1" applyBorder="1" applyAlignment="1" applyProtection="1">
      <alignment horizontal="center" vertical="center"/>
    </xf>
    <xf numFmtId="0" fontId="21" fillId="0" borderId="0" xfId="0" applyFont="1" applyBorder="1" applyAlignment="1" applyProtection="1">
      <alignment horizontal="left" vertical="top" wrapText="1"/>
    </xf>
    <xf numFmtId="38" fontId="6" fillId="0" borderId="11" xfId="3" applyNumberFormat="1" applyFont="1" applyBorder="1" applyAlignment="1" applyProtection="1">
      <alignment horizontal="center" vertical="center"/>
    </xf>
    <xf numFmtId="38" fontId="6" fillId="0" borderId="2" xfId="3" applyNumberFormat="1" applyFont="1" applyBorder="1" applyAlignment="1" applyProtection="1">
      <alignment horizontal="center" vertical="center"/>
    </xf>
    <xf numFmtId="38" fontId="6" fillId="0" borderId="3" xfId="3" applyNumberFormat="1" applyFont="1" applyBorder="1" applyAlignment="1" applyProtection="1">
      <alignment horizontal="center" vertical="center"/>
    </xf>
    <xf numFmtId="38" fontId="5" fillId="0" borderId="2" xfId="0" applyNumberFormat="1" applyFont="1" applyBorder="1" applyAlignment="1" applyProtection="1">
      <alignment horizontal="center" vertical="center"/>
    </xf>
    <xf numFmtId="38" fontId="5" fillId="0" borderId="0" xfId="0" applyNumberFormat="1" applyFont="1" applyBorder="1" applyAlignment="1" applyProtection="1">
      <alignment horizontal="center" vertical="center"/>
    </xf>
    <xf numFmtId="38" fontId="5" fillId="0" borderId="10" xfId="0" applyNumberFormat="1" applyFont="1" applyBorder="1" applyAlignment="1" applyProtection="1">
      <alignment horizontal="center" vertical="center"/>
    </xf>
    <xf numFmtId="0" fontId="4" fillId="0" borderId="36" xfId="0" applyFont="1" applyBorder="1" applyAlignment="1">
      <alignment horizontal="center" vertical="center" wrapText="1"/>
    </xf>
    <xf numFmtId="0" fontId="4" fillId="0" borderId="24" xfId="0" applyFont="1" applyBorder="1" applyAlignment="1">
      <alignment horizontal="center" vertical="center"/>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4" fillId="0" borderId="108"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4" xfId="0" applyFont="1" applyBorder="1" applyAlignment="1">
      <alignment horizontal="center" vertical="center" wrapText="1"/>
    </xf>
    <xf numFmtId="0" fontId="4" fillId="0" borderId="95" xfId="0" applyFont="1" applyBorder="1" applyAlignment="1">
      <alignment horizontal="center" vertical="center"/>
    </xf>
    <xf numFmtId="0" fontId="4" fillId="0" borderId="22" xfId="0" applyFont="1" applyBorder="1" applyAlignment="1">
      <alignment horizontal="center" vertical="center" wrapText="1"/>
    </xf>
    <xf numFmtId="0" fontId="4" fillId="0" borderId="9" xfId="0" applyFont="1" applyBorder="1" applyAlignment="1">
      <alignment horizontal="center" vertical="center"/>
    </xf>
    <xf numFmtId="0" fontId="4" fillId="0" borderId="37" xfId="0" applyFont="1" applyBorder="1" applyAlignment="1">
      <alignment horizontal="center" vertical="center"/>
    </xf>
    <xf numFmtId="0" fontId="4" fillId="0" borderId="103" xfId="0" applyFont="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26">
    <dxf>
      <font>
        <color theme="1"/>
      </font>
      <fill>
        <patternFill>
          <bgColor theme="8" tint="0.79998168889431442"/>
        </patternFill>
      </fill>
    </dxf>
    <dxf>
      <font>
        <color theme="1"/>
      </font>
      <fill>
        <patternFill>
          <bgColor theme="8" tint="0.79998168889431442"/>
        </patternFill>
      </fill>
    </dxf>
    <dxf>
      <font>
        <color rgb="FFFF0000"/>
      </font>
    </dxf>
    <dxf>
      <fill>
        <patternFill>
          <bgColor theme="8" tint="0.59996337778862885"/>
        </patternFill>
      </fill>
    </dxf>
    <dxf>
      <font>
        <color theme="8" tint="0.79998168889431442"/>
      </font>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4" tint="0.79998168889431442"/>
        </patternFill>
      </fill>
    </dxf>
    <dxf>
      <font>
        <b val="0"/>
        <i val="0"/>
        <color theme="1"/>
      </font>
      <fill>
        <patternFill>
          <bgColor theme="8" tint="0.79998168889431442"/>
        </patternFill>
      </fill>
    </dxf>
    <dxf>
      <fill>
        <patternFill>
          <bgColor theme="8" tint="0.79998168889431442"/>
        </patternFill>
      </fill>
    </dxf>
    <dxf>
      <fill>
        <patternFill>
          <bgColor theme="4" tint="0.79998168889431442"/>
        </patternFill>
      </fill>
    </dxf>
    <dxf>
      <font>
        <b val="0"/>
        <i val="0"/>
        <color theme="1"/>
      </font>
      <fill>
        <patternFill>
          <bgColor theme="8" tint="0.79998168889431442"/>
        </patternFill>
      </fill>
    </dxf>
    <dxf>
      <fill>
        <patternFill>
          <bgColor theme="8" tint="0.79998168889431442"/>
        </patternFill>
      </fill>
    </dxf>
    <dxf>
      <fill>
        <patternFill>
          <bgColor theme="4" tint="0.79998168889431442"/>
        </patternFill>
      </fill>
    </dxf>
    <dxf>
      <font>
        <b val="0"/>
        <i val="0"/>
        <color theme="1"/>
      </font>
      <fill>
        <patternFill>
          <bgColor theme="8" tint="0.79998168889431442"/>
        </patternFill>
      </fill>
    </dxf>
    <dxf>
      <fill>
        <patternFill>
          <bgColor theme="8" tint="0.79998168889431442"/>
        </patternFill>
      </fill>
    </dxf>
    <dxf>
      <fill>
        <patternFill>
          <bgColor theme="4" tint="0.79998168889431442"/>
        </patternFill>
      </fill>
    </dxf>
    <dxf>
      <font>
        <b val="0"/>
        <i val="0"/>
        <color theme="1"/>
      </font>
      <fill>
        <patternFill>
          <bgColor theme="8" tint="0.79998168889431442"/>
        </patternFill>
      </fill>
    </dxf>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35</xdr:col>
      <xdr:colOff>161925</xdr:colOff>
      <xdr:row>42</xdr:row>
      <xdr:rowOff>76200</xdr:rowOff>
    </xdr:from>
    <xdr:to>
      <xdr:col>38</xdr:col>
      <xdr:colOff>7575</xdr:colOff>
      <xdr:row>43</xdr:row>
      <xdr:rowOff>188550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162675" y="6000750"/>
          <a:ext cx="360000" cy="36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4</xdr:col>
      <xdr:colOff>114300</xdr:colOff>
      <xdr:row>37</xdr:row>
      <xdr:rowOff>9525</xdr:rowOff>
    </xdr:from>
    <xdr:to>
      <xdr:col>21</xdr:col>
      <xdr:colOff>79650</xdr:colOff>
      <xdr:row>38</xdr:row>
      <xdr:rowOff>145125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800100" y="5172075"/>
          <a:ext cx="2880000" cy="28800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39</xdr:row>
      <xdr:rowOff>152400</xdr:rowOff>
    </xdr:from>
    <xdr:to>
      <xdr:col>5</xdr:col>
      <xdr:colOff>146250</xdr:colOff>
      <xdr:row>39</xdr:row>
      <xdr:rowOff>152400</xdr:rowOff>
    </xdr:to>
    <xdr:cxnSp macro="">
      <xdr:nvCxnSpPr>
        <xdr:cNvPr id="2" name="直線矢印コネクタ 1">
          <a:extLst>
            <a:ext uri="{FF2B5EF4-FFF2-40B4-BE49-F238E27FC236}">
              <a16:creationId xmlns:a16="http://schemas.microsoft.com/office/drawing/2014/main" id="{8031DDEB-9549-49F3-9F56-3E3A74C2B6F5}"/>
            </a:ext>
          </a:extLst>
        </xdr:cNvPr>
        <xdr:cNvCxnSpPr/>
      </xdr:nvCxnSpPr>
      <xdr:spPr>
        <a:xfrm>
          <a:off x="476250" y="5619750"/>
          <a:ext cx="432000" cy="0"/>
        </a:xfrm>
        <a:prstGeom prst="straightConnector1">
          <a:avLst/>
        </a:prstGeom>
        <a:ln w="38100">
          <a:solidFill>
            <a:schemeClr val="tx1"/>
          </a:solidFill>
          <a:headEnd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0</xdr:colOff>
      <xdr:row>13</xdr:row>
      <xdr:rowOff>104775</xdr:rowOff>
    </xdr:from>
    <xdr:ext cx="360000" cy="360000"/>
    <xdr:sp macro="" textlink="">
      <xdr:nvSpPr>
        <xdr:cNvPr id="4" name="円/楕円 3">
          <a:extLst>
            <a:ext uri="{FF2B5EF4-FFF2-40B4-BE49-F238E27FC236}">
              <a16:creationId xmlns:a16="http://schemas.microsoft.com/office/drawing/2014/main" id="{77D86AD4-E992-4DAA-9FCA-640A45370F70}"/>
            </a:ext>
          </a:extLst>
        </xdr:cNvPr>
        <xdr:cNvSpPr/>
      </xdr:nvSpPr>
      <xdr:spPr>
        <a:xfrm>
          <a:off x="6096000" y="2028825"/>
          <a:ext cx="360000" cy="36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800" baseline="0">
              <a:solidFill>
                <a:sysClr val="windowText" lastClr="000000"/>
              </a:solidFill>
              <a:latin typeface="ＭＳ 明朝" panose="02020609040205080304" pitchFamily="17" charset="-128"/>
              <a:ea typeface="ＭＳ 明朝" panose="02020609040205080304" pitchFamily="17" charset="-128"/>
            </a:rPr>
            <a:t>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104775</xdr:colOff>
      <xdr:row>47</xdr:row>
      <xdr:rowOff>57149</xdr:rowOff>
    </xdr:from>
    <xdr:to>
      <xdr:col>12</xdr:col>
      <xdr:colOff>97275</xdr:colOff>
      <xdr:row>52</xdr:row>
      <xdr:rowOff>59699</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200025" y="7600949"/>
          <a:ext cx="2297550" cy="936000"/>
        </a:xfrm>
        <a:prstGeom prst="bracketPair">
          <a:avLst>
            <a:gd name="adj" fmla="val 1049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104774</xdr:colOff>
      <xdr:row>60</xdr:row>
      <xdr:rowOff>38100</xdr:rowOff>
    </xdr:from>
    <xdr:to>
      <xdr:col>18</xdr:col>
      <xdr:colOff>104775</xdr:colOff>
      <xdr:row>65</xdr:row>
      <xdr:rowOff>40650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200024" y="8877300"/>
          <a:ext cx="3562351" cy="936000"/>
        </a:xfrm>
        <a:prstGeom prst="bracketPair">
          <a:avLst>
            <a:gd name="adj" fmla="val 1049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114300</xdr:colOff>
      <xdr:row>60</xdr:row>
      <xdr:rowOff>47624</xdr:rowOff>
    </xdr:from>
    <xdr:to>
      <xdr:col>48</xdr:col>
      <xdr:colOff>106800</xdr:colOff>
      <xdr:row>65</xdr:row>
      <xdr:rowOff>50174</xdr:rowOff>
    </xdr:to>
    <xdr:sp macro="" textlink="">
      <xdr:nvSpPr>
        <xdr:cNvPr id="4" name="大かっこ 3">
          <a:extLst>
            <a:ext uri="{FF2B5EF4-FFF2-40B4-BE49-F238E27FC236}">
              <a16:creationId xmlns:a16="http://schemas.microsoft.com/office/drawing/2014/main" id="{00000000-0008-0000-0600-000004000000}"/>
            </a:ext>
          </a:extLst>
        </xdr:cNvPr>
        <xdr:cNvSpPr/>
      </xdr:nvSpPr>
      <xdr:spPr>
        <a:xfrm>
          <a:off x="6381750" y="8886824"/>
          <a:ext cx="2297550" cy="936000"/>
        </a:xfrm>
        <a:prstGeom prst="bracketPair">
          <a:avLst>
            <a:gd name="adj" fmla="val 1049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11</xdr:row>
      <xdr:rowOff>47623</xdr:rowOff>
    </xdr:from>
    <xdr:to>
      <xdr:col>26</xdr:col>
      <xdr:colOff>152400</xdr:colOff>
      <xdr:row>19</xdr:row>
      <xdr:rowOff>66674</xdr:rowOff>
    </xdr:to>
    <xdr:sp macro="" textlink="">
      <xdr:nvSpPr>
        <xdr:cNvPr id="5" name="大かっこ 4">
          <a:extLst>
            <a:ext uri="{FF2B5EF4-FFF2-40B4-BE49-F238E27FC236}">
              <a16:creationId xmlns:a16="http://schemas.microsoft.com/office/drawing/2014/main" id="{00000000-0008-0000-0600-000005000000}"/>
            </a:ext>
          </a:extLst>
        </xdr:cNvPr>
        <xdr:cNvSpPr/>
      </xdr:nvSpPr>
      <xdr:spPr>
        <a:xfrm>
          <a:off x="190499" y="1800223"/>
          <a:ext cx="5295901" cy="1228727"/>
        </a:xfrm>
        <a:prstGeom prst="bracketPair">
          <a:avLst>
            <a:gd name="adj" fmla="val 1049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95249</xdr:colOff>
      <xdr:row>11</xdr:row>
      <xdr:rowOff>47623</xdr:rowOff>
    </xdr:from>
    <xdr:to>
      <xdr:col>62</xdr:col>
      <xdr:colOff>152400</xdr:colOff>
      <xdr:row>19</xdr:row>
      <xdr:rowOff>66674</xdr:rowOff>
    </xdr:to>
    <xdr:sp macro="" textlink="">
      <xdr:nvSpPr>
        <xdr:cNvPr id="6" name="大かっこ 5">
          <a:extLst>
            <a:ext uri="{FF2B5EF4-FFF2-40B4-BE49-F238E27FC236}">
              <a16:creationId xmlns:a16="http://schemas.microsoft.com/office/drawing/2014/main" id="{00000000-0008-0000-0600-000006000000}"/>
            </a:ext>
          </a:extLst>
        </xdr:cNvPr>
        <xdr:cNvSpPr/>
      </xdr:nvSpPr>
      <xdr:spPr>
        <a:xfrm>
          <a:off x="190499" y="1704973"/>
          <a:ext cx="5295901" cy="1295401"/>
        </a:xfrm>
        <a:prstGeom prst="bracketPair">
          <a:avLst>
            <a:gd name="adj" fmla="val 1049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71"/>
  <sheetViews>
    <sheetView showGridLines="0" tabSelected="1" zoomScaleNormal="100" workbookViewId="0">
      <selection activeCell="N9" sqref="N9:AD10"/>
    </sheetView>
  </sheetViews>
  <sheetFormatPr defaultColWidth="2.25" defaultRowHeight="11.25" x14ac:dyDescent="0.15"/>
  <cols>
    <col min="1" max="31" width="2.25" style="3"/>
    <col min="32" max="32" width="2.25" style="3" customWidth="1"/>
    <col min="33" max="33" width="2.25" style="3"/>
    <col min="34" max="34" width="2.5" style="3" bestFit="1" customWidth="1"/>
    <col min="35" max="16384" width="2.25" style="3"/>
  </cols>
  <sheetData>
    <row r="1" spans="1:40" ht="13.5" customHeight="1" x14ac:dyDescent="0.15">
      <c r="A1" s="501">
        <v>45170</v>
      </c>
      <c r="B1" s="502"/>
      <c r="C1" s="502"/>
      <c r="D1" s="53" t="s">
        <v>163</v>
      </c>
      <c r="E1" s="53"/>
      <c r="F1" s="53"/>
      <c r="G1" s="53"/>
      <c r="H1" s="53"/>
      <c r="I1" s="53"/>
      <c r="J1" s="53"/>
      <c r="K1" s="53"/>
      <c r="L1" s="53"/>
      <c r="AA1" s="338" t="s">
        <v>41</v>
      </c>
      <c r="AB1" s="336"/>
      <c r="AC1" s="336"/>
      <c r="AD1" s="336"/>
      <c r="AE1" s="336"/>
      <c r="AF1" s="336"/>
      <c r="AG1" s="337"/>
      <c r="AH1" s="338" t="s">
        <v>15</v>
      </c>
      <c r="AI1" s="336"/>
      <c r="AJ1" s="336"/>
      <c r="AK1" s="336"/>
      <c r="AL1" s="336"/>
      <c r="AM1" s="336"/>
      <c r="AN1" s="337"/>
    </row>
    <row r="2" spans="1:40" ht="13.5" customHeight="1" x14ac:dyDescent="0.15">
      <c r="A2" s="54"/>
      <c r="B2" s="206"/>
      <c r="C2" s="206"/>
      <c r="D2" s="206"/>
      <c r="E2" s="206"/>
      <c r="F2" s="206"/>
      <c r="G2" s="206"/>
      <c r="H2" s="206"/>
      <c r="I2" s="206"/>
      <c r="J2" s="206"/>
      <c r="K2" s="206"/>
      <c r="L2" s="206"/>
      <c r="M2" s="206"/>
      <c r="N2" s="206"/>
      <c r="O2" s="206"/>
      <c r="P2" s="206"/>
      <c r="Q2" s="206"/>
      <c r="R2" s="206"/>
      <c r="S2" s="206"/>
      <c r="T2" s="206"/>
      <c r="U2" s="206"/>
      <c r="V2" s="206"/>
      <c r="W2" s="206"/>
      <c r="X2" s="206"/>
      <c r="Y2" s="206"/>
      <c r="AA2" s="129"/>
      <c r="AB2" s="130"/>
      <c r="AC2" s="130"/>
      <c r="AD2" s="130"/>
      <c r="AE2" s="130"/>
      <c r="AF2" s="130"/>
      <c r="AG2" s="52"/>
      <c r="AH2" s="129"/>
      <c r="AI2" s="130"/>
      <c r="AJ2" s="130"/>
      <c r="AK2" s="130"/>
      <c r="AL2" s="130"/>
      <c r="AM2" s="130"/>
      <c r="AN2" s="52"/>
    </row>
    <row r="3" spans="1:40" ht="13.5" customHeight="1" x14ac:dyDescent="0.15">
      <c r="B3" s="480" t="s">
        <v>42</v>
      </c>
      <c r="C3" s="480"/>
      <c r="D3" s="481" t="s">
        <v>43</v>
      </c>
      <c r="E3" s="481"/>
      <c r="F3" s="481"/>
      <c r="G3" s="481"/>
      <c r="H3" s="481"/>
      <c r="I3" s="481"/>
      <c r="J3" s="481"/>
      <c r="K3" s="481"/>
      <c r="L3" s="481"/>
      <c r="M3" s="481"/>
      <c r="N3" s="482"/>
      <c r="O3" s="482"/>
      <c r="P3" s="482"/>
      <c r="Q3" s="482"/>
      <c r="V3" s="5"/>
      <c r="Z3" s="5"/>
      <c r="AA3" s="14"/>
      <c r="AB3" s="15"/>
      <c r="AC3" s="15"/>
      <c r="AD3" s="15"/>
      <c r="AE3" s="15"/>
      <c r="AF3" s="15"/>
      <c r="AG3" s="16"/>
      <c r="AH3" s="14"/>
      <c r="AI3" s="15"/>
      <c r="AJ3" s="15"/>
      <c r="AK3" s="15"/>
      <c r="AL3" s="15"/>
      <c r="AM3" s="15"/>
      <c r="AN3" s="16"/>
    </row>
    <row r="4" spans="1:40" ht="13.5" customHeight="1" x14ac:dyDescent="0.15">
      <c r="B4" s="480"/>
      <c r="C4" s="480"/>
      <c r="D4" s="481"/>
      <c r="E4" s="481"/>
      <c r="F4" s="481"/>
      <c r="G4" s="481"/>
      <c r="H4" s="481"/>
      <c r="I4" s="481"/>
      <c r="J4" s="481"/>
      <c r="K4" s="481"/>
      <c r="L4" s="481"/>
      <c r="M4" s="481"/>
      <c r="N4" s="482"/>
      <c r="O4" s="482"/>
      <c r="P4" s="482"/>
      <c r="Q4" s="482"/>
      <c r="S4" s="483" t="s">
        <v>17</v>
      </c>
      <c r="T4" s="484"/>
      <c r="U4" s="484"/>
      <c r="V4" s="484"/>
      <c r="W4" s="484"/>
      <c r="Z4" s="5"/>
      <c r="AA4" s="1"/>
      <c r="AB4" s="50"/>
      <c r="AC4" s="50"/>
      <c r="AD4" s="50"/>
      <c r="AE4" s="50"/>
      <c r="AF4" s="5"/>
      <c r="AG4" s="6"/>
      <c r="AH4" s="4"/>
      <c r="AI4" s="5"/>
      <c r="AJ4" s="50"/>
      <c r="AK4" s="50"/>
      <c r="AL4" s="50"/>
      <c r="AM4" s="50"/>
      <c r="AN4" s="2"/>
    </row>
    <row r="5" spans="1:40" ht="13.5" customHeight="1" x14ac:dyDescent="0.15">
      <c r="A5" s="53"/>
      <c r="B5" s="485" t="s">
        <v>42</v>
      </c>
      <c r="C5" s="485"/>
      <c r="D5" s="486" t="s">
        <v>44</v>
      </c>
      <c r="E5" s="486"/>
      <c r="F5" s="486"/>
      <c r="G5" s="486"/>
      <c r="H5" s="486"/>
      <c r="I5" s="486"/>
      <c r="J5" s="486"/>
      <c r="K5" s="486"/>
      <c r="L5" s="486"/>
      <c r="M5" s="486"/>
      <c r="N5" s="482"/>
      <c r="O5" s="482"/>
      <c r="P5" s="482"/>
      <c r="Q5" s="482"/>
      <c r="R5" s="134"/>
      <c r="S5" s="484"/>
      <c r="T5" s="484"/>
      <c r="U5" s="484"/>
      <c r="V5" s="484"/>
      <c r="W5" s="484"/>
      <c r="Z5" s="5"/>
      <c r="AA5" s="1"/>
      <c r="AB5" s="50"/>
      <c r="AC5" s="50"/>
      <c r="AD5" s="50"/>
      <c r="AE5" s="50"/>
      <c r="AF5" s="5"/>
      <c r="AG5" s="6"/>
      <c r="AH5" s="4"/>
      <c r="AI5" s="5"/>
      <c r="AJ5" s="50"/>
      <c r="AK5" s="50"/>
      <c r="AL5" s="50"/>
      <c r="AM5" s="50"/>
      <c r="AN5" s="2"/>
    </row>
    <row r="6" spans="1:40" ht="13.5" customHeight="1" x14ac:dyDescent="0.15">
      <c r="A6" s="53"/>
      <c r="B6" s="485"/>
      <c r="C6" s="485"/>
      <c r="D6" s="486"/>
      <c r="E6" s="486"/>
      <c r="F6" s="486"/>
      <c r="G6" s="486"/>
      <c r="H6" s="486"/>
      <c r="I6" s="486"/>
      <c r="J6" s="486"/>
      <c r="K6" s="486"/>
      <c r="L6" s="486"/>
      <c r="M6" s="486"/>
      <c r="N6" s="482"/>
      <c r="O6" s="482"/>
      <c r="P6" s="482"/>
      <c r="Q6" s="482"/>
      <c r="R6" s="53"/>
      <c r="S6" s="53"/>
      <c r="T6" s="53"/>
      <c r="U6" s="53"/>
      <c r="V6" s="5"/>
      <c r="Z6" s="5"/>
      <c r="AA6" s="1"/>
      <c r="AB6" s="50"/>
      <c r="AC6" s="50"/>
      <c r="AD6" s="50"/>
      <c r="AE6" s="50"/>
      <c r="AF6" s="5"/>
      <c r="AG6" s="6"/>
      <c r="AH6" s="4"/>
      <c r="AI6" s="5"/>
      <c r="AJ6" s="50"/>
      <c r="AK6" s="50"/>
      <c r="AL6" s="50"/>
      <c r="AM6" s="50"/>
      <c r="AN6" s="2"/>
    </row>
    <row r="7" spans="1:40" ht="13.5" customHeight="1" x14ac:dyDescent="0.15">
      <c r="A7" s="53"/>
      <c r="B7" s="205"/>
      <c r="C7" s="205"/>
      <c r="D7" s="204"/>
      <c r="E7" s="204"/>
      <c r="F7" s="204"/>
      <c r="G7" s="204"/>
      <c r="H7" s="204"/>
      <c r="I7" s="204"/>
      <c r="J7" s="204"/>
      <c r="K7" s="204"/>
      <c r="L7" s="204"/>
      <c r="M7" s="204"/>
      <c r="N7" s="203"/>
      <c r="O7" s="203"/>
      <c r="P7" s="203"/>
      <c r="Q7" s="203"/>
      <c r="R7" s="53"/>
      <c r="S7" s="53"/>
      <c r="T7" s="53"/>
      <c r="U7" s="53"/>
      <c r="V7" s="5"/>
      <c r="Z7" s="5"/>
      <c r="AA7" s="47"/>
      <c r="AB7" s="50"/>
      <c r="AC7" s="50"/>
      <c r="AD7" s="50"/>
      <c r="AE7" s="50"/>
      <c r="AF7" s="5"/>
      <c r="AG7" s="5"/>
      <c r="AH7" s="4"/>
      <c r="AI7" s="5"/>
      <c r="AJ7" s="50"/>
      <c r="AK7" s="50"/>
      <c r="AL7" s="50"/>
      <c r="AM7" s="50"/>
      <c r="AN7" s="2"/>
    </row>
    <row r="8" spans="1:40" s="75" customFormat="1" ht="12" customHeight="1" x14ac:dyDescent="0.15">
      <c r="A8" s="338" t="s">
        <v>47</v>
      </c>
      <c r="B8" s="336"/>
      <c r="C8" s="336"/>
      <c r="D8" s="338" t="s">
        <v>25</v>
      </c>
      <c r="E8" s="336"/>
      <c r="F8" s="336"/>
      <c r="G8" s="336"/>
      <c r="H8" s="336"/>
      <c r="I8" s="336"/>
      <c r="J8" s="336"/>
      <c r="K8" s="336"/>
      <c r="L8" s="336"/>
      <c r="M8" s="337"/>
      <c r="N8" s="338" t="s">
        <v>26</v>
      </c>
      <c r="O8" s="336"/>
      <c r="P8" s="336"/>
      <c r="Q8" s="336"/>
      <c r="R8" s="336"/>
      <c r="S8" s="336"/>
      <c r="T8" s="336"/>
      <c r="U8" s="336"/>
      <c r="V8" s="336"/>
      <c r="W8" s="336"/>
      <c r="X8" s="336"/>
      <c r="Y8" s="336"/>
      <c r="Z8" s="336"/>
      <c r="AA8" s="336"/>
      <c r="AB8" s="336"/>
      <c r="AC8" s="336"/>
      <c r="AD8" s="336"/>
      <c r="AE8" s="494" t="s">
        <v>58</v>
      </c>
      <c r="AF8" s="495"/>
      <c r="AG8" s="495"/>
      <c r="AH8" s="495"/>
      <c r="AI8" s="495"/>
      <c r="AJ8" s="495"/>
      <c r="AK8" s="495"/>
      <c r="AL8" s="495"/>
      <c r="AM8" s="495"/>
      <c r="AN8" s="496"/>
    </row>
    <row r="9" spans="1:40" s="75" customFormat="1" ht="12" customHeight="1" x14ac:dyDescent="0.15">
      <c r="A9" s="497" t="s">
        <v>18</v>
      </c>
      <c r="B9" s="498"/>
      <c r="C9" s="498"/>
      <c r="D9" s="499" t="s">
        <v>46</v>
      </c>
      <c r="E9" s="500"/>
      <c r="F9" s="507"/>
      <c r="G9" s="508"/>
      <c r="H9" s="508"/>
      <c r="I9" s="508"/>
      <c r="J9" s="508"/>
      <c r="K9" s="508"/>
      <c r="L9" s="508"/>
      <c r="M9" s="509"/>
      <c r="N9" s="513"/>
      <c r="O9" s="514"/>
      <c r="P9" s="514"/>
      <c r="Q9" s="514"/>
      <c r="R9" s="514"/>
      <c r="S9" s="514"/>
      <c r="T9" s="514"/>
      <c r="U9" s="514"/>
      <c r="V9" s="514"/>
      <c r="W9" s="514"/>
      <c r="X9" s="514"/>
      <c r="Y9" s="514"/>
      <c r="Z9" s="514"/>
      <c r="AA9" s="514"/>
      <c r="AB9" s="514"/>
      <c r="AC9" s="514"/>
      <c r="AD9" s="514"/>
      <c r="AE9" s="462" t="s">
        <v>59</v>
      </c>
      <c r="AF9" s="463"/>
      <c r="AG9" s="462" t="s">
        <v>91</v>
      </c>
      <c r="AH9" s="475"/>
      <c r="AI9" s="475"/>
      <c r="AJ9" s="475"/>
      <c r="AK9" s="475"/>
      <c r="AL9" s="475"/>
      <c r="AM9" s="475"/>
      <c r="AN9" s="463"/>
    </row>
    <row r="10" spans="1:40" s="75" customFormat="1" ht="12" customHeight="1" x14ac:dyDescent="0.15">
      <c r="A10" s="505" t="s">
        <v>19</v>
      </c>
      <c r="B10" s="506"/>
      <c r="C10" s="506"/>
      <c r="D10" s="464" t="s">
        <v>45</v>
      </c>
      <c r="E10" s="476"/>
      <c r="F10" s="510"/>
      <c r="G10" s="511"/>
      <c r="H10" s="511"/>
      <c r="I10" s="511"/>
      <c r="J10" s="511"/>
      <c r="K10" s="511"/>
      <c r="L10" s="511"/>
      <c r="M10" s="512"/>
      <c r="N10" s="515"/>
      <c r="O10" s="516"/>
      <c r="P10" s="516"/>
      <c r="Q10" s="516"/>
      <c r="R10" s="516"/>
      <c r="S10" s="516"/>
      <c r="T10" s="516"/>
      <c r="U10" s="516"/>
      <c r="V10" s="516"/>
      <c r="W10" s="516"/>
      <c r="X10" s="516"/>
      <c r="Y10" s="516"/>
      <c r="Z10" s="516"/>
      <c r="AA10" s="516"/>
      <c r="AB10" s="516"/>
      <c r="AC10" s="516"/>
      <c r="AD10" s="516"/>
      <c r="AE10" s="462"/>
      <c r="AF10" s="463"/>
      <c r="AG10" s="462"/>
      <c r="AH10" s="475"/>
      <c r="AI10" s="475"/>
      <c r="AJ10" s="475"/>
      <c r="AK10" s="475"/>
      <c r="AL10" s="475"/>
      <c r="AM10" s="475"/>
      <c r="AN10" s="463"/>
    </row>
    <row r="11" spans="1:40" s="75" customFormat="1" ht="12" customHeight="1" x14ac:dyDescent="0.15">
      <c r="A11" s="338" t="s">
        <v>29</v>
      </c>
      <c r="B11" s="336"/>
      <c r="C11" s="336"/>
      <c r="D11" s="336"/>
      <c r="E11" s="336"/>
      <c r="F11" s="337"/>
      <c r="G11" s="338" t="s">
        <v>28</v>
      </c>
      <c r="H11" s="336"/>
      <c r="I11" s="336"/>
      <c r="J11" s="336"/>
      <c r="K11" s="336"/>
      <c r="L11" s="336"/>
      <c r="M11" s="336"/>
      <c r="N11" s="336"/>
      <c r="O11" s="336"/>
      <c r="P11" s="336"/>
      <c r="Q11" s="336"/>
      <c r="R11" s="336"/>
      <c r="S11" s="336"/>
      <c r="T11" s="336"/>
      <c r="U11" s="336"/>
      <c r="V11" s="336"/>
      <c r="W11" s="336"/>
      <c r="X11" s="336"/>
      <c r="Y11" s="336"/>
      <c r="Z11" s="336"/>
      <c r="AA11" s="336"/>
      <c r="AB11" s="336"/>
      <c r="AC11" s="336"/>
      <c r="AD11" s="336"/>
      <c r="AE11" s="464"/>
      <c r="AF11" s="465"/>
      <c r="AG11" s="464"/>
      <c r="AH11" s="476"/>
      <c r="AI11" s="476"/>
      <c r="AJ11" s="476"/>
      <c r="AK11" s="476"/>
      <c r="AL11" s="476"/>
      <c r="AM11" s="476"/>
      <c r="AN11" s="465"/>
    </row>
    <row r="12" spans="1:40" s="75" customFormat="1" ht="21" customHeight="1" x14ac:dyDescent="0.15">
      <c r="A12" s="489"/>
      <c r="B12" s="490"/>
      <c r="C12" s="490"/>
      <c r="D12" s="490"/>
      <c r="E12" s="490"/>
      <c r="F12" s="491"/>
      <c r="G12" s="503"/>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492" t="str">
        <f>IFERROR(VLOOKUP(AG12,標準報酬等級表!A1:B200,2,FALSE),"")</f>
        <v/>
      </c>
      <c r="AF12" s="493"/>
      <c r="AG12" s="487"/>
      <c r="AH12" s="488"/>
      <c r="AI12" s="488"/>
      <c r="AJ12" s="488"/>
      <c r="AK12" s="488"/>
      <c r="AL12" s="488"/>
      <c r="AM12" s="488"/>
      <c r="AN12" s="282" t="s">
        <v>5</v>
      </c>
    </row>
    <row r="13" spans="1:40" s="75" customFormat="1" ht="12" customHeight="1" x14ac:dyDescent="0.15">
      <c r="A13" s="338" t="s">
        <v>24</v>
      </c>
      <c r="B13" s="336"/>
      <c r="C13" s="336"/>
      <c r="D13" s="336"/>
      <c r="E13" s="336"/>
      <c r="F13" s="336"/>
      <c r="G13" s="336"/>
      <c r="H13" s="336"/>
      <c r="I13" s="336"/>
      <c r="J13" s="337"/>
      <c r="K13" s="338" t="s">
        <v>27</v>
      </c>
      <c r="L13" s="336"/>
      <c r="M13" s="336"/>
      <c r="N13" s="336"/>
      <c r="O13" s="336"/>
      <c r="P13" s="336"/>
      <c r="Q13" s="336"/>
      <c r="R13" s="336"/>
      <c r="S13" s="336"/>
      <c r="T13" s="337"/>
      <c r="U13" s="477" t="s">
        <v>32</v>
      </c>
      <c r="V13" s="478"/>
      <c r="W13" s="478"/>
      <c r="X13" s="478"/>
      <c r="Y13" s="478"/>
      <c r="Z13" s="478"/>
      <c r="AA13" s="478"/>
      <c r="AB13" s="478"/>
      <c r="AC13" s="478"/>
      <c r="AD13" s="478"/>
      <c r="AE13" s="478"/>
      <c r="AF13" s="478"/>
      <c r="AG13" s="478"/>
      <c r="AH13" s="478"/>
      <c r="AI13" s="478"/>
      <c r="AJ13" s="478"/>
      <c r="AK13" s="478"/>
      <c r="AL13" s="478"/>
      <c r="AM13" s="478"/>
      <c r="AN13" s="479"/>
    </row>
    <row r="14" spans="1:40" s="75" customFormat="1" ht="12" customHeight="1" x14ac:dyDescent="0.15">
      <c r="A14" s="338" t="s">
        <v>16</v>
      </c>
      <c r="B14" s="336"/>
      <c r="C14" s="336"/>
      <c r="D14" s="337"/>
      <c r="E14" s="338" t="s">
        <v>0</v>
      </c>
      <c r="F14" s="337"/>
      <c r="G14" s="338" t="s">
        <v>3</v>
      </c>
      <c r="H14" s="337"/>
      <c r="I14" s="338" t="s">
        <v>4</v>
      </c>
      <c r="J14" s="337"/>
      <c r="K14" s="336" t="s">
        <v>16</v>
      </c>
      <c r="L14" s="336"/>
      <c r="M14" s="336"/>
      <c r="N14" s="337"/>
      <c r="O14" s="338" t="s">
        <v>0</v>
      </c>
      <c r="P14" s="337"/>
      <c r="Q14" s="338" t="s">
        <v>3</v>
      </c>
      <c r="R14" s="337"/>
      <c r="S14" s="338" t="s">
        <v>4</v>
      </c>
      <c r="T14" s="337"/>
      <c r="U14" s="466"/>
      <c r="V14" s="467"/>
      <c r="W14" s="467"/>
      <c r="X14" s="467"/>
      <c r="Y14" s="467"/>
      <c r="Z14" s="467"/>
      <c r="AA14" s="467"/>
      <c r="AB14" s="467"/>
      <c r="AC14" s="467"/>
      <c r="AD14" s="467"/>
      <c r="AE14" s="467"/>
      <c r="AF14" s="467"/>
      <c r="AG14" s="467"/>
      <c r="AH14" s="467"/>
      <c r="AI14" s="467"/>
      <c r="AJ14" s="467"/>
      <c r="AK14" s="467"/>
      <c r="AL14" s="467"/>
      <c r="AM14" s="467"/>
      <c r="AN14" s="468"/>
    </row>
    <row r="15" spans="1:40" s="75" customFormat="1" ht="10.5" customHeight="1" x14ac:dyDescent="0.15">
      <c r="A15" s="334" t="str">
        <f>平均標準報酬月額!$B$13&amp;"："&amp;平均標準報酬月額!$A$13</f>
        <v>昭和：3</v>
      </c>
      <c r="B15" s="331"/>
      <c r="C15" s="339"/>
      <c r="D15" s="400"/>
      <c r="E15" s="396"/>
      <c r="F15" s="396"/>
      <c r="G15" s="396"/>
      <c r="H15" s="396"/>
      <c r="I15" s="358"/>
      <c r="J15" s="359"/>
      <c r="K15" s="310" t="str">
        <f>$A$18</f>
        <v>令和：5</v>
      </c>
      <c r="L15" s="311"/>
      <c r="M15" s="312"/>
      <c r="N15" s="397"/>
      <c r="O15" s="396"/>
      <c r="P15" s="396"/>
      <c r="Q15" s="396"/>
      <c r="R15" s="396"/>
      <c r="S15" s="358"/>
      <c r="T15" s="359"/>
      <c r="U15" s="469"/>
      <c r="V15" s="306"/>
      <c r="W15" s="306"/>
      <c r="X15" s="306"/>
      <c r="Y15" s="306"/>
      <c r="Z15" s="306"/>
      <c r="AA15" s="306"/>
      <c r="AB15" s="306"/>
      <c r="AC15" s="306"/>
      <c r="AD15" s="306"/>
      <c r="AE15" s="306"/>
      <c r="AF15" s="306"/>
      <c r="AG15" s="306"/>
      <c r="AH15" s="306"/>
      <c r="AI15" s="306"/>
      <c r="AJ15" s="306"/>
      <c r="AK15" s="306"/>
      <c r="AL15" s="306"/>
      <c r="AM15" s="306"/>
      <c r="AN15" s="470"/>
    </row>
    <row r="16" spans="1:40" s="75" customFormat="1" ht="5.25" customHeight="1" x14ac:dyDescent="0.15">
      <c r="A16" s="460" t="str">
        <f>平均標準報酬月額!$B$14&amp;"："&amp;平均標準報酬月額!$A$14</f>
        <v>平成：4</v>
      </c>
      <c r="B16" s="356"/>
      <c r="C16" s="461"/>
      <c r="D16" s="352"/>
      <c r="E16" s="396"/>
      <c r="F16" s="396"/>
      <c r="G16" s="396"/>
      <c r="H16" s="396"/>
      <c r="I16" s="386"/>
      <c r="J16" s="387"/>
      <c r="K16" s="313"/>
      <c r="L16" s="314"/>
      <c r="M16" s="315"/>
      <c r="N16" s="398"/>
      <c r="O16" s="396"/>
      <c r="P16" s="396"/>
      <c r="Q16" s="396"/>
      <c r="R16" s="396"/>
      <c r="S16" s="386"/>
      <c r="T16" s="387"/>
      <c r="U16" s="469"/>
      <c r="V16" s="306"/>
      <c r="W16" s="306"/>
      <c r="X16" s="306"/>
      <c r="Y16" s="306"/>
      <c r="Z16" s="306"/>
      <c r="AA16" s="306"/>
      <c r="AB16" s="306"/>
      <c r="AC16" s="306"/>
      <c r="AD16" s="306"/>
      <c r="AE16" s="306"/>
      <c r="AF16" s="306"/>
      <c r="AG16" s="306"/>
      <c r="AH16" s="306"/>
      <c r="AI16" s="306"/>
      <c r="AJ16" s="306"/>
      <c r="AK16" s="306"/>
      <c r="AL16" s="306"/>
      <c r="AM16" s="306"/>
      <c r="AN16" s="470"/>
    </row>
    <row r="17" spans="1:40" s="75" customFormat="1" ht="5.25" customHeight="1" x14ac:dyDescent="0.15">
      <c r="A17" s="460"/>
      <c r="B17" s="356"/>
      <c r="C17" s="461"/>
      <c r="D17" s="352"/>
      <c r="E17" s="396"/>
      <c r="F17" s="396"/>
      <c r="G17" s="396"/>
      <c r="H17" s="396"/>
      <c r="I17" s="386"/>
      <c r="J17" s="387"/>
      <c r="K17" s="313"/>
      <c r="L17" s="314"/>
      <c r="M17" s="315"/>
      <c r="N17" s="398"/>
      <c r="O17" s="396"/>
      <c r="P17" s="396"/>
      <c r="Q17" s="396"/>
      <c r="R17" s="396"/>
      <c r="S17" s="386"/>
      <c r="T17" s="387"/>
      <c r="U17" s="469"/>
      <c r="V17" s="306"/>
      <c r="W17" s="306"/>
      <c r="X17" s="306"/>
      <c r="Y17" s="306"/>
      <c r="Z17" s="306"/>
      <c r="AA17" s="306"/>
      <c r="AB17" s="306"/>
      <c r="AC17" s="306"/>
      <c r="AD17" s="306"/>
      <c r="AE17" s="306"/>
      <c r="AF17" s="306"/>
      <c r="AG17" s="306"/>
      <c r="AH17" s="306"/>
      <c r="AI17" s="306"/>
      <c r="AJ17" s="306"/>
      <c r="AK17" s="306"/>
      <c r="AL17" s="306"/>
      <c r="AM17" s="306"/>
      <c r="AN17" s="470"/>
    </row>
    <row r="18" spans="1:40" s="75" customFormat="1" ht="10.5" customHeight="1" x14ac:dyDescent="0.15">
      <c r="A18" s="460" t="str">
        <f>平均標準報酬月額!$B$15&amp;"："&amp;平均標準報酬月額!$A$15</f>
        <v>令和：5</v>
      </c>
      <c r="B18" s="356"/>
      <c r="C18" s="461"/>
      <c r="D18" s="459"/>
      <c r="E18" s="396"/>
      <c r="F18" s="396"/>
      <c r="G18" s="396"/>
      <c r="H18" s="396"/>
      <c r="I18" s="360"/>
      <c r="J18" s="361"/>
      <c r="K18" s="316"/>
      <c r="L18" s="317"/>
      <c r="M18" s="318"/>
      <c r="N18" s="474"/>
      <c r="O18" s="396"/>
      <c r="P18" s="396"/>
      <c r="Q18" s="396"/>
      <c r="R18" s="396"/>
      <c r="S18" s="360"/>
      <c r="T18" s="361"/>
      <c r="U18" s="471"/>
      <c r="V18" s="472"/>
      <c r="W18" s="472"/>
      <c r="X18" s="472"/>
      <c r="Y18" s="472"/>
      <c r="Z18" s="472"/>
      <c r="AA18" s="472"/>
      <c r="AB18" s="472"/>
      <c r="AC18" s="472"/>
      <c r="AD18" s="472"/>
      <c r="AE18" s="472"/>
      <c r="AF18" s="472"/>
      <c r="AG18" s="472"/>
      <c r="AH18" s="472"/>
      <c r="AI18" s="472"/>
      <c r="AJ18" s="472"/>
      <c r="AK18" s="472"/>
      <c r="AL18" s="472"/>
      <c r="AM18" s="472"/>
      <c r="AN18" s="473"/>
    </row>
    <row r="19" spans="1:40" s="75" customFormat="1" ht="12" customHeight="1" x14ac:dyDescent="0.15">
      <c r="A19" s="338" t="s">
        <v>30</v>
      </c>
      <c r="B19" s="336"/>
      <c r="C19" s="336"/>
      <c r="D19" s="336"/>
      <c r="E19" s="336"/>
      <c r="F19" s="336"/>
      <c r="G19" s="336"/>
      <c r="H19" s="336"/>
      <c r="I19" s="336"/>
      <c r="J19" s="337"/>
      <c r="K19" s="336" t="s">
        <v>31</v>
      </c>
      <c r="L19" s="336"/>
      <c r="M19" s="336"/>
      <c r="N19" s="336"/>
      <c r="O19" s="336"/>
      <c r="P19" s="336"/>
      <c r="Q19" s="336"/>
      <c r="R19" s="336"/>
      <c r="S19" s="336"/>
      <c r="T19" s="337"/>
      <c r="U19" s="338" t="s">
        <v>86</v>
      </c>
      <c r="V19" s="336"/>
      <c r="W19" s="336"/>
      <c r="X19" s="336"/>
      <c r="Y19" s="336"/>
      <c r="Z19" s="336"/>
      <c r="AA19" s="336"/>
      <c r="AB19" s="336"/>
      <c r="AC19" s="336"/>
      <c r="AD19" s="337"/>
      <c r="AE19" s="336" t="s">
        <v>87</v>
      </c>
      <c r="AF19" s="336"/>
      <c r="AG19" s="336"/>
      <c r="AH19" s="336"/>
      <c r="AI19" s="336"/>
      <c r="AJ19" s="336"/>
      <c r="AK19" s="336"/>
      <c r="AL19" s="336"/>
      <c r="AM19" s="336"/>
      <c r="AN19" s="337"/>
    </row>
    <row r="20" spans="1:40" s="75" customFormat="1" ht="12" customHeight="1" x14ac:dyDescent="0.15">
      <c r="A20" s="338" t="s">
        <v>16</v>
      </c>
      <c r="B20" s="336"/>
      <c r="C20" s="336"/>
      <c r="D20" s="337"/>
      <c r="E20" s="338" t="s">
        <v>0</v>
      </c>
      <c r="F20" s="337"/>
      <c r="G20" s="338" t="s">
        <v>3</v>
      </c>
      <c r="H20" s="337"/>
      <c r="I20" s="338" t="s">
        <v>4</v>
      </c>
      <c r="J20" s="337"/>
      <c r="K20" s="336" t="s">
        <v>16</v>
      </c>
      <c r="L20" s="336"/>
      <c r="M20" s="336"/>
      <c r="N20" s="337"/>
      <c r="O20" s="338" t="s">
        <v>0</v>
      </c>
      <c r="P20" s="337"/>
      <c r="Q20" s="338" t="s">
        <v>3</v>
      </c>
      <c r="R20" s="337"/>
      <c r="S20" s="338" t="s">
        <v>4</v>
      </c>
      <c r="T20" s="337"/>
      <c r="U20" s="338" t="s">
        <v>16</v>
      </c>
      <c r="V20" s="336"/>
      <c r="W20" s="336"/>
      <c r="X20" s="337"/>
      <c r="Y20" s="338" t="s">
        <v>0</v>
      </c>
      <c r="Z20" s="337"/>
      <c r="AA20" s="338" t="s">
        <v>3</v>
      </c>
      <c r="AB20" s="337"/>
      <c r="AC20" s="338" t="s">
        <v>4</v>
      </c>
      <c r="AD20" s="337"/>
      <c r="AE20" s="336" t="s">
        <v>16</v>
      </c>
      <c r="AF20" s="336"/>
      <c r="AG20" s="336"/>
      <c r="AH20" s="337"/>
      <c r="AI20" s="338" t="s">
        <v>0</v>
      </c>
      <c r="AJ20" s="337"/>
      <c r="AK20" s="338" t="s">
        <v>3</v>
      </c>
      <c r="AL20" s="337"/>
      <c r="AM20" s="338" t="s">
        <v>4</v>
      </c>
      <c r="AN20" s="337"/>
    </row>
    <row r="21" spans="1:40" s="75" customFormat="1" ht="10.5" customHeight="1" x14ac:dyDescent="0.15">
      <c r="A21" s="334" t="str">
        <f>平均標準報酬月額!$B$13&amp;"："&amp;平均標準報酬月額!$A$13</f>
        <v>昭和：3</v>
      </c>
      <c r="B21" s="331"/>
      <c r="C21" s="339"/>
      <c r="D21" s="400"/>
      <c r="E21" s="396"/>
      <c r="F21" s="396"/>
      <c r="G21" s="396"/>
      <c r="H21" s="396"/>
      <c r="I21" s="358"/>
      <c r="J21" s="359"/>
      <c r="K21" s="310" t="str">
        <f>A22</f>
        <v>平成：4</v>
      </c>
      <c r="L21" s="311"/>
      <c r="M21" s="311"/>
      <c r="N21" s="397"/>
      <c r="O21" s="396"/>
      <c r="P21" s="396"/>
      <c r="Q21" s="396"/>
      <c r="R21" s="396"/>
      <c r="S21" s="358"/>
      <c r="T21" s="359"/>
      <c r="U21" s="310" t="str">
        <f>$A$18</f>
        <v>令和：5</v>
      </c>
      <c r="V21" s="311"/>
      <c r="W21" s="312"/>
      <c r="X21" s="397"/>
      <c r="Y21" s="396"/>
      <c r="Z21" s="396"/>
      <c r="AA21" s="396"/>
      <c r="AB21" s="396"/>
      <c r="AC21" s="358"/>
      <c r="AD21" s="359"/>
      <c r="AE21" s="310" t="str">
        <f>$A$18</f>
        <v>令和：5</v>
      </c>
      <c r="AF21" s="311"/>
      <c r="AG21" s="312"/>
      <c r="AH21" s="397">
        <f>X21</f>
        <v>0</v>
      </c>
      <c r="AI21" s="396"/>
      <c r="AJ21" s="396"/>
      <c r="AK21" s="396">
        <f>AA21</f>
        <v>0</v>
      </c>
      <c r="AL21" s="396"/>
      <c r="AM21" s="358"/>
      <c r="AN21" s="359"/>
    </row>
    <row r="22" spans="1:40" s="75" customFormat="1" ht="5.25" customHeight="1" x14ac:dyDescent="0.15">
      <c r="A22" s="460" t="str">
        <f>平均標準報酬月額!$B$14&amp;"："&amp;平均標準報酬月額!$A$14</f>
        <v>平成：4</v>
      </c>
      <c r="B22" s="356"/>
      <c r="C22" s="461"/>
      <c r="D22" s="352"/>
      <c r="E22" s="396"/>
      <c r="F22" s="396"/>
      <c r="G22" s="396"/>
      <c r="H22" s="396"/>
      <c r="I22" s="386"/>
      <c r="J22" s="387"/>
      <c r="K22" s="313"/>
      <c r="L22" s="314"/>
      <c r="M22" s="314"/>
      <c r="N22" s="398"/>
      <c r="O22" s="396"/>
      <c r="P22" s="396"/>
      <c r="Q22" s="396"/>
      <c r="R22" s="396"/>
      <c r="S22" s="386"/>
      <c r="T22" s="387"/>
      <c r="U22" s="313"/>
      <c r="V22" s="314"/>
      <c r="W22" s="315"/>
      <c r="X22" s="398"/>
      <c r="Y22" s="396"/>
      <c r="Z22" s="396"/>
      <c r="AA22" s="396"/>
      <c r="AB22" s="396"/>
      <c r="AC22" s="386"/>
      <c r="AD22" s="387"/>
      <c r="AE22" s="313"/>
      <c r="AF22" s="314"/>
      <c r="AG22" s="315"/>
      <c r="AH22" s="398"/>
      <c r="AI22" s="396"/>
      <c r="AJ22" s="396"/>
      <c r="AK22" s="396"/>
      <c r="AL22" s="396"/>
      <c r="AM22" s="386"/>
      <c r="AN22" s="387"/>
    </row>
    <row r="23" spans="1:40" s="75" customFormat="1" ht="5.25" customHeight="1" x14ac:dyDescent="0.15">
      <c r="A23" s="460"/>
      <c r="B23" s="356"/>
      <c r="C23" s="461"/>
      <c r="D23" s="352"/>
      <c r="E23" s="396"/>
      <c r="F23" s="396"/>
      <c r="G23" s="396"/>
      <c r="H23" s="396"/>
      <c r="I23" s="386"/>
      <c r="J23" s="387"/>
      <c r="K23" s="313" t="str">
        <f>A24</f>
        <v>令和：5</v>
      </c>
      <c r="L23" s="314"/>
      <c r="M23" s="314"/>
      <c r="N23" s="398"/>
      <c r="O23" s="396"/>
      <c r="P23" s="396"/>
      <c r="Q23" s="396"/>
      <c r="R23" s="396"/>
      <c r="S23" s="386"/>
      <c r="T23" s="387"/>
      <c r="U23" s="313"/>
      <c r="V23" s="314"/>
      <c r="W23" s="315"/>
      <c r="X23" s="398"/>
      <c r="Y23" s="396"/>
      <c r="Z23" s="396"/>
      <c r="AA23" s="396"/>
      <c r="AB23" s="396"/>
      <c r="AC23" s="386"/>
      <c r="AD23" s="387"/>
      <c r="AE23" s="313"/>
      <c r="AF23" s="314"/>
      <c r="AG23" s="315"/>
      <c r="AH23" s="398"/>
      <c r="AI23" s="396"/>
      <c r="AJ23" s="396"/>
      <c r="AK23" s="396"/>
      <c r="AL23" s="396"/>
      <c r="AM23" s="386"/>
      <c r="AN23" s="387"/>
    </row>
    <row r="24" spans="1:40" s="75" customFormat="1" ht="9.75" customHeight="1" thickBot="1" x14ac:dyDescent="0.2">
      <c r="A24" s="460" t="str">
        <f>平均標準報酬月額!$B$15&amp;"："&amp;平均標準報酬月額!$A$15</f>
        <v>令和：5</v>
      </c>
      <c r="B24" s="356"/>
      <c r="C24" s="461"/>
      <c r="D24" s="352"/>
      <c r="E24" s="399"/>
      <c r="F24" s="399"/>
      <c r="G24" s="399"/>
      <c r="H24" s="399"/>
      <c r="I24" s="386"/>
      <c r="J24" s="387"/>
      <c r="K24" s="313"/>
      <c r="L24" s="314"/>
      <c r="M24" s="314"/>
      <c r="N24" s="398"/>
      <c r="O24" s="399"/>
      <c r="P24" s="399"/>
      <c r="Q24" s="399"/>
      <c r="R24" s="399"/>
      <c r="S24" s="386"/>
      <c r="T24" s="387"/>
      <c r="U24" s="319"/>
      <c r="V24" s="320"/>
      <c r="W24" s="321"/>
      <c r="X24" s="398"/>
      <c r="Y24" s="399"/>
      <c r="Z24" s="399"/>
      <c r="AA24" s="399"/>
      <c r="AB24" s="399"/>
      <c r="AC24" s="386"/>
      <c r="AD24" s="387"/>
      <c r="AE24" s="319"/>
      <c r="AF24" s="320"/>
      <c r="AG24" s="321"/>
      <c r="AH24" s="398"/>
      <c r="AI24" s="399"/>
      <c r="AJ24" s="399"/>
      <c r="AK24" s="399"/>
      <c r="AL24" s="399"/>
      <c r="AM24" s="386"/>
      <c r="AN24" s="387"/>
    </row>
    <row r="25" spans="1:40" s="75" customFormat="1" ht="12" customHeight="1" thickTop="1" x14ac:dyDescent="0.15">
      <c r="A25" s="430" t="s">
        <v>33</v>
      </c>
      <c r="B25" s="430"/>
      <c r="C25" s="430"/>
      <c r="D25" s="430"/>
      <c r="E25" s="430"/>
      <c r="F25" s="430"/>
      <c r="G25" s="338"/>
      <c r="H25" s="431" t="s">
        <v>55</v>
      </c>
      <c r="I25" s="432"/>
      <c r="J25" s="432"/>
      <c r="K25" s="432"/>
      <c r="L25" s="432"/>
      <c r="M25" s="432"/>
      <c r="N25" s="433" t="s">
        <v>54</v>
      </c>
      <c r="O25" s="433"/>
      <c r="P25" s="433"/>
      <c r="Q25" s="433"/>
      <c r="R25" s="433"/>
      <c r="S25" s="433"/>
      <c r="T25" s="433"/>
      <c r="U25" s="345" t="s">
        <v>60</v>
      </c>
      <c r="V25" s="346"/>
      <c r="W25" s="346"/>
      <c r="X25" s="346"/>
      <c r="Y25" s="346"/>
      <c r="Z25" s="346"/>
      <c r="AA25" s="346"/>
      <c r="AB25" s="346"/>
      <c r="AC25" s="346"/>
      <c r="AD25" s="347"/>
      <c r="AE25" s="346" t="s">
        <v>61</v>
      </c>
      <c r="AF25" s="346"/>
      <c r="AG25" s="346"/>
      <c r="AH25" s="346"/>
      <c r="AI25" s="346"/>
      <c r="AJ25" s="346"/>
      <c r="AK25" s="346"/>
      <c r="AL25" s="346"/>
      <c r="AM25" s="346"/>
      <c r="AN25" s="457"/>
    </row>
    <row r="26" spans="1:40" s="75" customFormat="1" ht="12" customHeight="1" x14ac:dyDescent="0.15">
      <c r="A26" s="405"/>
      <c r="B26" s="406"/>
      <c r="C26" s="406"/>
      <c r="D26" s="406"/>
      <c r="E26" s="406"/>
      <c r="F26" s="406"/>
      <c r="G26" s="284"/>
      <c r="H26" s="330"/>
      <c r="I26" s="331"/>
      <c r="J26" s="331"/>
      <c r="K26" s="331"/>
      <c r="L26" s="331"/>
      <c r="M26" s="135"/>
      <c r="N26" s="334"/>
      <c r="O26" s="331"/>
      <c r="P26" s="331"/>
      <c r="Q26" s="331"/>
      <c r="R26" s="331"/>
      <c r="S26" s="331"/>
      <c r="T26" s="135"/>
      <c r="U26" s="322" t="s">
        <v>10</v>
      </c>
      <c r="V26" s="323"/>
      <c r="W26" s="323" t="s">
        <v>164</v>
      </c>
      <c r="X26" s="323"/>
      <c r="Y26" s="323"/>
      <c r="Z26" s="323"/>
      <c r="AA26" s="323"/>
      <c r="AB26" s="323"/>
      <c r="AC26" s="323"/>
      <c r="AD26" s="324"/>
      <c r="AE26" s="322" t="s">
        <v>10</v>
      </c>
      <c r="AF26" s="323"/>
      <c r="AG26" s="323" t="s">
        <v>164</v>
      </c>
      <c r="AH26" s="323"/>
      <c r="AI26" s="323"/>
      <c r="AJ26" s="323"/>
      <c r="AK26" s="323"/>
      <c r="AL26" s="323"/>
      <c r="AM26" s="323"/>
      <c r="AN26" s="327"/>
    </row>
    <row r="27" spans="1:40" s="75" customFormat="1" ht="12" customHeight="1" thickBot="1" x14ac:dyDescent="0.2">
      <c r="A27" s="407"/>
      <c r="B27" s="408"/>
      <c r="C27" s="408"/>
      <c r="D27" s="408"/>
      <c r="E27" s="408"/>
      <c r="F27" s="408"/>
      <c r="G27" s="285" t="s">
        <v>5</v>
      </c>
      <c r="H27" s="332"/>
      <c r="I27" s="333"/>
      <c r="J27" s="333"/>
      <c r="K27" s="333"/>
      <c r="L27" s="333"/>
      <c r="M27" s="283" t="s">
        <v>2</v>
      </c>
      <c r="N27" s="335"/>
      <c r="O27" s="333"/>
      <c r="P27" s="333"/>
      <c r="Q27" s="333"/>
      <c r="R27" s="333"/>
      <c r="S27" s="333"/>
      <c r="T27" s="283" t="s">
        <v>5</v>
      </c>
      <c r="U27" s="329" t="str">
        <f>H41</f>
        <v>令和</v>
      </c>
      <c r="V27" s="325"/>
      <c r="W27" s="325"/>
      <c r="X27" s="325"/>
      <c r="Y27" s="325"/>
      <c r="Z27" s="325"/>
      <c r="AA27" s="325"/>
      <c r="AB27" s="325"/>
      <c r="AC27" s="325"/>
      <c r="AD27" s="326"/>
      <c r="AE27" s="329" t="str">
        <f>H41</f>
        <v>令和</v>
      </c>
      <c r="AF27" s="325"/>
      <c r="AG27" s="325"/>
      <c r="AH27" s="325"/>
      <c r="AI27" s="325"/>
      <c r="AJ27" s="325"/>
      <c r="AK27" s="325"/>
      <c r="AL27" s="325"/>
      <c r="AM27" s="325"/>
      <c r="AN27" s="328"/>
    </row>
    <row r="28" spans="1:40" s="75" customFormat="1" ht="22.5" customHeight="1" thickTop="1" x14ac:dyDescent="0.15">
      <c r="A28" s="365" t="s">
        <v>74</v>
      </c>
      <c r="B28" s="366"/>
      <c r="C28" s="367"/>
      <c r="D28" s="517" t="s">
        <v>38</v>
      </c>
      <c r="E28" s="341"/>
      <c r="F28" s="342"/>
      <c r="G28" s="403"/>
      <c r="H28" s="404"/>
      <c r="I28" s="404"/>
      <c r="J28" s="404"/>
      <c r="K28" s="404"/>
      <c r="L28" s="404"/>
      <c r="M28" s="404"/>
      <c r="N28" s="136" t="s">
        <v>5</v>
      </c>
      <c r="O28" s="518" t="s">
        <v>57</v>
      </c>
      <c r="P28" s="518"/>
      <c r="Q28" s="341" t="s">
        <v>38</v>
      </c>
      <c r="R28" s="341"/>
      <c r="S28" s="342"/>
      <c r="T28" s="343"/>
      <c r="U28" s="344"/>
      <c r="V28" s="344"/>
      <c r="W28" s="344"/>
      <c r="X28" s="344"/>
      <c r="Y28" s="344"/>
      <c r="Z28" s="344"/>
      <c r="AA28" s="136" t="s">
        <v>5</v>
      </c>
      <c r="AB28" s="428" t="s">
        <v>72</v>
      </c>
      <c r="AC28" s="341" t="s">
        <v>56</v>
      </c>
      <c r="AD28" s="342"/>
      <c r="AE28" s="403"/>
      <c r="AF28" s="404"/>
      <c r="AG28" s="404"/>
      <c r="AH28" s="404"/>
      <c r="AI28" s="404"/>
      <c r="AJ28" s="404"/>
      <c r="AK28" s="404"/>
      <c r="AL28" s="404"/>
      <c r="AM28" s="404"/>
      <c r="AN28" s="137" t="s">
        <v>5</v>
      </c>
    </row>
    <row r="29" spans="1:40" s="75" customFormat="1" ht="12" customHeight="1" x14ac:dyDescent="0.15">
      <c r="A29" s="365"/>
      <c r="B29" s="366"/>
      <c r="C29" s="367"/>
      <c r="D29" s="391" t="s">
        <v>90</v>
      </c>
      <c r="E29" s="371"/>
      <c r="F29" s="372"/>
      <c r="G29" s="338" t="s">
        <v>16</v>
      </c>
      <c r="H29" s="336"/>
      <c r="I29" s="336"/>
      <c r="J29" s="337"/>
      <c r="K29" s="338" t="s">
        <v>0</v>
      </c>
      <c r="L29" s="337"/>
      <c r="M29" s="338" t="s">
        <v>3</v>
      </c>
      <c r="N29" s="337"/>
      <c r="O29" s="519"/>
      <c r="P29" s="519"/>
      <c r="Q29" s="371" t="s">
        <v>90</v>
      </c>
      <c r="R29" s="371"/>
      <c r="S29" s="371"/>
      <c r="T29" s="338" t="s">
        <v>16</v>
      </c>
      <c r="U29" s="336"/>
      <c r="V29" s="336"/>
      <c r="W29" s="337"/>
      <c r="X29" s="338" t="s">
        <v>0</v>
      </c>
      <c r="Y29" s="337"/>
      <c r="Z29" s="338" t="s">
        <v>3</v>
      </c>
      <c r="AA29" s="336"/>
      <c r="AB29" s="429"/>
      <c r="AC29" s="371" t="s">
        <v>73</v>
      </c>
      <c r="AD29" s="371"/>
      <c r="AE29" s="338" t="s">
        <v>16</v>
      </c>
      <c r="AF29" s="336"/>
      <c r="AG29" s="336"/>
      <c r="AH29" s="337"/>
      <c r="AI29" s="338" t="s">
        <v>0</v>
      </c>
      <c r="AJ29" s="337"/>
      <c r="AK29" s="338" t="s">
        <v>3</v>
      </c>
      <c r="AL29" s="337"/>
      <c r="AM29" s="338" t="s">
        <v>4</v>
      </c>
      <c r="AN29" s="458"/>
    </row>
    <row r="30" spans="1:40" s="75" customFormat="1" ht="9.75" customHeight="1" x14ac:dyDescent="0.15">
      <c r="A30" s="365"/>
      <c r="B30" s="366"/>
      <c r="C30" s="367"/>
      <c r="D30" s="392"/>
      <c r="E30" s="373"/>
      <c r="F30" s="374"/>
      <c r="G30" s="334" t="str">
        <f>$A$16</f>
        <v>平成：4</v>
      </c>
      <c r="H30" s="331"/>
      <c r="I30" s="339"/>
      <c r="J30" s="350"/>
      <c r="K30" s="396"/>
      <c r="L30" s="396"/>
      <c r="M30" s="358"/>
      <c r="N30" s="359"/>
      <c r="O30" s="519"/>
      <c r="P30" s="519"/>
      <c r="Q30" s="373"/>
      <c r="R30" s="373"/>
      <c r="S30" s="373"/>
      <c r="T30" s="334" t="str">
        <f>$A$16</f>
        <v>平成：4</v>
      </c>
      <c r="U30" s="331"/>
      <c r="V30" s="339"/>
      <c r="W30" s="350"/>
      <c r="X30" s="396"/>
      <c r="Y30" s="396"/>
      <c r="Z30" s="358"/>
      <c r="AA30" s="358"/>
      <c r="AB30" s="429"/>
      <c r="AC30" s="373"/>
      <c r="AD30" s="373"/>
      <c r="AE30" s="334" t="str">
        <f>$A$16</f>
        <v>平成：4</v>
      </c>
      <c r="AF30" s="331"/>
      <c r="AG30" s="339"/>
      <c r="AH30" s="350"/>
      <c r="AI30" s="396"/>
      <c r="AJ30" s="396"/>
      <c r="AK30" s="396"/>
      <c r="AL30" s="396"/>
      <c r="AM30" s="358"/>
      <c r="AN30" s="442"/>
    </row>
    <row r="31" spans="1:40" s="75" customFormat="1" ht="10.5" customHeight="1" x14ac:dyDescent="0.15">
      <c r="A31" s="388"/>
      <c r="B31" s="389"/>
      <c r="C31" s="390"/>
      <c r="D31" s="393"/>
      <c r="E31" s="394"/>
      <c r="F31" s="395"/>
      <c r="G31" s="307" t="str">
        <f>$A$18</f>
        <v>令和：5</v>
      </c>
      <c r="H31" s="308"/>
      <c r="I31" s="309"/>
      <c r="J31" s="351"/>
      <c r="K31" s="396"/>
      <c r="L31" s="396"/>
      <c r="M31" s="360"/>
      <c r="N31" s="361"/>
      <c r="O31" s="519"/>
      <c r="P31" s="519"/>
      <c r="Q31" s="394"/>
      <c r="R31" s="394"/>
      <c r="S31" s="394"/>
      <c r="T31" s="307" t="str">
        <f>$A$18</f>
        <v>令和：5</v>
      </c>
      <c r="U31" s="308"/>
      <c r="V31" s="309"/>
      <c r="W31" s="351"/>
      <c r="X31" s="396"/>
      <c r="Y31" s="396"/>
      <c r="Z31" s="360"/>
      <c r="AA31" s="360"/>
      <c r="AB31" s="429"/>
      <c r="AC31" s="394"/>
      <c r="AD31" s="394"/>
      <c r="AE31" s="307" t="str">
        <f>$A$18</f>
        <v>令和：5</v>
      </c>
      <c r="AF31" s="308"/>
      <c r="AG31" s="309"/>
      <c r="AH31" s="351"/>
      <c r="AI31" s="396"/>
      <c r="AJ31" s="396"/>
      <c r="AK31" s="396"/>
      <c r="AL31" s="396"/>
      <c r="AM31" s="360"/>
      <c r="AN31" s="443"/>
    </row>
    <row r="32" spans="1:40" s="75" customFormat="1" ht="10.5" customHeight="1" x14ac:dyDescent="0.15">
      <c r="A32" s="362" t="s">
        <v>75</v>
      </c>
      <c r="B32" s="363"/>
      <c r="C32" s="364"/>
      <c r="D32" s="411" t="s">
        <v>38</v>
      </c>
      <c r="E32" s="411"/>
      <c r="F32" s="412"/>
      <c r="G32" s="401"/>
      <c r="H32" s="402"/>
      <c r="I32" s="402"/>
      <c r="J32" s="402"/>
      <c r="K32" s="402"/>
      <c r="L32" s="402"/>
      <c r="M32" s="402"/>
      <c r="N32" s="409" t="s">
        <v>5</v>
      </c>
      <c r="O32" s="434" t="s">
        <v>34</v>
      </c>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5"/>
      <c r="AM32" s="435"/>
      <c r="AN32" s="436"/>
    </row>
    <row r="33" spans="1:40" s="75" customFormat="1" ht="10.5" customHeight="1" x14ac:dyDescent="0.15">
      <c r="A33" s="365"/>
      <c r="B33" s="366"/>
      <c r="C33" s="367"/>
      <c r="D33" s="413"/>
      <c r="E33" s="413"/>
      <c r="F33" s="414"/>
      <c r="G33" s="403"/>
      <c r="H33" s="404"/>
      <c r="I33" s="404"/>
      <c r="J33" s="404"/>
      <c r="K33" s="404"/>
      <c r="L33" s="404"/>
      <c r="M33" s="404"/>
      <c r="N33" s="410"/>
      <c r="O33" s="434" t="s">
        <v>35</v>
      </c>
      <c r="P33" s="435"/>
      <c r="Q33" s="435"/>
      <c r="R33" s="435"/>
      <c r="S33" s="435"/>
      <c r="T33" s="435"/>
      <c r="U33" s="435"/>
      <c r="V33" s="435"/>
      <c r="W33" s="435"/>
      <c r="X33" s="437"/>
      <c r="Y33" s="438" t="s">
        <v>36</v>
      </c>
      <c r="Z33" s="439"/>
      <c r="AA33" s="439"/>
      <c r="AB33" s="439"/>
      <c r="AC33" s="439"/>
      <c r="AD33" s="440"/>
      <c r="AE33" s="438" t="s">
        <v>37</v>
      </c>
      <c r="AF33" s="439"/>
      <c r="AG33" s="439"/>
      <c r="AH33" s="439"/>
      <c r="AI33" s="439"/>
      <c r="AJ33" s="439"/>
      <c r="AK33" s="439"/>
      <c r="AL33" s="439"/>
      <c r="AM33" s="439"/>
      <c r="AN33" s="441"/>
    </row>
    <row r="34" spans="1:40" s="75" customFormat="1" ht="12" customHeight="1" x14ac:dyDescent="0.15">
      <c r="A34" s="365"/>
      <c r="B34" s="366"/>
      <c r="C34" s="367"/>
      <c r="D34" s="371" t="s">
        <v>90</v>
      </c>
      <c r="E34" s="371"/>
      <c r="F34" s="372"/>
      <c r="G34" s="338" t="s">
        <v>16</v>
      </c>
      <c r="H34" s="336"/>
      <c r="I34" s="336"/>
      <c r="J34" s="337"/>
      <c r="K34" s="338" t="s">
        <v>0</v>
      </c>
      <c r="L34" s="337"/>
      <c r="M34" s="338" t="s">
        <v>3</v>
      </c>
      <c r="N34" s="337"/>
      <c r="O34" s="415"/>
      <c r="P34" s="400"/>
      <c r="Q34" s="400"/>
      <c r="R34" s="400"/>
      <c r="S34" s="400"/>
      <c r="T34" s="400"/>
      <c r="U34" s="400"/>
      <c r="V34" s="400"/>
      <c r="W34" s="400"/>
      <c r="X34" s="400"/>
      <c r="Y34" s="419"/>
      <c r="Z34" s="420"/>
      <c r="AA34" s="420"/>
      <c r="AB34" s="420"/>
      <c r="AC34" s="420"/>
      <c r="AD34" s="421"/>
      <c r="AE34" s="377"/>
      <c r="AF34" s="378"/>
      <c r="AG34" s="378"/>
      <c r="AH34" s="378"/>
      <c r="AI34" s="378"/>
      <c r="AJ34" s="378"/>
      <c r="AK34" s="378"/>
      <c r="AL34" s="378"/>
      <c r="AM34" s="378"/>
      <c r="AN34" s="379"/>
    </row>
    <row r="35" spans="1:40" s="75" customFormat="1" ht="10.5" customHeight="1" x14ac:dyDescent="0.15">
      <c r="A35" s="365"/>
      <c r="B35" s="366"/>
      <c r="C35" s="367"/>
      <c r="D35" s="373"/>
      <c r="E35" s="373"/>
      <c r="F35" s="374"/>
      <c r="G35" s="334" t="str">
        <f>$A$16</f>
        <v>平成：4</v>
      </c>
      <c r="H35" s="331"/>
      <c r="I35" s="339"/>
      <c r="J35" s="350"/>
      <c r="K35" s="396"/>
      <c r="L35" s="396"/>
      <c r="M35" s="358"/>
      <c r="N35" s="359"/>
      <c r="O35" s="416"/>
      <c r="P35" s="352"/>
      <c r="Q35" s="352"/>
      <c r="R35" s="352"/>
      <c r="S35" s="352"/>
      <c r="T35" s="352"/>
      <c r="U35" s="352"/>
      <c r="V35" s="352"/>
      <c r="W35" s="352"/>
      <c r="X35" s="352"/>
      <c r="Y35" s="422"/>
      <c r="Z35" s="423"/>
      <c r="AA35" s="423"/>
      <c r="AB35" s="423"/>
      <c r="AC35" s="423"/>
      <c r="AD35" s="424"/>
      <c r="AE35" s="380"/>
      <c r="AF35" s="381"/>
      <c r="AG35" s="381"/>
      <c r="AH35" s="381"/>
      <c r="AI35" s="381"/>
      <c r="AJ35" s="381"/>
      <c r="AK35" s="381"/>
      <c r="AL35" s="381"/>
      <c r="AM35" s="381"/>
      <c r="AN35" s="382"/>
    </row>
    <row r="36" spans="1:40" s="75" customFormat="1" ht="10.5" customHeight="1" thickBot="1" x14ac:dyDescent="0.2">
      <c r="A36" s="368"/>
      <c r="B36" s="369"/>
      <c r="C36" s="370"/>
      <c r="D36" s="375"/>
      <c r="E36" s="375"/>
      <c r="F36" s="376"/>
      <c r="G36" s="307" t="str">
        <f>$A$18</f>
        <v>令和：5</v>
      </c>
      <c r="H36" s="308"/>
      <c r="I36" s="309"/>
      <c r="J36" s="351"/>
      <c r="K36" s="396"/>
      <c r="L36" s="396"/>
      <c r="M36" s="360"/>
      <c r="N36" s="361"/>
      <c r="O36" s="417"/>
      <c r="P36" s="418"/>
      <c r="Q36" s="418"/>
      <c r="R36" s="418"/>
      <c r="S36" s="418"/>
      <c r="T36" s="418"/>
      <c r="U36" s="418"/>
      <c r="V36" s="418"/>
      <c r="W36" s="418"/>
      <c r="X36" s="418"/>
      <c r="Y36" s="425"/>
      <c r="Z36" s="426"/>
      <c r="AA36" s="426"/>
      <c r="AB36" s="426"/>
      <c r="AC36" s="426"/>
      <c r="AD36" s="427"/>
      <c r="AE36" s="383"/>
      <c r="AF36" s="384"/>
      <c r="AG36" s="384"/>
      <c r="AH36" s="384"/>
      <c r="AI36" s="384"/>
      <c r="AJ36" s="384"/>
      <c r="AK36" s="384"/>
      <c r="AL36" s="384"/>
      <c r="AM36" s="384"/>
      <c r="AN36" s="385"/>
    </row>
    <row r="37" spans="1:40" ht="6" customHeight="1" thickTop="1" x14ac:dyDescent="0.15">
      <c r="A37" s="444" t="s">
        <v>70</v>
      </c>
      <c r="B37" s="445"/>
      <c r="C37" s="445"/>
      <c r="D37" s="445"/>
      <c r="E37" s="138"/>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40"/>
    </row>
    <row r="38" spans="1:40" ht="12" customHeight="1" x14ac:dyDescent="0.15">
      <c r="A38" s="446"/>
      <c r="B38" s="447"/>
      <c r="C38" s="447"/>
      <c r="D38" s="447"/>
      <c r="E38" s="141"/>
      <c r="F38" s="64" t="s">
        <v>69</v>
      </c>
      <c r="G38" s="64"/>
      <c r="H38" s="64"/>
      <c r="I38" s="64"/>
      <c r="J38" s="64"/>
      <c r="K38" s="64"/>
      <c r="L38" s="64"/>
      <c r="M38" s="64"/>
      <c r="N38" s="142"/>
      <c r="O38" s="142"/>
      <c r="P38" s="142"/>
      <c r="Q38" s="142"/>
      <c r="R38" s="142"/>
      <c r="S38" s="142"/>
      <c r="T38" s="142"/>
      <c r="U38" s="142"/>
      <c r="W38" s="455" t="s">
        <v>68</v>
      </c>
      <c r="X38" s="456"/>
      <c r="Y38" s="456"/>
      <c r="Z38" s="456"/>
      <c r="AA38" s="456"/>
      <c r="AB38" s="456"/>
      <c r="AC38" s="456"/>
      <c r="AD38" s="456"/>
      <c r="AE38" s="456"/>
      <c r="AF38" s="456"/>
      <c r="AG38" s="456"/>
      <c r="AH38" s="456"/>
      <c r="AI38" s="456"/>
      <c r="AJ38" s="456"/>
      <c r="AK38" s="456"/>
      <c r="AL38" s="456"/>
      <c r="AM38" s="456"/>
      <c r="AN38" s="6"/>
    </row>
    <row r="39" spans="1:40" ht="12" customHeight="1" x14ac:dyDescent="0.15">
      <c r="A39" s="446"/>
      <c r="B39" s="447"/>
      <c r="C39" s="447"/>
      <c r="D39" s="447"/>
      <c r="E39" s="141"/>
      <c r="F39" s="64"/>
      <c r="G39" s="64"/>
      <c r="H39" s="64"/>
      <c r="I39" s="64"/>
      <c r="J39" s="64"/>
      <c r="K39" s="64"/>
      <c r="L39" s="64"/>
      <c r="M39" s="64"/>
      <c r="P39" s="142"/>
      <c r="Q39" s="142"/>
      <c r="R39" s="142"/>
      <c r="S39" s="142"/>
      <c r="T39" s="142"/>
      <c r="U39" s="142"/>
      <c r="V39" s="142"/>
      <c r="W39" s="456"/>
      <c r="X39" s="456"/>
      <c r="Y39" s="456"/>
      <c r="Z39" s="456"/>
      <c r="AA39" s="456"/>
      <c r="AB39" s="456"/>
      <c r="AC39" s="456"/>
      <c r="AD39" s="456"/>
      <c r="AE39" s="456"/>
      <c r="AF39" s="456"/>
      <c r="AG39" s="456"/>
      <c r="AH39" s="456"/>
      <c r="AI39" s="456"/>
      <c r="AJ39" s="456"/>
      <c r="AK39" s="456"/>
      <c r="AL39" s="456"/>
      <c r="AM39" s="456"/>
      <c r="AN39" s="6"/>
    </row>
    <row r="40" spans="1:40" ht="6" customHeight="1" x14ac:dyDescent="0.15">
      <c r="A40" s="446"/>
      <c r="B40" s="447"/>
      <c r="C40" s="447"/>
      <c r="D40" s="447"/>
      <c r="E40" s="141"/>
      <c r="F40" s="64"/>
      <c r="G40" s="64"/>
      <c r="H40" s="64"/>
      <c r="I40" s="64"/>
      <c r="J40" s="64"/>
      <c r="K40" s="64"/>
      <c r="L40" s="64"/>
      <c r="M40" s="64"/>
      <c r="P40" s="142"/>
      <c r="Q40" s="142"/>
      <c r="R40" s="142"/>
      <c r="S40" s="142"/>
      <c r="T40" s="142"/>
      <c r="U40" s="142"/>
      <c r="V40" s="142"/>
      <c r="W40" s="154"/>
      <c r="X40" s="154"/>
      <c r="Y40" s="154"/>
      <c r="Z40" s="154"/>
      <c r="AA40" s="154"/>
      <c r="AB40" s="154"/>
      <c r="AC40" s="154"/>
      <c r="AD40" s="154"/>
      <c r="AE40" s="154"/>
      <c r="AF40" s="154"/>
      <c r="AG40" s="154"/>
      <c r="AH40" s="154"/>
      <c r="AI40" s="154"/>
      <c r="AJ40" s="154"/>
      <c r="AK40" s="154"/>
      <c r="AL40" s="154"/>
      <c r="AM40" s="154"/>
      <c r="AN40" s="6"/>
    </row>
    <row r="41" spans="1:40" ht="15" customHeight="1" x14ac:dyDescent="0.15">
      <c r="A41" s="446"/>
      <c r="B41" s="447"/>
      <c r="C41" s="447"/>
      <c r="D41" s="447"/>
      <c r="E41" s="141"/>
      <c r="F41" s="50"/>
      <c r="G41" s="50"/>
      <c r="H41" s="356" t="str">
        <f>平均標準報酬月額!B15</f>
        <v>令和</v>
      </c>
      <c r="I41" s="356"/>
      <c r="J41" s="357"/>
      <c r="K41" s="357"/>
      <c r="L41" s="128" t="s">
        <v>0</v>
      </c>
      <c r="M41" s="357"/>
      <c r="N41" s="357"/>
      <c r="O41" s="128" t="s">
        <v>1</v>
      </c>
      <c r="P41" s="357"/>
      <c r="Q41" s="357"/>
      <c r="R41" s="128" t="s">
        <v>2</v>
      </c>
      <c r="S41" s="5"/>
      <c r="T41" s="5"/>
      <c r="U41" s="5"/>
      <c r="V41" s="142"/>
      <c r="W41" s="142"/>
      <c r="X41" s="142"/>
      <c r="Y41" s="142"/>
      <c r="Z41" s="142"/>
      <c r="AA41" s="142"/>
      <c r="AB41" s="142"/>
      <c r="AC41" s="142"/>
      <c r="AD41" s="142"/>
      <c r="AE41" s="142"/>
      <c r="AF41" s="142"/>
      <c r="AG41" s="142"/>
      <c r="AH41" s="142"/>
      <c r="AI41" s="142"/>
      <c r="AJ41" s="142"/>
      <c r="AK41" s="142"/>
      <c r="AL41" s="142"/>
      <c r="AM41" s="142"/>
      <c r="AN41" s="143"/>
    </row>
    <row r="42" spans="1:40" ht="20.100000000000001" customHeight="1" x14ac:dyDescent="0.15">
      <c r="A42" s="446"/>
      <c r="B42" s="447"/>
      <c r="C42" s="447"/>
      <c r="D42" s="447"/>
      <c r="E42" s="141"/>
      <c r="F42" s="50"/>
      <c r="G42" s="50"/>
      <c r="H42" s="50"/>
      <c r="I42" s="50"/>
      <c r="J42" s="50"/>
      <c r="K42" s="50"/>
      <c r="L42" s="304" t="s">
        <v>20</v>
      </c>
      <c r="M42" s="305"/>
      <c r="N42" s="305"/>
      <c r="O42" s="50"/>
      <c r="P42" s="304" t="s">
        <v>40</v>
      </c>
      <c r="Q42" s="304"/>
      <c r="R42" s="304"/>
      <c r="S42" s="304"/>
      <c r="T42" s="5"/>
      <c r="U42" s="450"/>
      <c r="V42" s="450"/>
      <c r="W42" s="450"/>
      <c r="X42" s="450"/>
      <c r="Y42" s="450"/>
      <c r="Z42" s="450"/>
      <c r="AA42" s="450"/>
      <c r="AB42" s="450"/>
      <c r="AC42" s="450"/>
      <c r="AD42" s="450"/>
      <c r="AE42" s="450"/>
      <c r="AF42" s="450"/>
      <c r="AG42" s="450"/>
      <c r="AH42" s="450"/>
      <c r="AI42" s="451"/>
      <c r="AJ42" s="144"/>
      <c r="AK42" s="144"/>
      <c r="AL42" s="50"/>
      <c r="AM42" s="50"/>
      <c r="AN42" s="2"/>
    </row>
    <row r="43" spans="1:40" ht="20.100000000000001" customHeight="1" x14ac:dyDescent="0.15">
      <c r="A43" s="446"/>
      <c r="B43" s="447"/>
      <c r="C43" s="447"/>
      <c r="D43" s="447"/>
      <c r="E43" s="141"/>
      <c r="F43" s="50"/>
      <c r="G43" s="50"/>
      <c r="H43" s="50"/>
      <c r="I43" s="50"/>
      <c r="J43" s="5"/>
      <c r="K43" s="50"/>
      <c r="L43" s="305"/>
      <c r="M43" s="305"/>
      <c r="N43" s="305"/>
      <c r="O43" s="50"/>
      <c r="P43" s="304" t="s">
        <v>21</v>
      </c>
      <c r="Q43" s="304"/>
      <c r="R43" s="452"/>
      <c r="S43" s="452"/>
      <c r="T43" s="5"/>
      <c r="U43" s="453"/>
      <c r="V43" s="453"/>
      <c r="W43" s="453"/>
      <c r="X43" s="453"/>
      <c r="Y43" s="453"/>
      <c r="Z43" s="453"/>
      <c r="AA43" s="453"/>
      <c r="AB43" s="453"/>
      <c r="AC43" s="453"/>
      <c r="AD43" s="453"/>
      <c r="AE43" s="453"/>
      <c r="AF43" s="453"/>
      <c r="AG43" s="453"/>
      <c r="AH43" s="453"/>
      <c r="AI43" s="453"/>
      <c r="AJ43" s="144"/>
      <c r="AK43" s="144"/>
      <c r="AL43" s="50"/>
      <c r="AM43" s="50"/>
      <c r="AN43" s="2"/>
    </row>
    <row r="44" spans="1:40" ht="20.100000000000001" customHeight="1" x14ac:dyDescent="0.15">
      <c r="A44" s="446"/>
      <c r="B44" s="447"/>
      <c r="C44" s="447"/>
      <c r="D44" s="447"/>
      <c r="E44" s="141"/>
      <c r="F44" s="50"/>
      <c r="G44" s="50"/>
      <c r="H44" s="50"/>
      <c r="I44" s="50"/>
      <c r="J44" s="50"/>
      <c r="K44" s="50"/>
      <c r="L44" s="305"/>
      <c r="M44" s="305"/>
      <c r="N44" s="305"/>
      <c r="O44" s="50"/>
      <c r="P44" s="304" t="s">
        <v>12</v>
      </c>
      <c r="Q44" s="304"/>
      <c r="R44" s="304"/>
      <c r="S44" s="304"/>
      <c r="T44" s="127"/>
      <c r="U44" s="453"/>
      <c r="V44" s="453"/>
      <c r="W44" s="453"/>
      <c r="X44" s="453"/>
      <c r="Y44" s="453"/>
      <c r="Z44" s="453"/>
      <c r="AA44" s="453"/>
      <c r="AB44" s="453"/>
      <c r="AC44" s="453"/>
      <c r="AD44" s="453"/>
      <c r="AE44" s="453"/>
      <c r="AF44" s="453"/>
      <c r="AG44" s="453"/>
      <c r="AH44" s="453"/>
      <c r="AI44" s="454"/>
      <c r="AJ44" s="144"/>
      <c r="AK44" s="144"/>
      <c r="AL44" s="50"/>
      <c r="AM44" s="50"/>
      <c r="AN44" s="2"/>
    </row>
    <row r="45" spans="1:40" ht="3" customHeight="1" x14ac:dyDescent="0.15">
      <c r="A45" s="448"/>
      <c r="B45" s="449"/>
      <c r="C45" s="449"/>
      <c r="D45" s="449"/>
      <c r="E45" s="145"/>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57"/>
    </row>
    <row r="46" spans="1:40" ht="6" customHeight="1" x14ac:dyDescent="0.15">
      <c r="A46" s="4"/>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13"/>
    </row>
    <row r="47" spans="1:40" ht="12" customHeight="1" x14ac:dyDescent="0.15">
      <c r="A47" s="56" t="s">
        <v>92</v>
      </c>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2"/>
    </row>
    <row r="48" spans="1:40" ht="12" customHeight="1" x14ac:dyDescent="0.15">
      <c r="A48" s="56" t="s">
        <v>109</v>
      </c>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2"/>
    </row>
    <row r="49" spans="1:40" ht="12" customHeight="1" x14ac:dyDescent="0.15">
      <c r="A49" s="56" t="s">
        <v>110</v>
      </c>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2"/>
    </row>
    <row r="50" spans="1:40" ht="12" customHeight="1" x14ac:dyDescent="0.15">
      <c r="A50" s="56" t="s">
        <v>108</v>
      </c>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2"/>
    </row>
    <row r="51" spans="1:40" ht="6" customHeight="1" x14ac:dyDescent="0.15">
      <c r="A51" s="4"/>
      <c r="B51" s="5"/>
      <c r="C51" s="7"/>
      <c r="D51" s="5"/>
      <c r="E51" s="8"/>
      <c r="F51" s="8"/>
      <c r="G51" s="8"/>
      <c r="H51" s="8"/>
      <c r="I51" s="8"/>
      <c r="J51" s="8"/>
      <c r="K51" s="8"/>
      <c r="L51" s="8"/>
      <c r="M51" s="8"/>
      <c r="N51" s="8"/>
      <c r="O51" s="8"/>
      <c r="P51" s="8"/>
      <c r="Q51" s="8"/>
      <c r="R51" s="8"/>
      <c r="S51" s="50"/>
      <c r="T51" s="50"/>
      <c r="U51" s="50"/>
      <c r="V51" s="50"/>
      <c r="W51" s="50"/>
      <c r="X51" s="50"/>
      <c r="Y51" s="50"/>
      <c r="Z51" s="50"/>
      <c r="AA51" s="50"/>
      <c r="AB51" s="50"/>
      <c r="AC51" s="50"/>
      <c r="AD51" s="50"/>
      <c r="AE51" s="50"/>
      <c r="AF51" s="50"/>
      <c r="AG51" s="50"/>
      <c r="AH51" s="50"/>
      <c r="AI51" s="50"/>
      <c r="AJ51" s="50"/>
      <c r="AK51" s="50"/>
      <c r="AL51" s="50"/>
      <c r="AM51" s="50"/>
      <c r="AN51" s="2"/>
    </row>
    <row r="52" spans="1:40" ht="12" customHeight="1" x14ac:dyDescent="0.15">
      <c r="A52" s="58" t="s">
        <v>39</v>
      </c>
      <c r="B52" s="50"/>
      <c r="N52" s="314"/>
      <c r="O52" s="314"/>
      <c r="P52" s="5"/>
      <c r="Q52" s="5"/>
      <c r="R52" s="5"/>
      <c r="S52" s="50"/>
      <c r="T52" s="50"/>
      <c r="U52" s="50"/>
      <c r="V52" s="50"/>
      <c r="W52" s="50"/>
      <c r="X52" s="50"/>
      <c r="Y52" s="50"/>
      <c r="Z52" s="50"/>
      <c r="AA52" s="50"/>
      <c r="AB52" s="50"/>
      <c r="AC52" s="50"/>
      <c r="AD52" s="50"/>
      <c r="AE52" s="50"/>
      <c r="AF52" s="50"/>
      <c r="AG52" s="50"/>
      <c r="AH52" s="50"/>
      <c r="AI52" s="50"/>
      <c r="AJ52" s="50"/>
      <c r="AK52" s="50"/>
      <c r="AL52" s="50"/>
      <c r="AM52" s="50"/>
      <c r="AN52" s="2"/>
    </row>
    <row r="53" spans="1:40" ht="6" customHeight="1" x14ac:dyDescent="0.15">
      <c r="A53" s="58"/>
      <c r="B53" s="50"/>
      <c r="N53" s="153"/>
      <c r="O53" s="153"/>
      <c r="P53" s="5"/>
      <c r="Q53" s="5"/>
      <c r="R53" s="5"/>
      <c r="S53" s="50"/>
      <c r="T53" s="50"/>
      <c r="U53" s="50"/>
      <c r="V53" s="50"/>
      <c r="W53" s="50"/>
      <c r="X53" s="50"/>
      <c r="Y53" s="50"/>
      <c r="Z53" s="50"/>
      <c r="AA53" s="50"/>
      <c r="AB53" s="50"/>
      <c r="AC53" s="50"/>
      <c r="AD53" s="50"/>
      <c r="AE53" s="50"/>
      <c r="AF53" s="50"/>
      <c r="AG53" s="50"/>
      <c r="AH53" s="50"/>
      <c r="AI53" s="50"/>
      <c r="AJ53" s="50"/>
      <c r="AK53" s="50"/>
      <c r="AL53" s="50"/>
      <c r="AM53" s="50"/>
      <c r="AN53" s="2"/>
    </row>
    <row r="54" spans="1:40" ht="12" customHeight="1" x14ac:dyDescent="0.15">
      <c r="A54" s="1"/>
      <c r="B54" s="50"/>
      <c r="C54" s="356"/>
      <c r="D54" s="356"/>
      <c r="E54" s="352"/>
      <c r="F54" s="352"/>
      <c r="G54" s="128" t="s">
        <v>0</v>
      </c>
      <c r="H54" s="352"/>
      <c r="I54" s="352"/>
      <c r="J54" s="128" t="s">
        <v>1</v>
      </c>
      <c r="K54" s="352"/>
      <c r="L54" s="352"/>
      <c r="M54" s="128" t="s">
        <v>2</v>
      </c>
      <c r="N54" s="131"/>
      <c r="O54" s="131"/>
      <c r="P54" s="50"/>
      <c r="Q54" s="356" t="s">
        <v>63</v>
      </c>
      <c r="R54" s="356"/>
      <c r="S54" s="356"/>
      <c r="T54" s="50"/>
      <c r="U54" s="306"/>
      <c r="V54" s="306"/>
      <c r="W54" s="306"/>
      <c r="X54" s="128" t="s">
        <v>64</v>
      </c>
      <c r="Y54" s="306"/>
      <c r="Z54" s="306"/>
      <c r="AA54" s="306"/>
      <c r="AB54" s="306"/>
      <c r="AC54" s="50"/>
      <c r="AD54" s="50"/>
      <c r="AE54" s="50"/>
      <c r="AF54" s="50"/>
      <c r="AG54" s="50"/>
      <c r="AH54" s="50"/>
      <c r="AI54" s="50"/>
      <c r="AJ54" s="50"/>
      <c r="AK54" s="50"/>
      <c r="AL54" s="50"/>
      <c r="AM54" s="50"/>
      <c r="AN54" s="2"/>
    </row>
    <row r="55" spans="1:40" ht="20.100000000000001" customHeight="1" x14ac:dyDescent="0.15">
      <c r="A55" s="4"/>
      <c r="B55" s="5"/>
      <c r="C55" s="5"/>
      <c r="D55" s="5"/>
      <c r="E55" s="5"/>
      <c r="F55" s="5"/>
      <c r="G55" s="5"/>
      <c r="H55" s="5"/>
      <c r="I55" s="5"/>
      <c r="J55" s="5"/>
      <c r="K55" s="5"/>
      <c r="L55" s="304" t="s">
        <v>107</v>
      </c>
      <c r="M55" s="355"/>
      <c r="N55" s="355"/>
      <c r="O55" s="355"/>
      <c r="P55" s="5"/>
      <c r="Q55" s="304" t="s">
        <v>40</v>
      </c>
      <c r="R55" s="304"/>
      <c r="S55" s="304"/>
      <c r="T55" s="5"/>
      <c r="U55" s="353"/>
      <c r="V55" s="353"/>
      <c r="W55" s="353"/>
      <c r="X55" s="353"/>
      <c r="Y55" s="353"/>
      <c r="Z55" s="353"/>
      <c r="AA55" s="353"/>
      <c r="AB55" s="353"/>
      <c r="AC55" s="353"/>
      <c r="AD55" s="353"/>
      <c r="AE55" s="353"/>
      <c r="AF55" s="353"/>
      <c r="AG55" s="353"/>
      <c r="AH55" s="353"/>
      <c r="AI55" s="354"/>
      <c r="AJ55" s="50"/>
      <c r="AK55" s="39"/>
      <c r="AL55" s="5"/>
      <c r="AM55" s="5"/>
      <c r="AN55" s="6"/>
    </row>
    <row r="56" spans="1:40" ht="20.100000000000001" customHeight="1" x14ac:dyDescent="0.15">
      <c r="A56" s="1"/>
      <c r="B56" s="50"/>
      <c r="C56" s="50"/>
      <c r="D56" s="50"/>
      <c r="E56" s="50"/>
      <c r="F56" s="50"/>
      <c r="G56" s="5"/>
      <c r="H56" s="50"/>
      <c r="I56" s="50"/>
      <c r="J56" s="50"/>
      <c r="K56" s="50"/>
      <c r="L56" s="355"/>
      <c r="M56" s="355"/>
      <c r="N56" s="355"/>
      <c r="O56" s="355"/>
      <c r="P56" s="5"/>
      <c r="Q56" s="304" t="s">
        <v>12</v>
      </c>
      <c r="R56" s="304"/>
      <c r="S56" s="304"/>
      <c r="T56" s="127"/>
      <c r="U56" s="348"/>
      <c r="V56" s="348"/>
      <c r="W56" s="348"/>
      <c r="X56" s="348"/>
      <c r="Y56" s="348"/>
      <c r="Z56" s="348"/>
      <c r="AA56" s="348"/>
      <c r="AB56" s="348"/>
      <c r="AC56" s="348"/>
      <c r="AD56" s="348"/>
      <c r="AE56" s="348"/>
      <c r="AF56" s="348"/>
      <c r="AG56" s="348"/>
      <c r="AH56" s="348"/>
      <c r="AI56" s="349"/>
      <c r="AJ56" s="40"/>
      <c r="AK56" s="50"/>
      <c r="AL56" s="50"/>
      <c r="AM56" s="50"/>
      <c r="AN56" s="2"/>
    </row>
    <row r="57" spans="1:40" ht="12" customHeight="1" x14ac:dyDescent="0.15">
      <c r="A57" s="1"/>
      <c r="B57" s="50"/>
      <c r="C57" s="50"/>
      <c r="D57" s="50"/>
      <c r="E57" s="50"/>
      <c r="F57" s="50"/>
      <c r="G57" s="50"/>
      <c r="H57" s="50"/>
      <c r="I57" s="50"/>
      <c r="J57" s="50"/>
      <c r="K57" s="50"/>
      <c r="L57" s="355"/>
      <c r="M57" s="355"/>
      <c r="N57" s="355"/>
      <c r="O57" s="355"/>
      <c r="P57" s="5"/>
      <c r="Q57" s="304" t="s">
        <v>65</v>
      </c>
      <c r="R57" s="304"/>
      <c r="S57" s="304"/>
      <c r="T57" s="50"/>
      <c r="U57" s="306"/>
      <c r="V57" s="306"/>
      <c r="W57" s="306"/>
      <c r="X57" s="306"/>
      <c r="Y57" s="128" t="s">
        <v>66</v>
      </c>
      <c r="Z57" s="306"/>
      <c r="AA57" s="306"/>
      <c r="AB57" s="306"/>
      <c r="AC57" s="306"/>
      <c r="AD57" s="128" t="s">
        <v>66</v>
      </c>
      <c r="AE57" s="306"/>
      <c r="AF57" s="306"/>
      <c r="AG57" s="306"/>
      <c r="AH57" s="306"/>
      <c r="AI57" s="306"/>
      <c r="AJ57" s="41"/>
      <c r="AK57" s="9"/>
      <c r="AL57" s="5"/>
      <c r="AM57" s="9"/>
      <c r="AN57" s="2"/>
    </row>
    <row r="58" spans="1:40" ht="6" customHeight="1" x14ac:dyDescent="0.15">
      <c r="A58" s="42"/>
      <c r="B58" s="43"/>
      <c r="C58" s="43"/>
      <c r="D58" s="43"/>
      <c r="E58" s="43"/>
      <c r="F58" s="43"/>
      <c r="G58" s="43"/>
      <c r="H58" s="43"/>
      <c r="I58" s="43"/>
      <c r="J58" s="43"/>
      <c r="K58" s="43"/>
      <c r="L58" s="43"/>
      <c r="M58" s="43"/>
      <c r="N58" s="43"/>
      <c r="O58" s="43"/>
      <c r="P58" s="43"/>
      <c r="Q58" s="43"/>
      <c r="R58" s="43"/>
      <c r="S58" s="43"/>
      <c r="T58" s="43"/>
      <c r="U58" s="43"/>
      <c r="V58" s="43"/>
      <c r="W58" s="43"/>
      <c r="X58" s="44"/>
      <c r="Y58" s="44"/>
      <c r="Z58" s="44"/>
      <c r="AA58" s="44"/>
      <c r="AB58" s="37"/>
      <c r="AC58" s="44"/>
      <c r="AD58" s="44"/>
      <c r="AE58" s="37"/>
      <c r="AF58" s="44"/>
      <c r="AG58" s="44"/>
      <c r="AH58" s="44"/>
      <c r="AI58" s="44"/>
      <c r="AJ58" s="43"/>
      <c r="AK58" s="43"/>
      <c r="AL58" s="43"/>
      <c r="AM58" s="43"/>
      <c r="AN58" s="45"/>
    </row>
    <row r="59" spans="1:40" ht="3" customHeight="1" x14ac:dyDescent="0.15">
      <c r="A59" s="11"/>
      <c r="B59" s="12"/>
      <c r="C59" s="12"/>
      <c r="D59" s="12"/>
      <c r="E59" s="12"/>
      <c r="F59" s="12"/>
      <c r="G59" s="12"/>
      <c r="H59" s="12"/>
      <c r="I59" s="12"/>
      <c r="J59" s="12"/>
      <c r="K59" s="12"/>
      <c r="L59" s="12"/>
      <c r="M59" s="12"/>
      <c r="N59" s="12"/>
      <c r="O59" s="12"/>
      <c r="P59" s="12"/>
      <c r="Q59" s="12"/>
      <c r="R59" s="12"/>
      <c r="S59" s="12"/>
      <c r="T59" s="12"/>
      <c r="U59" s="12"/>
      <c r="V59" s="12"/>
      <c r="W59" s="12"/>
      <c r="X59" s="46"/>
      <c r="Y59" s="46"/>
      <c r="Z59" s="46"/>
      <c r="AA59" s="46"/>
      <c r="AB59" s="38"/>
      <c r="AC59" s="46"/>
      <c r="AD59" s="46"/>
      <c r="AE59" s="38"/>
      <c r="AF59" s="46"/>
      <c r="AG59" s="46"/>
      <c r="AH59" s="46"/>
      <c r="AI59" s="46"/>
      <c r="AJ59" s="12"/>
      <c r="AK59" s="12"/>
      <c r="AL59" s="12"/>
      <c r="AM59" s="12"/>
      <c r="AN59" s="13"/>
    </row>
    <row r="60" spans="1:40" ht="12" customHeight="1" x14ac:dyDescent="0.15">
      <c r="A60" s="59" t="s">
        <v>93</v>
      </c>
      <c r="B60" s="5"/>
      <c r="C60" s="5"/>
      <c r="D60" s="5"/>
      <c r="E60" s="5"/>
      <c r="F60" s="5"/>
      <c r="G60" s="127"/>
      <c r="H60" s="127"/>
      <c r="I60" s="127"/>
      <c r="J60" s="127"/>
      <c r="K60" s="127"/>
      <c r="L60" s="127"/>
      <c r="M60" s="127"/>
      <c r="N60" s="127"/>
      <c r="O60" s="127"/>
      <c r="P60" s="127"/>
      <c r="Q60" s="127"/>
      <c r="R60" s="127"/>
      <c r="S60" s="127"/>
      <c r="T60" s="127"/>
      <c r="U60" s="127"/>
      <c r="V60" s="5"/>
      <c r="W60" s="5"/>
      <c r="X60" s="5"/>
      <c r="Y60" s="5"/>
      <c r="Z60" s="5"/>
      <c r="AA60" s="5"/>
      <c r="AB60" s="5"/>
      <c r="AC60" s="5"/>
      <c r="AD60" s="5"/>
      <c r="AE60" s="5"/>
      <c r="AF60" s="5"/>
      <c r="AG60" s="5"/>
      <c r="AH60" s="5"/>
      <c r="AI60" s="5"/>
      <c r="AJ60" s="5"/>
      <c r="AK60" s="5"/>
      <c r="AL60" s="5"/>
      <c r="AM60" s="5"/>
      <c r="AN60" s="6"/>
    </row>
    <row r="61" spans="1:40" ht="6" customHeight="1" x14ac:dyDescent="0.15">
      <c r="A61" s="59"/>
      <c r="B61" s="5"/>
      <c r="C61" s="5"/>
      <c r="D61" s="5"/>
      <c r="E61" s="5"/>
      <c r="F61" s="5"/>
      <c r="G61" s="153"/>
      <c r="H61" s="153"/>
      <c r="I61" s="153"/>
      <c r="J61" s="153"/>
      <c r="K61" s="153"/>
      <c r="L61" s="153"/>
      <c r="M61" s="153"/>
      <c r="N61" s="153"/>
      <c r="O61" s="153"/>
      <c r="P61" s="153"/>
      <c r="Q61" s="153"/>
      <c r="R61" s="153"/>
      <c r="S61" s="153"/>
      <c r="T61" s="153"/>
      <c r="U61" s="153"/>
      <c r="V61" s="5"/>
      <c r="W61" s="5"/>
      <c r="X61" s="5"/>
      <c r="Y61" s="5"/>
      <c r="Z61" s="5"/>
      <c r="AA61" s="5"/>
      <c r="AB61" s="5"/>
      <c r="AC61" s="5"/>
      <c r="AD61" s="5"/>
      <c r="AE61" s="5"/>
      <c r="AF61" s="5"/>
      <c r="AG61" s="5"/>
      <c r="AH61" s="5"/>
      <c r="AI61" s="5"/>
      <c r="AJ61" s="5"/>
      <c r="AK61" s="5"/>
      <c r="AL61" s="5"/>
      <c r="AM61" s="5"/>
      <c r="AN61" s="6"/>
    </row>
    <row r="62" spans="1:40" ht="12" customHeight="1" x14ac:dyDescent="0.15">
      <c r="A62" s="1" t="s">
        <v>62</v>
      </c>
      <c r="B62" s="50"/>
      <c r="C62" s="356"/>
      <c r="D62" s="356"/>
      <c r="E62" s="352"/>
      <c r="F62" s="352"/>
      <c r="G62" s="128" t="s">
        <v>0</v>
      </c>
      <c r="H62" s="352"/>
      <c r="I62" s="352"/>
      <c r="J62" s="128" t="s">
        <v>1</v>
      </c>
      <c r="K62" s="352"/>
      <c r="L62" s="352"/>
      <c r="M62" s="128" t="s">
        <v>2</v>
      </c>
      <c r="N62" s="314"/>
      <c r="O62" s="314"/>
      <c r="P62" s="5"/>
      <c r="Q62" s="5"/>
      <c r="R62" s="5"/>
      <c r="S62" s="50"/>
      <c r="T62" s="50"/>
      <c r="U62" s="50"/>
      <c r="V62" s="50"/>
      <c r="W62" s="50"/>
      <c r="X62" s="50"/>
      <c r="Y62" s="50"/>
      <c r="Z62" s="50"/>
      <c r="AA62" s="50"/>
      <c r="AB62" s="50"/>
      <c r="AC62" s="50"/>
      <c r="AD62" s="50"/>
      <c r="AE62" s="50"/>
      <c r="AF62" s="50"/>
      <c r="AG62" s="50"/>
      <c r="AH62" s="50"/>
      <c r="AI62" s="5"/>
      <c r="AJ62" s="5"/>
      <c r="AK62" s="5"/>
      <c r="AL62" s="5"/>
      <c r="AM62" s="50"/>
      <c r="AN62" s="2"/>
    </row>
    <row r="63" spans="1:40" ht="20.100000000000001" customHeight="1" x14ac:dyDescent="0.15">
      <c r="A63" s="4"/>
      <c r="B63" s="5"/>
      <c r="C63" s="5"/>
      <c r="D63" s="5"/>
      <c r="E63" s="5"/>
      <c r="F63" s="5"/>
      <c r="G63" s="5"/>
      <c r="H63" s="5"/>
      <c r="I63" s="5"/>
      <c r="J63" s="5"/>
      <c r="K63" s="5"/>
      <c r="L63" s="304" t="s">
        <v>14</v>
      </c>
      <c r="M63" s="305"/>
      <c r="N63" s="305"/>
      <c r="O63" s="305"/>
      <c r="P63" s="5"/>
      <c r="Q63" s="304" t="s">
        <v>13</v>
      </c>
      <c r="R63" s="304"/>
      <c r="S63" s="304"/>
      <c r="T63" s="5"/>
      <c r="U63" s="348"/>
      <c r="V63" s="348"/>
      <c r="W63" s="348"/>
      <c r="X63" s="348"/>
      <c r="Y63" s="348"/>
      <c r="Z63" s="348"/>
      <c r="AA63" s="348"/>
      <c r="AB63" s="348"/>
      <c r="AC63" s="348"/>
      <c r="AD63" s="348"/>
      <c r="AE63" s="348"/>
      <c r="AF63" s="348"/>
      <c r="AG63" s="348"/>
      <c r="AH63" s="348"/>
      <c r="AI63" s="349"/>
      <c r="AJ63" s="5"/>
      <c r="AK63" s="5"/>
      <c r="AL63" s="5"/>
      <c r="AM63" s="5"/>
      <c r="AN63" s="6"/>
    </row>
    <row r="64" spans="1:40" ht="20.100000000000001" customHeight="1" x14ac:dyDescent="0.15">
      <c r="A64" s="1"/>
      <c r="B64" s="50"/>
      <c r="C64" s="50"/>
      <c r="D64" s="50"/>
      <c r="E64" s="50"/>
      <c r="F64" s="50"/>
      <c r="G64" s="5"/>
      <c r="H64" s="50"/>
      <c r="I64" s="50"/>
      <c r="J64" s="50"/>
      <c r="K64" s="50"/>
      <c r="L64" s="305"/>
      <c r="M64" s="305"/>
      <c r="N64" s="305"/>
      <c r="O64" s="305"/>
      <c r="P64" s="5"/>
      <c r="Q64" s="304" t="s">
        <v>12</v>
      </c>
      <c r="R64" s="304"/>
      <c r="S64" s="304"/>
      <c r="T64" s="153"/>
      <c r="U64" s="348"/>
      <c r="V64" s="348"/>
      <c r="W64" s="348"/>
      <c r="X64" s="348"/>
      <c r="Y64" s="348"/>
      <c r="Z64" s="348"/>
      <c r="AA64" s="348"/>
      <c r="AB64" s="348"/>
      <c r="AC64" s="348"/>
      <c r="AD64" s="348"/>
      <c r="AE64" s="348"/>
      <c r="AF64" s="348"/>
      <c r="AG64" s="348"/>
      <c r="AH64" s="348"/>
      <c r="AI64" s="349"/>
      <c r="AJ64" s="5"/>
      <c r="AK64" s="5"/>
      <c r="AL64" s="5"/>
      <c r="AM64" s="50"/>
      <c r="AN64" s="2"/>
    </row>
    <row r="65" spans="1:40" ht="12" customHeight="1" x14ac:dyDescent="0.15">
      <c r="A65" s="1"/>
      <c r="B65" s="50"/>
      <c r="C65" s="50"/>
      <c r="D65" s="50"/>
      <c r="E65" s="50"/>
      <c r="F65" s="50"/>
      <c r="G65" s="50"/>
      <c r="H65" s="50"/>
      <c r="I65" s="50"/>
      <c r="J65" s="50"/>
      <c r="K65" s="50"/>
      <c r="L65" s="305"/>
      <c r="M65" s="305"/>
      <c r="N65" s="305"/>
      <c r="O65" s="305"/>
      <c r="P65" s="5"/>
      <c r="Q65" s="304" t="s">
        <v>65</v>
      </c>
      <c r="R65" s="304"/>
      <c r="S65" s="304"/>
      <c r="T65" s="50"/>
      <c r="U65" s="306"/>
      <c r="V65" s="306"/>
      <c r="W65" s="306"/>
      <c r="X65" s="306"/>
      <c r="Y65" s="152" t="s">
        <v>66</v>
      </c>
      <c r="Z65" s="306"/>
      <c r="AA65" s="306"/>
      <c r="AB65" s="306"/>
      <c r="AC65" s="306"/>
      <c r="AD65" s="152" t="s">
        <v>66</v>
      </c>
      <c r="AE65" s="306"/>
      <c r="AF65" s="306"/>
      <c r="AG65" s="306"/>
      <c r="AH65" s="306"/>
      <c r="AI65" s="306"/>
      <c r="AJ65" s="5"/>
      <c r="AK65" s="5"/>
      <c r="AL65" s="5"/>
      <c r="AM65" s="9"/>
      <c r="AN65" s="2"/>
    </row>
    <row r="66" spans="1:40" ht="12" customHeight="1" x14ac:dyDescent="0.15">
      <c r="A66" s="47"/>
      <c r="B66" s="156" t="s">
        <v>135</v>
      </c>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3"/>
      <c r="AI66" s="317"/>
      <c r="AJ66" s="317"/>
      <c r="AK66" s="48"/>
      <c r="AL66" s="48"/>
      <c r="AM66" s="155"/>
      <c r="AN66" s="57"/>
    </row>
    <row r="67" spans="1:40" ht="12" customHeight="1" x14ac:dyDescent="0.15">
      <c r="A67" s="10" t="s">
        <v>94</v>
      </c>
      <c r="B67" s="5"/>
      <c r="C67" s="5"/>
      <c r="D67" s="5"/>
      <c r="E67" s="5"/>
      <c r="F67" s="5"/>
      <c r="G67" s="5"/>
      <c r="H67" s="5"/>
      <c r="I67" s="5"/>
      <c r="J67" s="5"/>
      <c r="K67" s="5"/>
      <c r="L67" s="5"/>
      <c r="M67" s="5"/>
      <c r="N67" s="127"/>
      <c r="O67" s="127"/>
      <c r="P67" s="127"/>
      <c r="Q67" s="127"/>
      <c r="R67" s="127"/>
      <c r="S67" s="5"/>
      <c r="T67" s="5"/>
      <c r="U67" s="127"/>
      <c r="V67" s="127"/>
      <c r="W67" s="127"/>
      <c r="X67" s="127"/>
      <c r="Y67" s="5"/>
      <c r="Z67" s="5"/>
      <c r="AA67" s="5"/>
      <c r="AB67" s="5"/>
      <c r="AC67" s="5"/>
      <c r="AD67" s="5"/>
      <c r="AE67" s="5"/>
      <c r="AF67" s="5"/>
      <c r="AG67" s="5"/>
      <c r="AH67" s="5"/>
      <c r="AI67" s="307" t="s">
        <v>136</v>
      </c>
      <c r="AJ67" s="308"/>
      <c r="AK67" s="308"/>
      <c r="AL67" s="308"/>
      <c r="AM67" s="308"/>
      <c r="AN67" s="340"/>
    </row>
    <row r="68" spans="1:40" x14ac:dyDescent="0.15">
      <c r="A68" s="10" t="s">
        <v>139</v>
      </c>
      <c r="AI68" s="338" t="s">
        <v>137</v>
      </c>
      <c r="AJ68" s="336"/>
      <c r="AK68" s="337"/>
      <c r="AL68" s="338" t="s">
        <v>138</v>
      </c>
      <c r="AM68" s="336"/>
      <c r="AN68" s="337"/>
    </row>
    <row r="69" spans="1:40" x14ac:dyDescent="0.15">
      <c r="AI69" s="207"/>
      <c r="AJ69" s="208"/>
      <c r="AK69" s="209"/>
      <c r="AL69" s="207"/>
      <c r="AM69" s="208"/>
      <c r="AN69" s="209"/>
    </row>
    <row r="70" spans="1:40" x14ac:dyDescent="0.15">
      <c r="AI70" s="59"/>
      <c r="AJ70" s="118"/>
      <c r="AK70" s="135"/>
      <c r="AL70" s="59"/>
      <c r="AM70" s="118"/>
      <c r="AN70" s="135"/>
    </row>
    <row r="71" spans="1:40" x14ac:dyDescent="0.15">
      <c r="AI71" s="210"/>
      <c r="AJ71" s="211"/>
      <c r="AK71" s="212"/>
      <c r="AL71" s="210"/>
      <c r="AM71" s="132"/>
      <c r="AN71" s="133"/>
    </row>
  </sheetData>
  <sheetProtection sheet="1" objects="1" scenarios="1"/>
  <protectedRanges>
    <protectedRange sqref="C54 E54 H54 K54 U54 Y54 U55 U56 U57 Z57 AE57 C62 E62 H62 K62 U63 U64 U65 Z65 AE65" name="範囲2"/>
    <protectedRange sqref="F9 N9 A12 G12 Y12 AG12 D15:J18 N15:T18 U14 D21:J24 O21 N21:T24 X21:AD24 AH21:AN24 A26 G28 T28 AE28 J30:N31 W30:AA31 AH30:AN31 G32 J35:N36 O34:AN36" name="範囲1"/>
  </protectedRanges>
  <mergeCells count="213">
    <mergeCell ref="D28:F28"/>
    <mergeCell ref="A24:C24"/>
    <mergeCell ref="J30:J31"/>
    <mergeCell ref="K30:L31"/>
    <mergeCell ref="M30:N31"/>
    <mergeCell ref="O28:P31"/>
    <mergeCell ref="Q29:S31"/>
    <mergeCell ref="W30:W31"/>
    <mergeCell ref="X30:Y31"/>
    <mergeCell ref="Q21:R24"/>
    <mergeCell ref="Y21:Z24"/>
    <mergeCell ref="G30:I30"/>
    <mergeCell ref="A22:C23"/>
    <mergeCell ref="AA1:AG1"/>
    <mergeCell ref="AH1:AN1"/>
    <mergeCell ref="B3:C4"/>
    <mergeCell ref="D3:Q4"/>
    <mergeCell ref="S4:W5"/>
    <mergeCell ref="B5:C6"/>
    <mergeCell ref="D5:Q6"/>
    <mergeCell ref="AG12:AM12"/>
    <mergeCell ref="A12:F12"/>
    <mergeCell ref="AE12:AF12"/>
    <mergeCell ref="A8:C8"/>
    <mergeCell ref="D8:M8"/>
    <mergeCell ref="N8:AD8"/>
    <mergeCell ref="AE8:AN8"/>
    <mergeCell ref="A9:C9"/>
    <mergeCell ref="D9:E9"/>
    <mergeCell ref="A1:C1"/>
    <mergeCell ref="G11:AD11"/>
    <mergeCell ref="G12:AD12"/>
    <mergeCell ref="A10:C10"/>
    <mergeCell ref="D10:E10"/>
    <mergeCell ref="A11:F11"/>
    <mergeCell ref="F9:M10"/>
    <mergeCell ref="N9:AD10"/>
    <mergeCell ref="AE9:AF11"/>
    <mergeCell ref="O14:P14"/>
    <mergeCell ref="Q14:R14"/>
    <mergeCell ref="K13:T13"/>
    <mergeCell ref="U14:AN18"/>
    <mergeCell ref="N15:N18"/>
    <mergeCell ref="O15:P18"/>
    <mergeCell ref="Q15:R18"/>
    <mergeCell ref="S15:T18"/>
    <mergeCell ref="AG9:AN11"/>
    <mergeCell ref="U13:AN13"/>
    <mergeCell ref="AC20:AD20"/>
    <mergeCell ref="D15:D18"/>
    <mergeCell ref="E15:F18"/>
    <mergeCell ref="G15:H18"/>
    <mergeCell ref="K20:N20"/>
    <mergeCell ref="O20:P20"/>
    <mergeCell ref="Q20:R20"/>
    <mergeCell ref="S20:T20"/>
    <mergeCell ref="E14:F14"/>
    <mergeCell ref="G14:H14"/>
    <mergeCell ref="I14:J14"/>
    <mergeCell ref="K14:N14"/>
    <mergeCell ref="A14:D14"/>
    <mergeCell ref="I15:J18"/>
    <mergeCell ref="S14:T14"/>
    <mergeCell ref="A16:C17"/>
    <mergeCell ref="A18:C18"/>
    <mergeCell ref="A20:D20"/>
    <mergeCell ref="E20:F20"/>
    <mergeCell ref="G20:H20"/>
    <mergeCell ref="I20:J20"/>
    <mergeCell ref="U44:AI44"/>
    <mergeCell ref="A13:J13"/>
    <mergeCell ref="C62:D62"/>
    <mergeCell ref="W38:AM39"/>
    <mergeCell ref="J41:K41"/>
    <mergeCell ref="M41:N41"/>
    <mergeCell ref="AE28:AM28"/>
    <mergeCell ref="AE25:AN25"/>
    <mergeCell ref="AE29:AH29"/>
    <mergeCell ref="AI29:AJ29"/>
    <mergeCell ref="AK29:AL29"/>
    <mergeCell ref="AM29:AN29"/>
    <mergeCell ref="T30:V30"/>
    <mergeCell ref="K29:L29"/>
    <mergeCell ref="M29:N29"/>
    <mergeCell ref="N52:O52"/>
    <mergeCell ref="C54:D54"/>
    <mergeCell ref="E54:F54"/>
    <mergeCell ref="A21:C21"/>
    <mergeCell ref="AK20:AL20"/>
    <mergeCell ref="AM20:AN20"/>
    <mergeCell ref="U20:X20"/>
    <mergeCell ref="Y20:Z20"/>
    <mergeCell ref="AA20:AB20"/>
    <mergeCell ref="S21:T24"/>
    <mergeCell ref="M34:N34"/>
    <mergeCell ref="Q56:S56"/>
    <mergeCell ref="K23:M24"/>
    <mergeCell ref="O34:X36"/>
    <mergeCell ref="Y34:AD36"/>
    <mergeCell ref="K54:L54"/>
    <mergeCell ref="AC29:AD31"/>
    <mergeCell ref="Z30:AA31"/>
    <mergeCell ref="AB28:AB31"/>
    <mergeCell ref="G28:M28"/>
    <mergeCell ref="A25:G25"/>
    <mergeCell ref="H25:M25"/>
    <mergeCell ref="N25:T25"/>
    <mergeCell ref="G29:J29"/>
    <mergeCell ref="G21:H24"/>
    <mergeCell ref="O32:AN32"/>
    <mergeCell ref="O33:X33"/>
    <mergeCell ref="Y33:AD33"/>
    <mergeCell ref="AE33:AN33"/>
    <mergeCell ref="AI30:AJ31"/>
    <mergeCell ref="AK30:AL31"/>
    <mergeCell ref="AM30:AN31"/>
    <mergeCell ref="A37:D45"/>
    <mergeCell ref="A32:C36"/>
    <mergeCell ref="D34:F36"/>
    <mergeCell ref="AE34:AN36"/>
    <mergeCell ref="AM21:AN24"/>
    <mergeCell ref="A28:C31"/>
    <mergeCell ref="D29:F31"/>
    <mergeCell ref="K35:L36"/>
    <mergeCell ref="X21:X24"/>
    <mergeCell ref="T31:V31"/>
    <mergeCell ref="AK21:AL24"/>
    <mergeCell ref="D21:D24"/>
    <mergeCell ref="E21:F24"/>
    <mergeCell ref="G32:M33"/>
    <mergeCell ref="I21:J24"/>
    <mergeCell ref="N21:N24"/>
    <mergeCell ref="O21:P24"/>
    <mergeCell ref="A26:F27"/>
    <mergeCell ref="K21:M22"/>
    <mergeCell ref="AC21:AD24"/>
    <mergeCell ref="AH21:AH24"/>
    <mergeCell ref="AI21:AJ24"/>
    <mergeCell ref="N32:N33"/>
    <mergeCell ref="D32:F33"/>
    <mergeCell ref="AA21:AB24"/>
    <mergeCell ref="E62:F62"/>
    <mergeCell ref="H62:I62"/>
    <mergeCell ref="K62:L62"/>
    <mergeCell ref="N62:O62"/>
    <mergeCell ref="Q55:S55"/>
    <mergeCell ref="U55:AI55"/>
    <mergeCell ref="AE57:AI57"/>
    <mergeCell ref="L55:O57"/>
    <mergeCell ref="K34:L34"/>
    <mergeCell ref="G35:I35"/>
    <mergeCell ref="J35:J36"/>
    <mergeCell ref="G34:J34"/>
    <mergeCell ref="U56:AI56"/>
    <mergeCell ref="Q57:S57"/>
    <mergeCell ref="U57:X57"/>
    <mergeCell ref="Z57:AC57"/>
    <mergeCell ref="Q54:S54"/>
    <mergeCell ref="P41:Q41"/>
    <mergeCell ref="L42:N44"/>
    <mergeCell ref="H54:I54"/>
    <mergeCell ref="M35:N36"/>
    <mergeCell ref="G36:I36"/>
    <mergeCell ref="H41:I41"/>
    <mergeCell ref="U54:W54"/>
    <mergeCell ref="AI67:AN67"/>
    <mergeCell ref="AI68:AK68"/>
    <mergeCell ref="AL68:AN68"/>
    <mergeCell ref="AI66:AJ66"/>
    <mergeCell ref="Q28:S28"/>
    <mergeCell ref="T28:Z28"/>
    <mergeCell ref="U25:AD25"/>
    <mergeCell ref="Q63:S63"/>
    <mergeCell ref="U63:AI63"/>
    <mergeCell ref="Q64:S64"/>
    <mergeCell ref="U64:AI64"/>
    <mergeCell ref="Q65:S65"/>
    <mergeCell ref="AE30:AG30"/>
    <mergeCell ref="AE31:AG31"/>
    <mergeCell ref="AC28:AD28"/>
    <mergeCell ref="T29:W29"/>
    <mergeCell ref="X29:Y29"/>
    <mergeCell ref="Z29:AA29"/>
    <mergeCell ref="AH30:AH31"/>
    <mergeCell ref="Y54:AB54"/>
    <mergeCell ref="U42:AI42"/>
    <mergeCell ref="P43:S43"/>
    <mergeCell ref="U43:AI43"/>
    <mergeCell ref="P44:S44"/>
    <mergeCell ref="L63:O65"/>
    <mergeCell ref="P42:S42"/>
    <mergeCell ref="AE65:AI65"/>
    <mergeCell ref="U65:X65"/>
    <mergeCell ref="Z65:AC65"/>
    <mergeCell ref="G31:I31"/>
    <mergeCell ref="K15:M18"/>
    <mergeCell ref="U21:W24"/>
    <mergeCell ref="AE21:AG24"/>
    <mergeCell ref="U26:V26"/>
    <mergeCell ref="W26:AD27"/>
    <mergeCell ref="AE26:AF26"/>
    <mergeCell ref="AG26:AN27"/>
    <mergeCell ref="U27:V27"/>
    <mergeCell ref="AE27:AF27"/>
    <mergeCell ref="H26:L27"/>
    <mergeCell ref="N26:S27"/>
    <mergeCell ref="AE19:AN19"/>
    <mergeCell ref="A19:J19"/>
    <mergeCell ref="K19:T19"/>
    <mergeCell ref="A15:C15"/>
    <mergeCell ref="U19:AD19"/>
    <mergeCell ref="AE20:AH20"/>
    <mergeCell ref="AI20:AJ20"/>
  </mergeCells>
  <phoneticPr fontId="3"/>
  <conditionalFormatting sqref="F9:AD10 A12:G12 AG12:AM12 D15:E15 AE28:AM28 T28:Z28 G28:M28 G32:M33 E54:F54 H54:I54 K54:L54 U54:W54 Y54:AB54 U55:AI56 U57:X57 Z57:AC57 AE57:AI57 U63:AI64 U65:X65 Z65:AC65 AE65:AI65 K62:L62 H62:I62 E62:F62 U14 O15 Q15 S15 G15 I15 K30 M30 X30 Z30 AI30 AK30 AM30 O34 Y34 AE34 A26:F27">
    <cfRule type="containsBlanks" dxfId="25" priority="22">
      <formula>LEN(TRIM(A9))=0</formula>
    </cfRule>
  </conditionalFormatting>
  <conditionalFormatting sqref="F9:AD10 A12:G12 AG12:AM12 D15:E15 AE28:AM28 T28:Z28 G28:M28 G32:M33 E54:F54 H54:I54 K54:L54 U54:W54 Y54:AB54 U55:AI56 U57:X57 Z57:AC57 AE57:AI57 U63:AI64 U65:X65 Z65:AC65 AE65:AI65 K62:L62 H62:I62 E62:F62 U14 O15 Q15 S15 G15 I15 K30 M30 X30 Z30 AI30 AK30 AM30 O34 Y34 AE34 A26:F27">
    <cfRule type="containsBlanks" dxfId="24" priority="21">
      <formula>LEN(TRIM(A9))=0</formula>
    </cfRule>
  </conditionalFormatting>
  <conditionalFormatting sqref="N15:N18">
    <cfRule type="containsBlanks" dxfId="23" priority="23">
      <formula>LEN(TRIM(N15))=0</formula>
    </cfRule>
  </conditionalFormatting>
  <conditionalFormatting sqref="E21 O21 Q21 S21 G21 I21">
    <cfRule type="containsBlanks" dxfId="22" priority="18">
      <formula>LEN(TRIM(E21))=0</formula>
    </cfRule>
  </conditionalFormatting>
  <conditionalFormatting sqref="E21 O21 Q21 S21 G21 I21">
    <cfRule type="containsBlanks" dxfId="21" priority="17">
      <formula>LEN(TRIM(E21))=0</formula>
    </cfRule>
  </conditionalFormatting>
  <conditionalFormatting sqref="N21:N24">
    <cfRule type="containsBlanks" dxfId="20" priority="19">
      <formula>LEN(TRIM(N21))=0</formula>
    </cfRule>
  </conditionalFormatting>
  <conditionalFormatting sqref="Y21 AA21 AC21">
    <cfRule type="containsBlanks" dxfId="19" priority="15">
      <formula>LEN(TRIM(Y21))=0</formula>
    </cfRule>
  </conditionalFormatting>
  <conditionalFormatting sqref="Y21 AA21 AC21">
    <cfRule type="containsBlanks" dxfId="18" priority="14">
      <formula>LEN(TRIM(Y21))=0</formula>
    </cfRule>
  </conditionalFormatting>
  <conditionalFormatting sqref="X21:X24">
    <cfRule type="containsBlanks" dxfId="17" priority="16">
      <formula>LEN(TRIM(X21))=0</formula>
    </cfRule>
  </conditionalFormatting>
  <conditionalFormatting sqref="AI21 AK21 AM21">
    <cfRule type="containsBlanks" dxfId="16" priority="12">
      <formula>LEN(TRIM(AI21))=0</formula>
    </cfRule>
  </conditionalFormatting>
  <conditionalFormatting sqref="AI21 AK21 AM21">
    <cfRule type="containsBlanks" dxfId="15" priority="11">
      <formula>LEN(TRIM(AI21))=0</formula>
    </cfRule>
  </conditionalFormatting>
  <conditionalFormatting sqref="AH21:AH24">
    <cfRule type="containsBlanks" dxfId="14" priority="13">
      <formula>LEN(TRIM(AH21))=0</formula>
    </cfRule>
  </conditionalFormatting>
  <conditionalFormatting sqref="D21">
    <cfRule type="containsBlanks" dxfId="13" priority="10">
      <formula>LEN(TRIM(D21))=0</formula>
    </cfRule>
  </conditionalFormatting>
  <conditionalFormatting sqref="D21">
    <cfRule type="containsBlanks" dxfId="12" priority="9">
      <formula>LEN(TRIM(D21))=0</formula>
    </cfRule>
  </conditionalFormatting>
  <conditionalFormatting sqref="AH30:AH31">
    <cfRule type="containsBlanks" dxfId="11" priority="6">
      <formula>LEN(TRIM(AH30))=0</formula>
    </cfRule>
  </conditionalFormatting>
  <conditionalFormatting sqref="J30:J31">
    <cfRule type="containsBlanks" dxfId="10" priority="8">
      <formula>LEN(TRIM(J30))=0</formula>
    </cfRule>
  </conditionalFormatting>
  <conditionalFormatting sqref="W30:W31">
    <cfRule type="containsBlanks" dxfId="9" priority="7">
      <formula>LEN(TRIM(W30))=0</formula>
    </cfRule>
  </conditionalFormatting>
  <conditionalFormatting sqref="J35:J36">
    <cfRule type="containsBlanks" dxfId="8" priority="3">
      <formula>LEN(TRIM(J35))=0</formula>
    </cfRule>
  </conditionalFormatting>
  <conditionalFormatting sqref="K35 M35">
    <cfRule type="containsBlanks" dxfId="7" priority="5">
      <formula>LEN(TRIM(K35))=0</formula>
    </cfRule>
  </conditionalFormatting>
  <conditionalFormatting sqref="K35 M35">
    <cfRule type="containsBlanks" dxfId="6" priority="4">
      <formula>LEN(TRIM(K35))=0</formula>
    </cfRule>
  </conditionalFormatting>
  <conditionalFormatting sqref="C54:D54 C62:D62">
    <cfRule type="containsBlanks" dxfId="5" priority="2">
      <formula>LEN(TRIM(C54))=0</formula>
    </cfRule>
  </conditionalFormatting>
  <conditionalFormatting sqref="AH21:AL24">
    <cfRule type="cellIs" dxfId="4" priority="1" operator="equal">
      <formula>0</formula>
    </cfRule>
  </conditionalFormatting>
  <dataValidations count="8">
    <dataValidation imeMode="hiragana" allowBlank="1" showInputMessage="1" showErrorMessage="1" sqref="WRC63:WRQ64 U14 AE34 U55:AI56 EQ55:FE56 OM55:PA56 YI55:YW56 AIE55:AIS56 ASA55:ASO56 BBW55:BCK56 BLS55:BMG56 BVO55:BWC56 CFK55:CFY56 CPG55:CPU56 CZC55:CZQ56 DIY55:DJM56 DSU55:DTI56 ECQ55:EDE56 EMM55:ENA56 EWI55:EWW56 FGE55:FGS56 FQA55:FQO56 FZW55:GAK56 GJS55:GKG56 GTO55:GUC56 HDK55:HDY56 HNG55:HNU56 HXC55:HXQ56 IGY55:IHM56 IQU55:IRI56 JAQ55:JBE56 JKM55:JLA56 JUI55:JUW56 KEE55:KES56 KOA55:KOO56 KXW55:KYK56 LHS55:LIG56 LRO55:LSC56 MBK55:MBY56 MLG55:MLU56 MVC55:MVQ56 NEY55:NFM56 NOU55:NPI56 NYQ55:NZE56 OIM55:OJA56 OSI55:OSW56 PCE55:PCS56 PMA55:PMO56 PVW55:PWK56 QFS55:QGG56 QPO55:QQC56 QZK55:QZY56 RJG55:RJU56 RTC55:RTQ56 SCY55:SDM56 SMU55:SNI56 SWQ55:SXE56 TGM55:THA56 TQI55:TQW56 UAE55:UAS56 UKA55:UKO56 UTW55:UUK56 VDS55:VEG56 VNO55:VOC56 VXK55:VXY56 WHG55:WHU56 WRC55:WRQ56 U63:AI64 EQ63:FE64 OM63:PA64 YI63:YW64 AIE63:AIS64 ASA63:ASO64 BBW63:BCK64 BLS63:BMG64 BVO63:BWC64 CFK63:CFY64 CPG63:CPU64 CZC63:CZQ64 DIY63:DJM64 DSU63:DTI64 ECQ63:EDE64 EMM63:ENA64 EWI63:EWW64 FGE63:FGS64 FQA63:FQO64 FZW63:GAK64 GJS63:GKG64 GTO63:GUC64 HDK63:HDY64 HNG63:HNU64 HXC63:HXQ64 IGY63:IHM64 IQU63:IRI64 JAQ63:JBE64 JKM63:JLA64 JUI63:JUW64 KEE63:KES64 KOA63:KOO64 KXW63:KYK64 LHS63:LIG64 LRO63:LSC64 MBK63:MBY64 MLG63:MLU64 MVC63:MVQ64 NEY63:NFM64 NOU63:NPI64 NYQ63:NZE64 OIM63:OJA64 OSI63:OSW64 PCE63:PCS64 PMA63:PMO64 PVW63:PWK64 QFS63:QGG64 QPO63:QQC64 QZK63:QZY64 RJG63:RJU64 RTC63:RTQ64 SCY63:SDM64 SMU63:SNI64 SWQ63:SXE64 TGM63:THA64 TQI63:TQW64 UAE63:UAS64 UKA63:UKO64 UTW63:UUK64 VDS63:VEG64 VNO63:VOC64 VXK63:VXY64 WHG63:WHU64 AJ42:AK44 U42:AI42 U44:AI44 N9:AD10 G12" xr:uid="{00000000-0002-0000-0000-000000000000}"/>
    <dataValidation imeMode="off" allowBlank="1" showInputMessage="1" showErrorMessage="1" sqref="AE28 AE65:AI65 FA65:FE65 OW65:PA65 YS65:YW65 AIO65:AIS65 ASK65:ASO65 BCG65:BCK65 BMC65:BMG65 BVY65:BWC65 CFU65:CFY65 CPQ65:CPU65 CZM65:CZQ65 DJI65:DJM65 DTE65:DTI65 EDA65:EDE65 EMW65:ENA65 EWS65:EWW65 FGO65:FGS65 FQK65:FQO65 GAG65:GAK65 GKC65:GKG65 GTY65:GUC65 HDU65:HDY65 HNQ65:HNU65 HXM65:HXQ65 IHI65:IHM65 IRE65:IRI65 JBA65:JBE65 JKW65:JLA65 JUS65:JUW65 KEO65:KES65 KOK65:KOO65 KYG65:KYK65 LIC65:LIG65 LRY65:LSC65 MBU65:MBY65 MLQ65:MLU65 MVM65:MVQ65 NFI65:NFM65 NPE65:NPI65 NZA65:NZE65 OIW65:OJA65 OSS65:OSW65 PCO65:PCS65 PMK65:PMO65 PWG65:PWK65 QGC65:QGG65 QPY65:QQC65 QZU65:QZY65 RJQ65:RJU65 RTM65:RTQ65 SDI65:SDM65 SNE65:SNI65 SXA65:SXE65 TGW65:THA65 TQS65:TQW65 UAO65:UAS65 UKK65:UKO65 UUG65:UUK65 VEC65:VEG65 VNY65:VOC65 VXU65:VXY65 WHQ65:WHU65 WRM65:WRQ65 AE57:AI57 FA57:FE57 OW57:PA57 YS57:YW57 AIO57:AIS57 ASK57:ASO57 BCG57:BCK57 BMC57:BMG57 BVY57:BWC57 CFU57:CFY57 CPQ57:CPU57 CZM57:CZQ57 DJI57:DJM57 DTE57:DTI57 EDA57:EDE57 EMW57:ENA57 EWS57:EWW57 FGO57:FGS57 FQK57:FQO57 GAG57:GAK57 GKC57:GKG57 GTY57:GUC57 HDU57:HDY57 HNQ57:HNU57 HXM57:HXQ57 IHI57:IHM57 IRE57:IRI57 JBA57:JBE57 JKW57:JLA57 JUS57:JUW57 KEO57:KES57 KOK57:KOO57 KYG57:KYK57 LIC57:LIG57 LRY57:LSC57 MBU57:MBY57 MLQ57:MLU57 MVM57:MVQ57 NFI57:NFM57 NPE57:NPI57 NZA57:NZE57 OIW57:OJA57 OSS57:OSW57 PCO57:PCS57 PMK57:PMO57 PWG57:PWK57 QGC57:QGG57 QPY57:QQC57 QZU57:QZY57 RJQ57:RJU57 RTM57:RTQ57 SDI57:SDM57 SNE57:SNI57 SXA57:SXE57 TGW57:THA57 TQS57:TQW57 UAO57:UAS57 UKK57:UKO57 UUG57:UUK57 VEC57:VEG57 VNY57:VOC57 VXU57:VXY57 WHQ57:WHU57 WRM57:WRQ57 Z65:AC65 EV65:EY65 OR65:OU65 YN65:YQ65 AIJ65:AIM65 ASF65:ASI65 BCB65:BCE65 BLX65:BMA65 BVT65:BVW65 CFP65:CFS65 CPL65:CPO65 CZH65:CZK65 DJD65:DJG65 DSZ65:DTC65 ECV65:ECY65 EMR65:EMU65 EWN65:EWQ65 FGJ65:FGM65 FQF65:FQI65 GAB65:GAE65 GJX65:GKA65 GTT65:GTW65 HDP65:HDS65 HNL65:HNO65 HXH65:HXK65 IHD65:IHG65 IQZ65:IRC65 JAV65:JAY65 JKR65:JKU65 JUN65:JUQ65 KEJ65:KEM65 KOF65:KOI65 KYB65:KYE65 LHX65:LIA65 LRT65:LRW65 MBP65:MBS65 MLL65:MLO65 MVH65:MVK65 NFD65:NFG65 NOZ65:NPC65 NYV65:NYY65 OIR65:OIU65 OSN65:OSQ65 PCJ65:PCM65 PMF65:PMI65 PWB65:PWE65 QFX65:QGA65 QPT65:QPW65 QZP65:QZS65 RJL65:RJO65 RTH65:RTK65 SDD65:SDG65 SMZ65:SNC65 SWV65:SWY65 TGR65:TGU65 TQN65:TQQ65 UAJ65:UAM65 UKF65:UKI65 UUB65:UUE65 VDX65:VEA65 VNT65:VNW65 VXP65:VXS65 WHL65:WHO65 WRH65:WRK65 U65:X65 EQ65:ET65 OM65:OP65 YI65:YL65 AIE65:AIH65 ASA65:ASD65 BBW65:BBZ65 BLS65:BLV65 BVO65:BVR65 CFK65:CFN65 CPG65:CPJ65 CZC65:CZF65 DIY65:DJB65 DSU65:DSX65 ECQ65:ECT65 EMM65:EMP65 EWI65:EWL65 FGE65:FGH65 FQA65:FQD65 FZW65:FZZ65 GJS65:GJV65 GTO65:GTR65 HDK65:HDN65 HNG65:HNJ65 HXC65:HXF65 IGY65:IHB65 IQU65:IQX65 JAQ65:JAT65 JKM65:JKP65 JUI65:JUL65 KEE65:KEH65 KOA65:KOD65 KXW65:KXZ65 LHS65:LHV65 LRO65:LRR65 MBK65:MBN65 MLG65:MLJ65 MVC65:MVF65 NEY65:NFB65 NOU65:NOX65 NYQ65:NYT65 OIM65:OIP65 OSI65:OSL65 PCE65:PCH65 PMA65:PMD65 PVW65:PVZ65 QFS65:QFV65 QPO65:QPR65 QZK65:QZN65 RJG65:RJJ65 RTC65:RTF65 SCY65:SDB65 SMU65:SMX65 SWQ65:SWT65 TGM65:TGP65 TQI65:TQL65 UAE65:UAH65 UKA65:UKD65 UTW65:UTZ65 VDS65:VDV65 VNO65:VNR65 VXK65:VXN65 WHG65:WHJ65 WRC65:WRF65 U57:X57 EQ57:ET57 OM57:OP57 YI57:YL57 AIE57:AIH57 ASA57:ASD57 BBW57:BBZ57 BLS57:BLV57 BVO57:BVR57 CFK57:CFN57 CPG57:CPJ57 CZC57:CZF57 DIY57:DJB57 DSU57:DSX57 ECQ57:ECT57 EMM57:EMP57 EWI57:EWL57 FGE57:FGH57 FQA57:FQD57 FZW57:FZZ57 GJS57:GJV57 GTO57:GTR57 HDK57:HDN57 HNG57:HNJ57 HXC57:HXF57 IGY57:IHB57 IQU57:IQX57 JAQ57:JAT57 JKM57:JKP57 JUI57:JUL57 KEE57:KEH57 KOA57:KOD57 KXW57:KXZ57 LHS57:LHV57 LRO57:LRR57 MBK57:MBN57 MLG57:MLJ57 MVC57:MVF57 NEY57:NFB57 NOU57:NOX57 NYQ57:NYT57 OIM57:OIP57 OSI57:OSL57 PCE57:PCH57 PMA57:PMD57 PVW57:PVZ57 QFS57:QFV57 QPO57:QPR57 QZK57:QZN57 RJG57:RJJ57 RTC57:RTF57 SCY57:SDB57 SMU57:SMX57 SWQ57:SWT57 TGM57:TGP57 TQI57:TQL57 UAE57:UAH57 UKA57:UKD57 UTW57:UTZ57 VDS57:VDV57 VNO57:VNR57 VXK57:VXN57 WHG57:WHJ57 WRC57:WRF57 Z57:AC57 EV57:EY57 OR57:OU57 YN57:YQ57 AIJ57:AIM57 ASF57:ASI57 BCB57:BCE57 BLX57:BMA57 BVT57:BVW57 CFP57:CFS57 CPL57:CPO57 CZH57:CZK57 DJD57:DJG57 DSZ57:DTC57 ECV57:ECY57 EMR57:EMU57 EWN57:EWQ57 FGJ57:FGM57 FQF57:FQI57 GAB57:GAE57 GJX57:GKA57 GTT57:GTW57 HDP57:HDS57 HNL57:HNO57 HXH57:HXK57 IHD57:IHG57 IQZ57:IRC57 JAV57:JAY57 JKR57:JKU57 JUN57:JUQ57 KEJ57:KEM57 KOF57:KOI57 KYB57:KYE57 LHX57:LIA57 LRT57:LRW57 MBP57:MBS57 MLL57:MLO57 MVH57:MVK57 NFD57:NFG57 NOZ57:NPC57 NYV57:NYY57 OIR57:OIU57 OSN57:OSQ57 PCJ57:PCM57 PMF57:PMI57 PWB57:PWE57 QFX57:QGA57 QPT57:QPW57 QZP57:QZS57 RJL57:RJO57 RTH57:RTK57 SDD57:SDG57 SMZ57:SNC57 SWV57:SWY57 TGR57:TGU57 TQN57:TQQ57 UAJ57:UAM57 UKF57:UKI57 UUB57:UUE57 VDX57:VEA57 VNT57:VNW57 VXP57:VXS57 WHL57:WHO57 WRH57:WRK57 Y54:AB54 EU54:EX54 OQ54:OT54 YM54:YP54 AII54:AIL54 ASE54:ASH54 BCA54:BCD54 BLW54:BLZ54 BVS54:BVV54 CFO54:CFR54 CPK54:CPN54 CZG54:CZJ54 DJC54:DJF54 DSY54:DTB54 ECU54:ECX54 EMQ54:EMT54 EWM54:EWP54 FGI54:FGL54 FQE54:FQH54 GAA54:GAD54 GJW54:GJZ54 GTS54:GTV54 HDO54:HDR54 HNK54:HNN54 HXG54:HXJ54 IHC54:IHF54 IQY54:IRB54 JAU54:JAX54 JKQ54:JKT54 JUM54:JUP54 KEI54:KEL54 KOE54:KOH54 KYA54:KYD54 LHW54:LHZ54 LRS54:LRV54 MBO54:MBR54 MLK54:MLN54 MVG54:MVJ54 NFC54:NFF54 NOY54:NPB54 NYU54:NYX54 OIQ54:OIT54 OSM54:OSP54 PCI54:PCL54 PME54:PMH54 PWA54:PWD54 QFW54:QFZ54 QPS54:QPV54 QZO54:QZR54 RJK54:RJN54 RTG54:RTJ54 SDC54:SDF54 SMY54:SNB54 SWU54:SWX54 TGQ54:TGT54 TQM54:TQP54 UAI54:UAL54 UKE54:UKH54 UUA54:UUD54 VDW54:VDZ54 VNS54:VNV54 VXO54:VXR54 WHK54:WHN54 WRG54:WRJ54 U54:W54 EQ54:ES54 OM54:OO54 YI54:YK54 AIE54:AIG54 ASA54:ASC54 BBW54:BBY54 BLS54:BLU54 BVO54:BVQ54 CFK54:CFM54 CPG54:CPI54 CZC54:CZE54 DIY54:DJA54 DSU54:DSW54 ECQ54:ECS54 EMM54:EMO54 EWI54:EWK54 FGE54:FGG54 FQA54:FQC54 FZW54:FZY54 GJS54:GJU54 GTO54:GTQ54 HDK54:HDM54 HNG54:HNI54 HXC54:HXE54 IGY54:IHA54 IQU54:IQW54 JAQ54:JAS54 JKM54:JKO54 JUI54:JUK54 KEE54:KEG54 KOA54:KOC54 KXW54:KXY54 LHS54:LHU54 LRO54:LRQ54 MBK54:MBM54 MLG54:MLI54 MVC54:MVE54 NEY54:NFA54 NOU54:NOW54 NYQ54:NYS54 OIM54:OIO54 OSI54:OSK54 PCE54:PCG54 PMA54:PMC54 PVW54:PVY54 QFS54:QFU54 QPO54:QPQ54 QZK54:QZM54 RJG54:RJI54 RTC54:RTE54 SCY54:SDA54 SMU54:SMW54 SWQ54:SWS54 TGM54:TGO54 TQI54:TQK54 UAE54:UAG54 UKA54:UKC54 UTW54:UTY54 VDS54:VDU54 VNO54:VNQ54 VXK54:VXM54 WHG54:WHI54 WRC54:WRE54 AE12:AF12 A26 H26 N26" xr:uid="{00000000-0002-0000-0000-000001000000}"/>
    <dataValidation type="whole" imeMode="off" allowBlank="1" showInputMessage="1" showErrorMessage="1" sqref="M41:N41 H62:I62 ED62:EE62 NZ62:OA62 XV62:XW62 AHR62:AHS62 ARN62:ARO62 BBJ62:BBK62 BLF62:BLG62 BVB62:BVC62 CEX62:CEY62 COT62:COU62 CYP62:CYQ62 DIL62:DIM62 DSH62:DSI62 ECD62:ECE62 ELZ62:EMA62 EVV62:EVW62 FFR62:FFS62 FPN62:FPO62 FZJ62:FZK62 GJF62:GJG62 GTB62:GTC62 HCX62:HCY62 HMT62:HMU62 HWP62:HWQ62 IGL62:IGM62 IQH62:IQI62 JAD62:JAE62 JJZ62:JKA62 JTV62:JTW62 KDR62:KDS62 KNN62:KNO62 KXJ62:KXK62 LHF62:LHG62 LRB62:LRC62 MAX62:MAY62 MKT62:MKU62 MUP62:MUQ62 NEL62:NEM62 NOH62:NOI62 NYD62:NYE62 OHZ62:OIA62 ORV62:ORW62 PBR62:PBS62 PLN62:PLO62 PVJ62:PVK62 QFF62:QFG62 QPB62:QPC62 QYX62:QYY62 RIT62:RIU62 RSP62:RSQ62 SCL62:SCM62 SMH62:SMI62 SWD62:SWE62 TFZ62:TGA62 TPV62:TPW62 TZR62:TZS62 UJN62:UJO62 UTJ62:UTK62 VDF62:VDG62 VNB62:VNC62 VWX62:VWY62 WGT62:WGU62 WQP62:WQQ62 H54:I54 ED52:EE53 NZ52:OA53 XV52:XW53 AHR52:AHS53 ARN52:ARO53 BBJ52:BBK53 BLF52:BLG53 BVB52:BVC53 CEX52:CEY53 COT52:COU53 CYP52:CYQ53 DIL52:DIM53 DSH52:DSI53 ECD52:ECE53 ELZ52:EMA53 EVV52:EVW53 FFR52:FFS53 FPN52:FPO53 FZJ52:FZK53 GJF52:GJG53 GTB52:GTC53 HCX52:HCY53 HMT52:HMU53 HWP52:HWQ53 IGL52:IGM53 IQH52:IQI53 JAD52:JAE53 JJZ52:JKA53 JTV52:JTW53 KDR52:KDS53 KNN52:KNO53 KXJ52:KXK53 LHF52:LHG53 LRB52:LRC53 MAX52:MAY53 MKT52:MKU53 MUP52:MUQ53 NEL52:NEM53 NOH52:NOI53 NYD52:NYE53 OHZ52:OIA53 ORV52:ORW53 PBR52:PBS53 PLN52:PLO53 PVJ52:PVK53 QFF52:QFG53 QPB52:QPC53 QYX52:QYY53 RIT52:RIU53 RSP52:RSQ53 SCL52:SCM53 SMH52:SMI53 SWD52:SWE53 TFZ52:TGA53 TPV52:TPW53 TZR52:TZS53 UJN52:UJO53 UTJ52:UTK53 VDF52:VDG53 VNB52:VNC53 VWX52:VWY53 WGT52:WGU53 WQP52:WQQ53 Q15 G15 G21 AA21 Z30 M30 M35 AK30 Q21 AK21:AL24" xr:uid="{00000000-0002-0000-0000-000002000000}">
      <formula1>1</formula1>
      <formula2>12</formula2>
    </dataValidation>
    <dataValidation type="whole" imeMode="off" allowBlank="1" showInputMessage="1" showErrorMessage="1" sqref="P41 K54:L54 EG52:EH53 OC52:OD53 XY52:XZ53 AHU52:AHV53 ARQ52:ARR53 BBM52:BBN53 BLI52:BLJ53 BVE52:BVF53 CFA52:CFB53 COW52:COX53 CYS52:CYT53 DIO52:DIP53 DSK52:DSL53 ECG52:ECH53 EMC52:EMD53 EVY52:EVZ53 FFU52:FFV53 FPQ52:FPR53 FZM52:FZN53 GJI52:GJJ53 GTE52:GTF53 HDA52:HDB53 HMW52:HMX53 HWS52:HWT53 IGO52:IGP53 IQK52:IQL53 JAG52:JAH53 JKC52:JKD53 JTY52:JTZ53 KDU52:KDV53 KNQ52:KNR53 KXM52:KXN53 LHI52:LHJ53 LRE52:LRF53 MBA52:MBB53 MKW52:MKX53 MUS52:MUT53 NEO52:NEP53 NOK52:NOL53 NYG52:NYH53 OIC52:OID53 ORY52:ORZ53 PBU52:PBV53 PLQ52:PLR53 PVM52:PVN53 QFI52:QFJ53 QPE52:QPF53 QZA52:QZB53 RIW52:RIX53 RSS52:RST53 SCO52:SCP53 SMK52:SML53 SWG52:SWH53 TGC52:TGD53 TPY52:TPZ53 TZU52:TZV53 UJQ52:UJR53 UTM52:UTN53 VDI52:VDJ53 VNE52:VNF53 VXA52:VXB53 WGW52:WGX53 WQS52:WQT53 K62:L62 EG62:EH62 OC62:OD62 XY62:XZ62 AHU62:AHV62 ARQ62:ARR62 BBM62:BBN62 BLI62:BLJ62 BVE62:BVF62 CFA62:CFB62 COW62:COX62 CYS62:CYT62 DIO62:DIP62 DSK62:DSL62 ECG62:ECH62 EMC62:EMD62 EVY62:EVZ62 FFU62:FFV62 FPQ62:FPR62 FZM62:FZN62 GJI62:GJJ62 GTE62:GTF62 HDA62:HDB62 HMW62:HMX62 HWS62:HWT62 IGO62:IGP62 IQK62:IQL62 JAG62:JAH62 JKC62:JKD62 JTY62:JTZ62 KDU62:KDV62 KNQ62:KNR62 KXM62:KXN62 LHI62:LHJ62 LRE62:LRF62 MBA62:MBB62 MKW62:MKX62 MUS62:MUT62 NEO62:NEP62 NOK62:NOL62 NYG62:NYH62 OIC62:OID62 ORY62:ORZ62 PBU62:PBV62 PLQ62:PLR62 PVM62:PVN62 QFI62:QFJ62 QPE62:QPF62 QZA62:QZB62 RIW62:RIX62 RSS62:RST62 SCO62:SCP62 SMK62:SML62 SWG62:SWH62 TGC62:TGD62 TPY62:TPZ62 TZU62:TZV62 UJQ62:UJR62 UTM62:UTN62 VDI62:VDJ62 VNE62:VNF62 VXA62:VXB62 WGW62:WGX62 WQS62:WQT62 S15 I15 I21 AC21 AM21 S21 AM30 Y21:Z24 AI21:AJ24 O21:P24" xr:uid="{00000000-0002-0000-0000-000003000000}">
      <formula1>1</formula1>
      <formula2>31</formula2>
    </dataValidation>
    <dataValidation type="whole" imeMode="off" operator="greaterThanOrEqual" allowBlank="1" showInputMessage="1" showErrorMessage="1" sqref="WQM62:WQN62 WGQ62:WGR62 EA52:EB53 NW52:NX53 XS52:XT53 AHO52:AHP53 ARK52:ARL53 BBG52:BBH53 BLC52:BLD53 BUY52:BUZ53 CEU52:CEV53 COQ52:COR53 CYM52:CYN53 DII52:DIJ53 DSE52:DSF53 ECA52:ECB53 ELW52:ELX53 EVS52:EVT53 FFO52:FFP53 FPK52:FPL53 FZG52:FZH53 GJC52:GJD53 GSY52:GSZ53 HCU52:HCV53 HMQ52:HMR53 HWM52:HWN53 IGI52:IGJ53 IQE52:IQF53 JAA52:JAB53 JJW52:JJX53 JTS52:JTT53 KDO52:KDP53 KNK52:KNL53 KXG52:KXH53 LHC52:LHD53 LQY52:LQZ53 MAU52:MAV53 MKQ52:MKR53 MUM52:MUN53 NEI52:NEJ53 NOE52:NOF53 NYA52:NYB53 OHW52:OHX53 ORS52:ORT53 PBO52:PBP53 PLK52:PLL53 PVG52:PVH53 QFC52:QFD53 QOY52:QOZ53 QYU52:QYV53 RIQ52:RIR53 RSM52:RSN53 SCI52:SCJ53 SME52:SMF53 SWA52:SWB53 TFW52:TFX53 TPS52:TPT53 TZO52:TZP53 UJK52:UJL53 UTG52:UTH53 VDC52:VDD53 VMY52:VMZ53 VWU52:VWV53 WGQ52:WGR53 WQM52:WQN53 VWU62:VWV62 EA62:EB62 NW62:NX62 XS62:XT62 AHO62:AHP62 ARK62:ARL62 BBG62:BBH62 BLC62:BLD62 BUY62:BUZ62 CEU62:CEV62 COQ62:COR62 CYM62:CYN62 DII62:DIJ62 DSE62:DSF62 ECA62:ECB62 ELW62:ELX62 EVS62:EVT62 FFO62:FFP62 FPK62:FPL62 FZG62:FZH62 GJC62:GJD62 GSY62:GSZ62 HCU62:HCV62 HMQ62:HMR62 HWM62:HWN62 IGI62:IGJ62 IQE62:IQF62 JAA62:JAB62 JJW62:JJX62 JTS62:JTT62 KDO62:KDP62 KNK62:KNL62 KXG62:KXH62 LHC62:LHD62 LQY62:LQZ62 MAU62:MAV62 MKQ62:MKR62 MUM62:MUN62 NEI62:NEJ62 NOE62:NOF62 NYA62:NYB62 OHW62:OHX62 ORS62:ORT62 PBO62:PBP62 PLK62:PLL62 PVG62:PVH62 QFC62:QFD62 QOY62:QOZ62 QYU62:QYV62 RIQ62:RIR62 RSM62:RSN62 SCI62:SCJ62 SME62:SMF62 SWA62:SWB62 TFW62:TFX62 TPS62:TPT62 TZO62:TZP62 UJK62:UJL62 UTG62:UTH62 VDC62:VDD62 VMY62:VMZ62" xr:uid="{00000000-0002-0000-0000-000004000000}">
      <formula1>27</formula1>
    </dataValidation>
    <dataValidation type="whole" imeMode="off" operator="greaterThanOrEqual" allowBlank="1" showInputMessage="1" showErrorMessage="1" sqref="K35:L36 O15:P18 E21 X30:Y31 E15 K30:L31 AI30:AJ31 J41:K41 E54:F54 E62:F62" xr:uid="{00000000-0002-0000-0000-000005000000}">
      <formula1>1</formula1>
    </dataValidation>
    <dataValidation type="whole" imeMode="off" allowBlank="1" showInputMessage="1" showErrorMessage="1" sqref="A12:F12" xr:uid="{00000000-0002-0000-0000-000006000000}">
      <formula1>400001</formula1>
      <formula2>999999</formula2>
    </dataValidation>
    <dataValidation type="whole" imeMode="off" allowBlank="1" showInputMessage="1" showErrorMessage="1" sqref="F9:M10" xr:uid="{00000000-0002-0000-0000-000007000000}">
      <formula1>1</formula1>
      <formula2>99999999</formula2>
    </dataValidation>
  </dataValidations>
  <printOptions horizontalCentered="1" verticalCentered="1"/>
  <pageMargins left="0.78740157480314965" right="0.39370078740157483" top="0.59055118110236227" bottom="0.19685039370078741" header="0.19685039370078741" footer="0.19685039370078741"/>
  <pageSetup paperSize="9" orientation="portrait" r:id="rId1"/>
  <headerFooter alignWithMargins="0"/>
  <ignoredErrors>
    <ignoredError sqref="AH22:AH24 AH21 AK21:AL21 AK22:AL24" unlockedFormula="1"/>
  </ignoredErrors>
  <drawing r:id="rId2"/>
  <extLst>
    <ext xmlns:x14="http://schemas.microsoft.com/office/spreadsheetml/2009/9/main" uri="{CCE6A557-97BC-4b89-ADB6-D9C93CAAB3DF}">
      <x14:dataValidations xmlns:xm="http://schemas.microsoft.com/office/excel/2006/main" count="4">
        <x14:dataValidation type="list" imeMode="off" allowBlank="1" showInputMessage="1" showErrorMessage="1" xr:uid="{00000000-0002-0000-0000-000009000000}">
          <x14:formula1>
            <xm:f>平均標準報酬月額!$A$13:$A$15</xm:f>
          </x14:formula1>
          <xm:sqref>D15:D18 D21:D24</xm:sqref>
        </x14:dataValidation>
        <x14:dataValidation type="list" allowBlank="1" showInputMessage="1" showErrorMessage="1" xr:uid="{00000000-0002-0000-0000-00000A000000}">
          <x14:formula1>
            <xm:f>平均標準報酬月額!$A$14:$A$15</xm:f>
          </x14:formula1>
          <xm:sqref>N15:N18 N21:N24 X21:X24 J35:J36 J30:J31 W30:W31 AH30:AH31 AH21:AH24</xm:sqref>
        </x14:dataValidation>
        <x14:dataValidation type="list" allowBlank="1" showInputMessage="1" showErrorMessage="1" xr:uid="{00000000-0002-0000-0000-00000B000000}">
          <x14:formula1>
            <xm:f>平均標準報酬月額!$B$14:$B$15</xm:f>
          </x14:formula1>
          <xm:sqref>C54:D54 C62:D62</xm:sqref>
        </x14:dataValidation>
        <x14:dataValidation type="list" imeMode="off" allowBlank="1" showInputMessage="1" xr:uid="{00000000-0002-0000-0000-00000C000000}">
          <x14:formula1>
            <xm:f>標準報酬等級表!$A3:$A200</xm:f>
          </x14:formula1>
          <xm:sqref>AG12:AM12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9D6F-C4D8-434C-B20A-F9EBED087F58}">
  <dimension ref="A1:AL67"/>
  <sheetViews>
    <sheetView showGridLines="0" showZeros="0" workbookViewId="0">
      <selection activeCell="AQ8" sqref="AQ8"/>
    </sheetView>
  </sheetViews>
  <sheetFormatPr defaultColWidth="2.5" defaultRowHeight="15" customHeight="1" x14ac:dyDescent="0.15"/>
  <cols>
    <col min="1" max="1" width="1.25" style="245" customWidth="1"/>
    <col min="2" max="2" width="2.5" style="245" customWidth="1"/>
    <col min="3" max="3" width="1.25" style="245" customWidth="1"/>
    <col min="4" max="37" width="2.5" style="245" customWidth="1"/>
    <col min="38" max="38" width="1.25" style="245" customWidth="1"/>
    <col min="39" max="16384" width="2.5" style="245"/>
  </cols>
  <sheetData>
    <row r="1" spans="1:38" ht="5.0999999999999996" customHeight="1" x14ac:dyDescent="0.15">
      <c r="A1" s="520" t="s">
        <v>166</v>
      </c>
      <c r="B1" s="521"/>
      <c r="C1" s="242"/>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4"/>
    </row>
    <row r="2" spans="1:38" ht="18" customHeight="1" x14ac:dyDescent="0.15">
      <c r="A2" s="522"/>
      <c r="B2" s="523"/>
      <c r="C2" s="246"/>
      <c r="D2" s="247"/>
      <c r="E2" s="526"/>
      <c r="F2" s="526"/>
      <c r="G2" s="527"/>
      <c r="H2" s="527"/>
      <c r="I2" s="526" t="s">
        <v>0</v>
      </c>
      <c r="J2" s="526"/>
      <c r="K2" s="527"/>
      <c r="L2" s="527"/>
      <c r="M2" s="526" t="s">
        <v>1</v>
      </c>
      <c r="N2" s="526"/>
      <c r="O2" s="527"/>
      <c r="P2" s="527"/>
      <c r="Q2" s="526" t="s">
        <v>2</v>
      </c>
      <c r="R2" s="526"/>
      <c r="S2" s="526" t="s">
        <v>167</v>
      </c>
      <c r="T2" s="526"/>
      <c r="U2" s="526"/>
      <c r="V2" s="526"/>
      <c r="W2" s="527"/>
      <c r="X2" s="527"/>
      <c r="Y2" s="526" t="s">
        <v>0</v>
      </c>
      <c r="Z2" s="526"/>
      <c r="AA2" s="527"/>
      <c r="AB2" s="527"/>
      <c r="AC2" s="526" t="s">
        <v>1</v>
      </c>
      <c r="AD2" s="526"/>
      <c r="AE2" s="527"/>
      <c r="AF2" s="527"/>
      <c r="AG2" s="526" t="s">
        <v>2</v>
      </c>
      <c r="AH2" s="526"/>
      <c r="AL2" s="248"/>
    </row>
    <row r="3" spans="1:38" ht="15" customHeight="1" x14ac:dyDescent="0.15">
      <c r="A3" s="522"/>
      <c r="B3" s="523"/>
      <c r="C3" s="246"/>
      <c r="D3" s="249" t="s">
        <v>168</v>
      </c>
      <c r="E3" s="249"/>
      <c r="F3" s="249"/>
      <c r="G3" s="249"/>
      <c r="S3" s="534"/>
      <c r="T3" s="534"/>
      <c r="U3" s="534"/>
      <c r="V3" s="534"/>
      <c r="W3" s="534"/>
      <c r="X3" s="534"/>
      <c r="Y3" s="534"/>
      <c r="Z3" s="534"/>
      <c r="AA3" s="534"/>
      <c r="AB3" s="534"/>
      <c r="AC3" s="534"/>
      <c r="AD3" s="534"/>
      <c r="AE3" s="534"/>
      <c r="AF3" s="534"/>
      <c r="AG3" s="534"/>
      <c r="AH3" s="245" t="s">
        <v>169</v>
      </c>
      <c r="AL3" s="248"/>
    </row>
    <row r="4" spans="1:38" ht="15" customHeight="1" x14ac:dyDescent="0.15">
      <c r="A4" s="522"/>
      <c r="B4" s="523"/>
      <c r="C4" s="246"/>
      <c r="D4" s="526" t="s">
        <v>170</v>
      </c>
      <c r="E4" s="530"/>
      <c r="F4" s="531" t="s">
        <v>171</v>
      </c>
      <c r="G4" s="531"/>
      <c r="H4" s="532"/>
      <c r="I4" s="532"/>
      <c r="J4" s="526" t="s">
        <v>172</v>
      </c>
      <c r="K4" s="526"/>
      <c r="L4" s="526"/>
      <c r="M4" s="526"/>
      <c r="N4" s="531" t="s">
        <v>171</v>
      </c>
      <c r="O4" s="531"/>
      <c r="P4" s="532"/>
      <c r="Q4" s="532"/>
      <c r="R4" s="533" t="s">
        <v>173</v>
      </c>
      <c r="S4" s="533"/>
      <c r="T4" s="533"/>
      <c r="U4" s="533"/>
      <c r="V4" s="533"/>
      <c r="W4" s="533"/>
      <c r="X4" s="533"/>
      <c r="Y4" s="533"/>
      <c r="Z4" s="533"/>
      <c r="AA4" s="533"/>
      <c r="AB4" s="533"/>
      <c r="AC4" s="533"/>
      <c r="AD4"/>
      <c r="AL4" s="248"/>
    </row>
    <row r="5" spans="1:38" ht="15" customHeight="1" x14ac:dyDescent="0.15">
      <c r="A5" s="522"/>
      <c r="B5" s="523"/>
      <c r="C5" s="246"/>
      <c r="D5" s="526"/>
      <c r="E5" s="530"/>
      <c r="F5" s="528" t="s">
        <v>174</v>
      </c>
      <c r="G5" s="528"/>
      <c r="H5" s="529"/>
      <c r="I5" s="529"/>
      <c r="J5" s="526"/>
      <c r="K5" s="526"/>
      <c r="L5" s="526"/>
      <c r="M5" s="526"/>
      <c r="N5" s="528" t="s">
        <v>174</v>
      </c>
      <c r="O5" s="528"/>
      <c r="P5" s="529"/>
      <c r="Q5" s="529"/>
      <c r="R5" s="533"/>
      <c r="S5" s="533"/>
      <c r="T5" s="533"/>
      <c r="U5" s="533"/>
      <c r="V5" s="533"/>
      <c r="W5" s="533"/>
      <c r="X5" s="533"/>
      <c r="Y5" s="533"/>
      <c r="Z5" s="533"/>
      <c r="AA5" s="533"/>
      <c r="AB5" s="533"/>
      <c r="AC5" s="533"/>
      <c r="AD5"/>
      <c r="AL5" s="248"/>
    </row>
    <row r="6" spans="1:38" ht="5.0999999999999996" customHeight="1" x14ac:dyDescent="0.15">
      <c r="A6" s="522"/>
      <c r="B6" s="523"/>
      <c r="C6" s="250"/>
      <c r="D6" s="251"/>
      <c r="E6" s="251"/>
      <c r="F6" s="251"/>
      <c r="G6" s="251"/>
      <c r="H6" s="251"/>
      <c r="I6" s="252"/>
      <c r="J6" s="252"/>
      <c r="K6" s="252"/>
      <c r="L6" s="252"/>
      <c r="M6" s="252"/>
      <c r="N6" s="253"/>
      <c r="O6" s="253"/>
      <c r="P6" s="253"/>
      <c r="Q6" s="253"/>
      <c r="R6" s="252"/>
      <c r="S6" s="254"/>
      <c r="T6" s="254"/>
      <c r="U6" s="254"/>
      <c r="V6" s="255"/>
      <c r="W6" s="255"/>
      <c r="X6" s="255"/>
      <c r="Y6" s="255"/>
      <c r="Z6" s="255"/>
      <c r="AA6" s="255"/>
      <c r="AB6" s="255"/>
      <c r="AC6" s="255"/>
      <c r="AD6" s="255"/>
      <c r="AE6" s="255"/>
      <c r="AF6" s="255"/>
      <c r="AG6" s="255"/>
      <c r="AH6" s="255"/>
      <c r="AI6" s="256"/>
      <c r="AJ6" s="251"/>
      <c r="AK6" s="251"/>
      <c r="AL6" s="248"/>
    </row>
    <row r="7" spans="1:38" ht="5.0999999999999996" customHeight="1" x14ac:dyDescent="0.15">
      <c r="A7" s="522"/>
      <c r="B7" s="523"/>
      <c r="C7" s="246"/>
      <c r="I7" s="257"/>
      <c r="J7" s="257"/>
      <c r="K7" s="257"/>
      <c r="L7" s="257"/>
      <c r="M7" s="257"/>
      <c r="N7" s="247"/>
      <c r="O7" s="247"/>
      <c r="P7" s="247"/>
      <c r="Q7" s="247"/>
      <c r="R7" s="257"/>
      <c r="S7" s="258"/>
      <c r="T7" s="258"/>
      <c r="U7" s="258"/>
      <c r="V7"/>
      <c r="W7"/>
      <c r="X7"/>
      <c r="Y7"/>
      <c r="Z7"/>
      <c r="AA7"/>
      <c r="AB7"/>
      <c r="AC7"/>
      <c r="AD7"/>
      <c r="AE7"/>
      <c r="AF7"/>
      <c r="AG7"/>
      <c r="AH7"/>
      <c r="AI7" s="259"/>
      <c r="AL7" s="248"/>
    </row>
    <row r="8" spans="1:38" ht="18" customHeight="1" x14ac:dyDescent="0.15">
      <c r="A8" s="522"/>
      <c r="B8" s="523"/>
      <c r="C8" s="246"/>
      <c r="D8" s="247"/>
      <c r="E8" s="526"/>
      <c r="F8" s="526"/>
      <c r="G8" s="527"/>
      <c r="H8" s="527"/>
      <c r="I8" s="526" t="s">
        <v>0</v>
      </c>
      <c r="J8" s="526"/>
      <c r="K8" s="527"/>
      <c r="L8" s="527"/>
      <c r="M8" s="526" t="s">
        <v>1</v>
      </c>
      <c r="N8" s="526"/>
      <c r="O8" s="527"/>
      <c r="P8" s="527"/>
      <c r="Q8" s="526" t="s">
        <v>2</v>
      </c>
      <c r="R8" s="526"/>
      <c r="S8" s="526" t="s">
        <v>167</v>
      </c>
      <c r="T8" s="526"/>
      <c r="U8" s="526"/>
      <c r="V8" s="526"/>
      <c r="W8" s="527"/>
      <c r="X8" s="527"/>
      <c r="Y8" s="526" t="s">
        <v>0</v>
      </c>
      <c r="Z8" s="526"/>
      <c r="AA8" s="527"/>
      <c r="AB8" s="527"/>
      <c r="AC8" s="526" t="s">
        <v>1</v>
      </c>
      <c r="AD8" s="526"/>
      <c r="AE8" s="527"/>
      <c r="AF8" s="527"/>
      <c r="AG8" s="526" t="s">
        <v>2</v>
      </c>
      <c r="AH8" s="526"/>
      <c r="AL8" s="248"/>
    </row>
    <row r="9" spans="1:38" ht="15" customHeight="1" x14ac:dyDescent="0.15">
      <c r="A9" s="522"/>
      <c r="B9" s="523"/>
      <c r="C9" s="246"/>
      <c r="D9" s="249" t="s">
        <v>168</v>
      </c>
      <c r="E9" s="249"/>
      <c r="S9" s="534"/>
      <c r="T9" s="534"/>
      <c r="U9" s="534"/>
      <c r="V9" s="534"/>
      <c r="W9" s="534"/>
      <c r="X9" s="534"/>
      <c r="Y9" s="534"/>
      <c r="Z9" s="534"/>
      <c r="AA9" s="534"/>
      <c r="AB9" s="534"/>
      <c r="AC9" s="534"/>
      <c r="AD9" s="534"/>
      <c r="AE9" s="534"/>
      <c r="AF9" s="534"/>
      <c r="AG9" s="534"/>
      <c r="AH9" s="245" t="s">
        <v>169</v>
      </c>
      <c r="AL9" s="248"/>
    </row>
    <row r="10" spans="1:38" ht="15" customHeight="1" x14ac:dyDescent="0.15">
      <c r="A10" s="522"/>
      <c r="B10" s="523"/>
      <c r="C10" s="246"/>
      <c r="D10" s="526" t="s">
        <v>170</v>
      </c>
      <c r="E10" s="530"/>
      <c r="F10" s="531" t="s">
        <v>171</v>
      </c>
      <c r="G10" s="531"/>
      <c r="H10" s="532"/>
      <c r="I10" s="532"/>
      <c r="J10" s="526" t="s">
        <v>172</v>
      </c>
      <c r="K10" s="526"/>
      <c r="L10" s="526"/>
      <c r="M10" s="526"/>
      <c r="N10" s="531" t="s">
        <v>171</v>
      </c>
      <c r="O10" s="531"/>
      <c r="P10" s="532"/>
      <c r="Q10" s="532"/>
      <c r="R10" s="533" t="s">
        <v>173</v>
      </c>
      <c r="S10" s="533"/>
      <c r="T10" s="533"/>
      <c r="U10" s="533"/>
      <c r="V10" s="533"/>
      <c r="W10" s="533"/>
      <c r="X10" s="533"/>
      <c r="Y10" s="533"/>
      <c r="Z10" s="533"/>
      <c r="AA10" s="533"/>
      <c r="AB10" s="533"/>
      <c r="AC10" s="533"/>
      <c r="AD10"/>
      <c r="AL10" s="248"/>
    </row>
    <row r="11" spans="1:38" ht="15" customHeight="1" x14ac:dyDescent="0.15">
      <c r="A11" s="522"/>
      <c r="B11" s="523"/>
      <c r="C11" s="246"/>
      <c r="D11" s="526"/>
      <c r="E11" s="530"/>
      <c r="F11" s="528" t="s">
        <v>174</v>
      </c>
      <c r="G11" s="528"/>
      <c r="H11" s="529"/>
      <c r="I11" s="529"/>
      <c r="J11" s="526"/>
      <c r="K11" s="526"/>
      <c r="L11" s="526"/>
      <c r="M11" s="526"/>
      <c r="N11" s="528" t="s">
        <v>174</v>
      </c>
      <c r="O11" s="528"/>
      <c r="P11" s="529"/>
      <c r="Q11" s="529"/>
      <c r="R11" s="533"/>
      <c r="S11" s="533"/>
      <c r="T11" s="533"/>
      <c r="U11" s="533"/>
      <c r="V11" s="533"/>
      <c r="W11" s="533"/>
      <c r="X11" s="533"/>
      <c r="Y11" s="533"/>
      <c r="Z11" s="533"/>
      <c r="AA11" s="533"/>
      <c r="AB11" s="533"/>
      <c r="AC11" s="533"/>
      <c r="AD11"/>
      <c r="AL11" s="248"/>
    </row>
    <row r="12" spans="1:38" ht="7.5" customHeight="1" x14ac:dyDescent="0.15">
      <c r="A12" s="522"/>
      <c r="B12" s="523"/>
      <c r="C12" s="250"/>
      <c r="D12" s="251"/>
      <c r="E12" s="251"/>
      <c r="F12" s="251"/>
      <c r="G12" s="251"/>
      <c r="H12" s="251"/>
      <c r="I12" s="252"/>
      <c r="J12" s="252"/>
      <c r="K12" s="252"/>
      <c r="L12" s="252"/>
      <c r="M12" s="252"/>
      <c r="N12" s="253"/>
      <c r="O12" s="253"/>
      <c r="P12" s="253"/>
      <c r="Q12" s="253"/>
      <c r="R12" s="252"/>
      <c r="S12" s="254"/>
      <c r="T12" s="254"/>
      <c r="U12" s="254"/>
      <c r="V12" s="255"/>
      <c r="W12" s="255"/>
      <c r="X12" s="255"/>
      <c r="Y12" s="255"/>
      <c r="Z12" s="255"/>
      <c r="AA12" s="255"/>
      <c r="AB12" s="255"/>
      <c r="AC12" s="255"/>
      <c r="AD12" s="255"/>
      <c r="AE12" s="255"/>
      <c r="AF12" s="255"/>
      <c r="AG12" s="255"/>
      <c r="AH12" s="255"/>
      <c r="AI12" s="256"/>
      <c r="AJ12" s="251"/>
      <c r="AK12" s="251"/>
      <c r="AL12" s="248"/>
    </row>
    <row r="13" spans="1:38" ht="5.0999999999999996" customHeight="1" x14ac:dyDescent="0.15">
      <c r="A13" s="522"/>
      <c r="B13" s="523"/>
      <c r="C13" s="246"/>
      <c r="I13" s="257"/>
      <c r="J13" s="257"/>
      <c r="K13" s="257"/>
      <c r="L13" s="257"/>
      <c r="M13" s="257"/>
      <c r="N13" s="247"/>
      <c r="O13" s="247"/>
      <c r="P13" s="247"/>
      <c r="Q13" s="247"/>
      <c r="R13" s="257"/>
      <c r="S13" s="258"/>
      <c r="T13" s="258"/>
      <c r="U13" s="258"/>
      <c r="V13"/>
      <c r="W13"/>
      <c r="X13"/>
      <c r="Y13"/>
      <c r="Z13"/>
      <c r="AA13"/>
      <c r="AB13"/>
      <c r="AC13"/>
      <c r="AD13"/>
      <c r="AE13"/>
      <c r="AF13"/>
      <c r="AG13"/>
      <c r="AH13"/>
      <c r="AI13" s="259"/>
      <c r="AL13" s="248"/>
    </row>
    <row r="14" spans="1:38" ht="15" customHeight="1" x14ac:dyDescent="0.15">
      <c r="A14" s="522"/>
      <c r="B14" s="523"/>
      <c r="C14" s="246"/>
      <c r="F14" s="247"/>
      <c r="G14" s="247"/>
      <c r="J14" s="526"/>
      <c r="K14" s="526"/>
      <c r="L14" s="527"/>
      <c r="M14" s="527"/>
      <c r="N14" s="526" t="s">
        <v>0</v>
      </c>
      <c r="O14" s="526"/>
      <c r="P14" s="527"/>
      <c r="Q14" s="527"/>
      <c r="R14" s="526" t="s">
        <v>1</v>
      </c>
      <c r="S14" s="526"/>
      <c r="T14" s="527"/>
      <c r="U14" s="527"/>
      <c r="V14" s="526" t="s">
        <v>2</v>
      </c>
      <c r="W14" s="526"/>
      <c r="Z14" s="247"/>
      <c r="AA14" s="247"/>
      <c r="AB14" s="247"/>
      <c r="AL14" s="248"/>
    </row>
    <row r="15" spans="1:38" ht="7.5" customHeight="1" x14ac:dyDescent="0.15">
      <c r="A15" s="522"/>
      <c r="B15" s="523"/>
      <c r="C15" s="246"/>
      <c r="F15" s="247"/>
      <c r="G15" s="247"/>
      <c r="J15" s="247"/>
      <c r="K15" s="247"/>
      <c r="L15" s="260"/>
      <c r="M15" s="260"/>
      <c r="N15" s="247"/>
      <c r="O15" s="247"/>
      <c r="P15" s="260"/>
      <c r="Q15" s="260"/>
      <c r="R15" s="247"/>
      <c r="S15" s="247"/>
      <c r="T15" s="260"/>
      <c r="U15" s="260"/>
      <c r="V15" s="247"/>
      <c r="W15" s="247"/>
      <c r="Z15" s="247"/>
      <c r="AA15" s="247"/>
      <c r="AB15" s="247"/>
      <c r="AL15" s="248"/>
    </row>
    <row r="16" spans="1:38" ht="15" customHeight="1" x14ac:dyDescent="0.15">
      <c r="A16" s="522"/>
      <c r="B16" s="523"/>
      <c r="C16" s="246"/>
      <c r="J16" s="526" t="s">
        <v>175</v>
      </c>
      <c r="K16" s="526"/>
      <c r="L16" s="526"/>
      <c r="M16" s="526"/>
      <c r="N16" s="526"/>
      <c r="O16" s="526"/>
      <c r="P16" s="526"/>
      <c r="R16" s="536" t="s">
        <v>12</v>
      </c>
      <c r="S16" s="536"/>
      <c r="T16" s="251"/>
      <c r="U16" s="537"/>
      <c r="V16" s="537"/>
      <c r="W16" s="537"/>
      <c r="X16" s="537"/>
      <c r="Y16" s="537"/>
      <c r="Z16" s="537"/>
      <c r="AA16" s="537"/>
      <c r="AB16" s="537"/>
      <c r="AC16" s="537"/>
      <c r="AD16" s="537"/>
      <c r="AE16" s="537"/>
      <c r="AF16" s="251"/>
      <c r="AL16" s="248"/>
    </row>
    <row r="17" spans="1:38" ht="11.1" customHeight="1" x14ac:dyDescent="0.15">
      <c r="A17" s="522"/>
      <c r="B17" s="523"/>
      <c r="C17" s="246"/>
      <c r="J17" s="247"/>
      <c r="K17" s="247"/>
      <c r="L17" s="247"/>
      <c r="M17" s="247"/>
      <c r="N17" s="247"/>
      <c r="O17" s="247"/>
      <c r="P17" s="247"/>
      <c r="R17" s="261"/>
      <c r="S17" s="261"/>
      <c r="U17" s="260"/>
      <c r="V17" s="260"/>
      <c r="W17" s="260"/>
      <c r="X17" s="260"/>
      <c r="Y17" s="260"/>
      <c r="Z17" s="260"/>
      <c r="AA17" s="260"/>
      <c r="AB17" s="260"/>
      <c r="AC17" s="260"/>
      <c r="AD17" s="260"/>
      <c r="AE17" s="260"/>
      <c r="AL17" s="248"/>
    </row>
    <row r="18" spans="1:38" ht="5.0999999999999996" customHeight="1" x14ac:dyDescent="0.15">
      <c r="A18" s="524"/>
      <c r="B18" s="525"/>
      <c r="C18" s="262"/>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3"/>
      <c r="AK18" s="263"/>
      <c r="AL18" s="264"/>
    </row>
    <row r="19" spans="1:38" s="265" customFormat="1" ht="12" customHeight="1" x14ac:dyDescent="0.15">
      <c r="B19" s="265" t="s">
        <v>216</v>
      </c>
    </row>
    <row r="20" spans="1:38" s="265" customFormat="1" ht="12" customHeight="1" x14ac:dyDescent="0.15">
      <c r="B20" s="265" t="s">
        <v>217</v>
      </c>
    </row>
    <row r="21" spans="1:38" s="265" customFormat="1" ht="5.0999999999999996" customHeight="1" x14ac:dyDescent="0.15"/>
    <row r="22" spans="1:38" ht="5.0999999999999996" customHeight="1" x14ac:dyDescent="0.15">
      <c r="A22" s="520" t="s">
        <v>176</v>
      </c>
      <c r="B22" s="521"/>
      <c r="C22" s="242"/>
      <c r="D22" s="243"/>
      <c r="E22" s="243"/>
      <c r="F22" s="243"/>
      <c r="G22" s="243"/>
      <c r="H22" s="243"/>
      <c r="I22" s="286"/>
      <c r="J22" s="286"/>
      <c r="K22" s="243"/>
      <c r="L22" s="243"/>
      <c r="M22" s="243"/>
      <c r="N22" s="287"/>
      <c r="O22" s="287"/>
      <c r="P22" s="287"/>
      <c r="Q22" s="243"/>
      <c r="R22" s="288"/>
      <c r="S22" s="288"/>
      <c r="T22" s="288"/>
      <c r="U22" s="288"/>
      <c r="V22" s="288"/>
      <c r="W22" s="288"/>
      <c r="X22" s="288"/>
      <c r="Y22" s="288"/>
      <c r="Z22" s="288"/>
      <c r="AA22" s="288"/>
      <c r="AB22" s="288"/>
      <c r="AC22" s="288"/>
      <c r="AD22" s="288"/>
      <c r="AE22" s="288"/>
      <c r="AF22" s="288"/>
      <c r="AG22" s="288"/>
      <c r="AH22" s="243"/>
      <c r="AI22" s="243"/>
      <c r="AJ22" s="289"/>
      <c r="AK22" s="243"/>
      <c r="AL22" s="244"/>
    </row>
    <row r="23" spans="1:38" ht="15" customHeight="1" x14ac:dyDescent="0.15">
      <c r="A23" s="522"/>
      <c r="B23" s="523"/>
      <c r="C23" s="290"/>
      <c r="D23" s="291" t="s">
        <v>177</v>
      </c>
      <c r="E23" s="292"/>
      <c r="F23" s="292"/>
      <c r="G23" s="292"/>
      <c r="H23" s="292"/>
      <c r="I23" s="293"/>
      <c r="J23" s="293"/>
      <c r="K23" s="292"/>
      <c r="L23" s="292"/>
      <c r="M23" s="292"/>
      <c r="N23" s="294"/>
      <c r="O23" s="294"/>
      <c r="P23" s="294"/>
      <c r="Q23" s="292"/>
      <c r="R23" s="295"/>
      <c r="S23" s="295"/>
      <c r="T23" s="295"/>
      <c r="U23" s="295"/>
      <c r="V23" s="295"/>
      <c r="W23" s="295"/>
      <c r="X23" s="295"/>
      <c r="Y23" s="295"/>
      <c r="Z23" s="295"/>
      <c r="AA23" s="295"/>
      <c r="AB23" s="295"/>
      <c r="AC23" s="295"/>
      <c r="AD23" s="295"/>
      <c r="AE23" s="295"/>
      <c r="AF23" s="295"/>
      <c r="AG23" s="295"/>
      <c r="AH23" s="292"/>
      <c r="AI23" s="292"/>
      <c r="AJ23" s="296"/>
      <c r="AK23" s="292"/>
      <c r="AL23" s="248"/>
    </row>
    <row r="24" spans="1:38" ht="5.0999999999999996" customHeight="1" x14ac:dyDescent="0.15">
      <c r="A24" s="522"/>
      <c r="B24" s="523"/>
      <c r="C24" s="290"/>
      <c r="D24" s="292"/>
      <c r="E24" s="292"/>
      <c r="F24" s="292"/>
      <c r="G24" s="292"/>
      <c r="H24" s="292"/>
      <c r="I24" s="293"/>
      <c r="J24" s="293"/>
      <c r="K24" s="292"/>
      <c r="L24" s="292"/>
      <c r="M24" s="292"/>
      <c r="N24" s="294"/>
      <c r="O24" s="294"/>
      <c r="P24" s="294"/>
      <c r="Q24" s="292"/>
      <c r="R24" s="295"/>
      <c r="S24" s="295"/>
      <c r="T24" s="295"/>
      <c r="U24" s="295"/>
      <c r="V24" s="295"/>
      <c r="W24" s="295"/>
      <c r="X24" s="295"/>
      <c r="Y24" s="295"/>
      <c r="Z24" s="295"/>
      <c r="AA24" s="295"/>
      <c r="AB24" s="295"/>
      <c r="AC24" s="295"/>
      <c r="AD24" s="295"/>
      <c r="AE24" s="295"/>
      <c r="AF24" s="295"/>
      <c r="AG24" s="295"/>
      <c r="AH24" s="292"/>
      <c r="AI24" s="292"/>
      <c r="AJ24" s="296"/>
      <c r="AK24" s="292"/>
      <c r="AL24" s="248"/>
    </row>
    <row r="25" spans="1:38" ht="15" customHeight="1" x14ac:dyDescent="0.15">
      <c r="A25" s="522"/>
      <c r="B25" s="523"/>
      <c r="C25" s="290"/>
      <c r="D25" s="292"/>
      <c r="E25" s="292" t="s">
        <v>178</v>
      </c>
      <c r="F25" s="292"/>
      <c r="G25" s="292"/>
      <c r="H25" s="292"/>
      <c r="I25" s="293"/>
      <c r="J25" s="293"/>
      <c r="K25" s="292"/>
      <c r="L25" s="292"/>
      <c r="M25" s="292"/>
      <c r="N25" s="294"/>
      <c r="O25" s="294"/>
      <c r="P25" s="294"/>
      <c r="Q25" s="292"/>
      <c r="R25" s="295"/>
      <c r="S25" s="295"/>
      <c r="T25" s="295"/>
      <c r="U25" s="295"/>
      <c r="V25" s="295"/>
      <c r="W25" s="295"/>
      <c r="X25" s="295"/>
      <c r="Y25" s="295"/>
      <c r="Z25" s="295"/>
      <c r="AA25" s="295"/>
      <c r="AB25" s="295"/>
      <c r="AC25" s="295"/>
      <c r="AD25" s="295"/>
      <c r="AE25" s="295"/>
      <c r="AF25" s="295"/>
      <c r="AG25" s="295"/>
      <c r="AH25" s="292"/>
      <c r="AI25" s="292"/>
      <c r="AJ25" s="296"/>
      <c r="AK25" s="292"/>
      <c r="AL25" s="248"/>
    </row>
    <row r="26" spans="1:38" ht="15" customHeight="1" x14ac:dyDescent="0.15">
      <c r="A26" s="522"/>
      <c r="B26" s="523"/>
      <c r="C26" s="290"/>
      <c r="D26" s="292"/>
      <c r="E26" s="292" t="s">
        <v>179</v>
      </c>
      <c r="F26" s="292"/>
      <c r="G26" s="292"/>
      <c r="H26" s="292"/>
      <c r="I26" s="293"/>
      <c r="J26" s="293"/>
      <c r="K26" s="292"/>
      <c r="L26" s="292"/>
      <c r="M26" s="292"/>
      <c r="N26" s="294"/>
      <c r="O26" s="294"/>
      <c r="P26" s="294"/>
      <c r="Q26" s="292"/>
      <c r="R26" s="295"/>
      <c r="S26" s="295"/>
      <c r="T26" s="295"/>
      <c r="U26" s="295"/>
      <c r="V26" s="295" t="s">
        <v>180</v>
      </c>
      <c r="W26" s="292"/>
      <c r="X26" s="297"/>
      <c r="Y26" s="535" t="s">
        <v>181</v>
      </c>
      <c r="Z26" s="535"/>
      <c r="AA26" s="535"/>
      <c r="AB26" s="295"/>
      <c r="AC26" s="295" t="s">
        <v>182</v>
      </c>
      <c r="AD26" s="295"/>
      <c r="AE26" s="297"/>
      <c r="AF26" s="535" t="s">
        <v>183</v>
      </c>
      <c r="AG26" s="535"/>
      <c r="AH26" s="535"/>
      <c r="AI26" s="292"/>
      <c r="AJ26" s="292" t="s">
        <v>89</v>
      </c>
      <c r="AK26" s="292"/>
      <c r="AL26" s="248"/>
    </row>
    <row r="27" spans="1:38" ht="5.0999999999999996" customHeight="1" x14ac:dyDescent="0.15">
      <c r="A27" s="522"/>
      <c r="B27" s="523"/>
      <c r="C27" s="290"/>
      <c r="D27" s="292"/>
      <c r="E27" s="292"/>
      <c r="F27" s="292"/>
      <c r="G27" s="292"/>
      <c r="H27" s="292"/>
      <c r="I27" s="293"/>
      <c r="J27" s="293"/>
      <c r="K27" s="292"/>
      <c r="L27" s="292"/>
      <c r="M27" s="292"/>
      <c r="N27" s="294"/>
      <c r="O27" s="294"/>
      <c r="P27" s="294"/>
      <c r="Q27" s="292"/>
      <c r="R27" s="295"/>
      <c r="S27" s="295"/>
      <c r="T27" s="295"/>
      <c r="U27" s="295"/>
      <c r="V27" s="295"/>
      <c r="W27" s="292"/>
      <c r="X27" s="295"/>
      <c r="Y27" s="295"/>
      <c r="Z27" s="295"/>
      <c r="AA27" s="295"/>
      <c r="AB27" s="295"/>
      <c r="AC27" s="295"/>
      <c r="AD27" s="295"/>
      <c r="AE27" s="292"/>
      <c r="AF27" s="295"/>
      <c r="AG27" s="295"/>
      <c r="AH27" s="292"/>
      <c r="AI27" s="292"/>
      <c r="AJ27" s="292"/>
      <c r="AK27" s="292"/>
      <c r="AL27" s="248"/>
    </row>
    <row r="28" spans="1:38" ht="15" customHeight="1" x14ac:dyDescent="0.15">
      <c r="A28" s="522"/>
      <c r="B28" s="523"/>
      <c r="C28" s="290"/>
      <c r="D28" s="292"/>
      <c r="E28" s="292" t="s">
        <v>184</v>
      </c>
      <c r="F28" s="292"/>
      <c r="G28" s="292"/>
      <c r="H28" s="292"/>
      <c r="I28" s="293"/>
      <c r="J28" s="293"/>
      <c r="K28" s="292"/>
      <c r="L28" s="292"/>
      <c r="M28" s="292"/>
      <c r="N28" s="294"/>
      <c r="O28" s="294"/>
      <c r="P28" s="294"/>
      <c r="Q28" s="292"/>
      <c r="R28" s="295"/>
      <c r="S28" s="295"/>
      <c r="T28" s="295"/>
      <c r="U28" s="295"/>
      <c r="V28" s="295"/>
      <c r="W28" s="292"/>
      <c r="X28" s="295"/>
      <c r="Y28" s="295"/>
      <c r="Z28" s="295"/>
      <c r="AA28" s="295"/>
      <c r="AB28" s="295"/>
      <c r="AC28" s="295"/>
      <c r="AD28" s="295"/>
      <c r="AE28" s="292"/>
      <c r="AF28" s="295"/>
      <c r="AG28" s="295"/>
      <c r="AH28" s="292"/>
      <c r="AI28" s="292"/>
      <c r="AJ28" s="292"/>
      <c r="AK28" s="292"/>
      <c r="AL28" s="248"/>
    </row>
    <row r="29" spans="1:38" ht="15" customHeight="1" x14ac:dyDescent="0.15">
      <c r="A29" s="522"/>
      <c r="B29" s="523"/>
      <c r="C29" s="290"/>
      <c r="D29" s="292"/>
      <c r="E29" s="292"/>
      <c r="F29" s="292"/>
      <c r="G29" s="292"/>
      <c r="H29" s="292"/>
      <c r="I29" s="293"/>
      <c r="J29" s="293"/>
      <c r="K29" s="292"/>
      <c r="L29" s="292"/>
      <c r="M29" s="292"/>
      <c r="N29" s="294"/>
      <c r="O29" s="294"/>
      <c r="P29" s="294"/>
      <c r="Q29" s="292"/>
      <c r="R29" s="295"/>
      <c r="S29" s="295"/>
      <c r="T29" s="295"/>
      <c r="U29" s="295"/>
      <c r="V29" s="295" t="s">
        <v>180</v>
      </c>
      <c r="W29" s="292"/>
      <c r="X29" s="297"/>
      <c r="Y29" s="535" t="s">
        <v>181</v>
      </c>
      <c r="Z29" s="535"/>
      <c r="AA29" s="535"/>
      <c r="AB29" s="295"/>
      <c r="AC29" s="295" t="s">
        <v>182</v>
      </c>
      <c r="AD29" s="295"/>
      <c r="AE29" s="297"/>
      <c r="AF29" s="535" t="s">
        <v>183</v>
      </c>
      <c r="AG29" s="535"/>
      <c r="AH29" s="535"/>
      <c r="AI29" s="292"/>
      <c r="AJ29" s="292" t="s">
        <v>89</v>
      </c>
      <c r="AK29" s="292"/>
      <c r="AL29" s="248"/>
    </row>
    <row r="30" spans="1:38" ht="5.0999999999999996" customHeight="1" x14ac:dyDescent="0.15">
      <c r="A30" s="522"/>
      <c r="B30" s="523"/>
      <c r="C30" s="290"/>
      <c r="D30" s="292"/>
      <c r="E30" s="292"/>
      <c r="F30" s="292"/>
      <c r="G30" s="292"/>
      <c r="H30" s="292"/>
      <c r="I30" s="293"/>
      <c r="J30" s="293"/>
      <c r="K30" s="292"/>
      <c r="L30" s="292"/>
      <c r="M30" s="292"/>
      <c r="N30" s="294"/>
      <c r="O30" s="294"/>
      <c r="P30" s="294"/>
      <c r="Q30" s="292"/>
      <c r="R30" s="295"/>
      <c r="S30" s="295"/>
      <c r="T30" s="295"/>
      <c r="U30" s="295"/>
      <c r="V30" s="295"/>
      <c r="W30" s="292"/>
      <c r="X30" s="295"/>
      <c r="Y30" s="295"/>
      <c r="Z30" s="295"/>
      <c r="AA30" s="295"/>
      <c r="AB30" s="295"/>
      <c r="AC30" s="295"/>
      <c r="AD30" s="295"/>
      <c r="AE30" s="292"/>
      <c r="AF30" s="295"/>
      <c r="AG30" s="295"/>
      <c r="AH30" s="295"/>
      <c r="AI30" s="292"/>
      <c r="AJ30" s="292"/>
      <c r="AK30" s="292"/>
      <c r="AL30" s="248"/>
    </row>
    <row r="31" spans="1:38" ht="15" customHeight="1" x14ac:dyDescent="0.15">
      <c r="A31" s="522"/>
      <c r="B31" s="523"/>
      <c r="C31" s="290"/>
      <c r="D31" s="292"/>
      <c r="E31" s="292" t="s">
        <v>185</v>
      </c>
      <c r="F31" s="292"/>
      <c r="G31" s="292"/>
      <c r="H31" s="292"/>
      <c r="I31" s="293"/>
      <c r="J31" s="293"/>
      <c r="K31" s="292"/>
      <c r="L31" s="292"/>
      <c r="M31" s="292"/>
      <c r="N31" s="294"/>
      <c r="O31" s="294"/>
      <c r="P31" s="294"/>
      <c r="Q31" s="292"/>
      <c r="R31" s="295"/>
      <c r="S31" s="295"/>
      <c r="T31" s="295"/>
      <c r="U31" s="295"/>
      <c r="V31" s="295"/>
      <c r="W31" s="292"/>
      <c r="X31" s="295"/>
      <c r="Y31" s="295"/>
      <c r="Z31" s="295"/>
      <c r="AA31" s="295"/>
      <c r="AB31" s="295"/>
      <c r="AC31" s="295"/>
      <c r="AD31" s="295"/>
      <c r="AE31" s="292"/>
      <c r="AF31" s="295"/>
      <c r="AG31" s="295"/>
      <c r="AH31" s="292"/>
      <c r="AI31" s="292"/>
      <c r="AJ31" s="292"/>
      <c r="AK31" s="292"/>
      <c r="AL31" s="248"/>
    </row>
    <row r="32" spans="1:38" ht="15" customHeight="1" x14ac:dyDescent="0.15">
      <c r="A32" s="522"/>
      <c r="B32" s="523"/>
      <c r="C32" s="290"/>
      <c r="D32" s="292"/>
      <c r="E32" s="292"/>
      <c r="F32" s="292"/>
      <c r="G32" s="292"/>
      <c r="H32" s="292"/>
      <c r="I32" s="293"/>
      <c r="J32" s="293"/>
      <c r="K32" s="292"/>
      <c r="L32" s="292"/>
      <c r="M32" s="292"/>
      <c r="N32" s="294"/>
      <c r="O32" s="294"/>
      <c r="P32" s="294"/>
      <c r="Q32" s="292"/>
      <c r="R32" s="295"/>
      <c r="S32" s="295"/>
      <c r="T32" s="295"/>
      <c r="U32" s="295"/>
      <c r="V32" s="295" t="s">
        <v>180</v>
      </c>
      <c r="W32" s="292"/>
      <c r="X32" s="297"/>
      <c r="Y32" s="535" t="s">
        <v>181</v>
      </c>
      <c r="Z32" s="535"/>
      <c r="AA32" s="535"/>
      <c r="AB32" s="295"/>
      <c r="AC32" s="295" t="s">
        <v>182</v>
      </c>
      <c r="AD32" s="295"/>
      <c r="AE32" s="297"/>
      <c r="AF32" s="535" t="s">
        <v>183</v>
      </c>
      <c r="AG32" s="535"/>
      <c r="AH32" s="535"/>
      <c r="AI32" s="292"/>
      <c r="AJ32" s="292" t="s">
        <v>89</v>
      </c>
      <c r="AK32" s="292"/>
      <c r="AL32" s="248"/>
    </row>
    <row r="33" spans="1:38" ht="15" customHeight="1" x14ac:dyDescent="0.15">
      <c r="A33" s="522"/>
      <c r="B33" s="523"/>
      <c r="C33" s="290"/>
      <c r="D33" s="292"/>
      <c r="E33" s="292" t="s">
        <v>186</v>
      </c>
      <c r="F33" s="292"/>
      <c r="G33" s="292"/>
      <c r="H33" s="292"/>
      <c r="I33" s="293"/>
      <c r="J33" s="293"/>
      <c r="K33" s="292"/>
      <c r="L33" s="292"/>
      <c r="M33" s="292"/>
      <c r="N33" s="294"/>
      <c r="O33" s="294"/>
      <c r="P33" s="294"/>
      <c r="Q33" s="292"/>
      <c r="R33" s="295"/>
      <c r="S33" s="295"/>
      <c r="T33" s="295"/>
      <c r="U33" s="295"/>
      <c r="V33" s="295"/>
      <c r="W33" s="292"/>
      <c r="X33" s="297"/>
      <c r="Y33" s="295"/>
      <c r="Z33" s="295"/>
      <c r="AA33" s="295"/>
      <c r="AB33" s="295"/>
      <c r="AC33" s="295"/>
      <c r="AD33" s="295"/>
      <c r="AE33" s="297"/>
      <c r="AF33" s="295"/>
      <c r="AG33" s="295"/>
      <c r="AH33" s="295"/>
      <c r="AI33" s="292"/>
      <c r="AJ33" s="292"/>
      <c r="AK33" s="292"/>
      <c r="AL33" s="248"/>
    </row>
    <row r="34" spans="1:38" ht="15" customHeight="1" x14ac:dyDescent="0.15">
      <c r="A34" s="522"/>
      <c r="B34" s="523"/>
      <c r="C34" s="290"/>
      <c r="D34" s="292"/>
      <c r="E34" s="292"/>
      <c r="F34" s="292" t="s">
        <v>187</v>
      </c>
      <c r="G34" s="292"/>
      <c r="H34" s="292"/>
      <c r="I34" s="293"/>
      <c r="J34" s="293"/>
      <c r="K34" s="292"/>
      <c r="L34" s="292"/>
      <c r="M34" s="292"/>
      <c r="N34" s="294"/>
      <c r="O34" s="294"/>
      <c r="P34" s="294"/>
      <c r="Q34" s="292"/>
      <c r="R34" s="295"/>
      <c r="S34" s="295"/>
      <c r="T34" s="295"/>
      <c r="U34" s="295"/>
      <c r="V34" s="295" t="s">
        <v>180</v>
      </c>
      <c r="W34" s="292"/>
      <c r="X34" s="297"/>
      <c r="Y34" s="535" t="s">
        <v>181</v>
      </c>
      <c r="Z34" s="535"/>
      <c r="AA34" s="535"/>
      <c r="AB34" s="295"/>
      <c r="AC34" s="295" t="s">
        <v>182</v>
      </c>
      <c r="AD34" s="295"/>
      <c r="AE34" s="297"/>
      <c r="AF34" s="535" t="s">
        <v>183</v>
      </c>
      <c r="AG34" s="535"/>
      <c r="AH34" s="535"/>
      <c r="AI34" s="292"/>
      <c r="AJ34" s="292" t="s">
        <v>89</v>
      </c>
      <c r="AK34" s="292"/>
      <c r="AL34" s="248"/>
    </row>
    <row r="35" spans="1:38" s="302" customFormat="1" ht="15" customHeight="1" x14ac:dyDescent="0.15">
      <c r="A35" s="522"/>
      <c r="B35" s="523"/>
      <c r="C35" s="290"/>
      <c r="D35" s="292"/>
      <c r="E35" s="543" t="s">
        <v>214</v>
      </c>
      <c r="F35" s="543"/>
      <c r="G35" s="543"/>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248"/>
    </row>
    <row r="36" spans="1:38" s="302" customFormat="1" ht="15" customHeight="1" x14ac:dyDescent="0.15">
      <c r="A36" s="522"/>
      <c r="B36" s="523"/>
      <c r="C36" s="290"/>
      <c r="D36" s="292"/>
      <c r="E36" s="292"/>
      <c r="F36" s="292"/>
      <c r="G36" s="292"/>
      <c r="H36" s="292"/>
      <c r="I36" s="293"/>
      <c r="J36" s="293"/>
      <c r="K36" s="292"/>
      <c r="L36" s="292"/>
      <c r="M36" s="292"/>
      <c r="N36" s="294"/>
      <c r="O36" s="294"/>
      <c r="P36" s="294"/>
      <c r="Q36" s="292"/>
      <c r="R36" s="303"/>
      <c r="S36" s="303"/>
      <c r="T36" s="303"/>
      <c r="U36" s="303"/>
      <c r="V36" s="303" t="s">
        <v>180</v>
      </c>
      <c r="W36" s="292"/>
      <c r="X36" s="297"/>
      <c r="Y36" s="535" t="s">
        <v>181</v>
      </c>
      <c r="Z36" s="535"/>
      <c r="AA36" s="535"/>
      <c r="AB36" s="303"/>
      <c r="AC36" s="303"/>
      <c r="AD36" s="303"/>
      <c r="AE36" s="297"/>
      <c r="AF36" s="535" t="s">
        <v>215</v>
      </c>
      <c r="AG36" s="535"/>
      <c r="AH36" s="535"/>
      <c r="AI36" s="292"/>
      <c r="AJ36" s="292" t="s">
        <v>89</v>
      </c>
      <c r="AK36" s="292"/>
      <c r="AL36" s="248"/>
    </row>
    <row r="37" spans="1:38" ht="15" customHeight="1" x14ac:dyDescent="0.15">
      <c r="A37" s="522"/>
      <c r="B37" s="523"/>
      <c r="C37" s="290"/>
      <c r="D37" s="292"/>
      <c r="E37" s="535"/>
      <c r="F37" s="535"/>
      <c r="G37" s="542"/>
      <c r="H37" s="542"/>
      <c r="I37" s="295" t="s">
        <v>0</v>
      </c>
      <c r="J37" s="542"/>
      <c r="K37" s="542"/>
      <c r="L37" s="295" t="s">
        <v>1</v>
      </c>
      <c r="M37" s="542"/>
      <c r="N37" s="542"/>
      <c r="O37" s="295" t="s">
        <v>2</v>
      </c>
      <c r="P37" s="292"/>
      <c r="Q37" s="292"/>
      <c r="R37" s="295"/>
      <c r="S37" s="295"/>
      <c r="T37" s="295"/>
      <c r="U37" s="295"/>
      <c r="V37" s="292"/>
      <c r="W37" s="292"/>
      <c r="X37" s="292"/>
      <c r="Y37" s="292"/>
      <c r="Z37" s="292"/>
      <c r="AA37" s="292"/>
      <c r="AB37" s="292"/>
      <c r="AC37" s="295"/>
      <c r="AD37" s="295"/>
      <c r="AE37" s="295"/>
      <c r="AF37" s="295"/>
      <c r="AG37" s="295"/>
      <c r="AH37" s="295"/>
      <c r="AI37" s="295"/>
      <c r="AJ37" s="295"/>
      <c r="AK37" s="292"/>
      <c r="AL37" s="248"/>
    </row>
    <row r="38" spans="1:38" ht="15" customHeight="1" x14ac:dyDescent="0.15">
      <c r="A38" s="522"/>
      <c r="B38" s="523"/>
      <c r="C38" s="290"/>
      <c r="D38" s="292"/>
      <c r="E38" s="292"/>
      <c r="F38" s="292"/>
      <c r="G38" s="538" t="s">
        <v>188</v>
      </c>
      <c r="H38" s="538"/>
      <c r="I38" s="538"/>
      <c r="J38" s="538"/>
      <c r="K38" s="538"/>
      <c r="L38" s="538"/>
      <c r="M38" s="538"/>
      <c r="N38" s="538"/>
      <c r="O38" s="538"/>
      <c r="P38" s="251"/>
      <c r="Q38" s="537"/>
      <c r="R38" s="537"/>
      <c r="S38" s="537"/>
      <c r="T38" s="537"/>
      <c r="U38" s="537"/>
      <c r="V38" s="537"/>
      <c r="W38" s="537"/>
      <c r="X38" s="537"/>
      <c r="Y38" s="537"/>
      <c r="Z38" s="537"/>
      <c r="AA38" s="537"/>
      <c r="AB38" s="537"/>
      <c r="AC38" s="537"/>
      <c r="AD38" s="537"/>
      <c r="AE38" s="537"/>
      <c r="AF38" s="537"/>
      <c r="AG38" s="251"/>
      <c r="AH38" s="292"/>
      <c r="AI38" s="292"/>
      <c r="AJ38" s="296"/>
      <c r="AK38" s="292"/>
      <c r="AL38" s="248"/>
    </row>
    <row r="39" spans="1:38" ht="15" customHeight="1" thickBot="1" x14ac:dyDescent="0.2">
      <c r="A39" s="522"/>
      <c r="B39" s="523"/>
      <c r="C39" s="290"/>
      <c r="D39" s="292"/>
      <c r="E39" s="292"/>
      <c r="F39" s="292"/>
      <c r="G39" s="292"/>
      <c r="H39" s="292"/>
      <c r="I39" s="293"/>
      <c r="J39" s="293"/>
      <c r="K39" s="292"/>
      <c r="L39" s="292"/>
      <c r="M39" s="292"/>
      <c r="N39" s="294"/>
      <c r="O39" s="294"/>
      <c r="P39" s="294"/>
      <c r="Q39" s="292"/>
      <c r="R39" s="295"/>
      <c r="S39" s="295"/>
      <c r="T39" s="295"/>
      <c r="U39" s="295"/>
      <c r="V39" s="292"/>
      <c r="W39" s="295"/>
      <c r="X39" s="295"/>
      <c r="Y39" s="295"/>
      <c r="Z39" s="295"/>
      <c r="AA39" s="295"/>
      <c r="AB39" s="295"/>
      <c r="AC39" s="295"/>
      <c r="AD39" s="295"/>
      <c r="AE39" s="295"/>
      <c r="AF39" s="295"/>
      <c r="AG39" s="295"/>
      <c r="AH39" s="295"/>
      <c r="AI39" s="292"/>
      <c r="AJ39" s="296"/>
      <c r="AK39" s="292"/>
      <c r="AL39" s="248"/>
    </row>
    <row r="40" spans="1:38" ht="22.5" customHeight="1" thickTop="1" thickBot="1" x14ac:dyDescent="0.2">
      <c r="A40" s="522"/>
      <c r="B40" s="523"/>
      <c r="C40" s="290"/>
      <c r="D40" s="292"/>
      <c r="E40" s="292"/>
      <c r="F40" s="292"/>
      <c r="G40" s="539" t="s">
        <v>189</v>
      </c>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c r="AE40" s="540"/>
      <c r="AF40" s="540"/>
      <c r="AG40" s="540"/>
      <c r="AH40" s="540"/>
      <c r="AI40" s="540"/>
      <c r="AJ40" s="541"/>
      <c r="AK40" s="292"/>
      <c r="AL40" s="248"/>
    </row>
    <row r="41" spans="1:38" ht="9.75" customHeight="1" thickTop="1" x14ac:dyDescent="0.15">
      <c r="A41" s="524"/>
      <c r="B41" s="525"/>
      <c r="C41" s="262"/>
      <c r="D41" s="263"/>
      <c r="E41" s="263"/>
      <c r="F41" s="263"/>
      <c r="G41" s="263"/>
      <c r="H41" s="263"/>
      <c r="I41" s="298"/>
      <c r="J41" s="298"/>
      <c r="K41" s="263"/>
      <c r="L41" s="263"/>
      <c r="M41" s="263"/>
      <c r="N41" s="299"/>
      <c r="O41" s="299"/>
      <c r="P41" s="299"/>
      <c r="Q41" s="263"/>
      <c r="R41" s="300"/>
      <c r="S41" s="300"/>
      <c r="T41" s="300"/>
      <c r="U41" s="300"/>
      <c r="V41" s="300"/>
      <c r="W41" s="300"/>
      <c r="X41" s="300"/>
      <c r="Y41" s="300"/>
      <c r="Z41" s="300"/>
      <c r="AA41" s="300"/>
      <c r="AB41" s="300"/>
      <c r="AC41" s="300"/>
      <c r="AD41" s="300"/>
      <c r="AE41" s="300"/>
      <c r="AF41" s="300"/>
      <c r="AG41" s="300"/>
      <c r="AH41" s="263"/>
      <c r="AI41" s="263"/>
      <c r="AJ41" s="301"/>
      <c r="AK41" s="263"/>
      <c r="AL41" s="264"/>
    </row>
    <row r="42" spans="1:38" s="268" customFormat="1" ht="12" customHeight="1" x14ac:dyDescent="0.15">
      <c r="A42" s="267"/>
      <c r="B42" s="265" t="s">
        <v>190</v>
      </c>
      <c r="F42" s="269"/>
      <c r="G42" s="269"/>
      <c r="K42" s="270"/>
      <c r="L42" s="270"/>
      <c r="M42" s="270"/>
      <c r="O42" s="271"/>
      <c r="P42" s="271"/>
      <c r="Q42" s="271"/>
      <c r="R42" s="271"/>
      <c r="S42" s="271"/>
      <c r="T42" s="271"/>
      <c r="U42" s="271"/>
      <c r="V42" s="271"/>
      <c r="W42" s="271"/>
      <c r="X42" s="271"/>
      <c r="Y42" s="271"/>
      <c r="Z42" s="271"/>
      <c r="AA42" s="271"/>
      <c r="AB42" s="271"/>
      <c r="AC42" s="271"/>
      <c r="AD42" s="271"/>
      <c r="AG42" s="272"/>
    </row>
    <row r="43" spans="1:38" s="268" customFormat="1" ht="12" customHeight="1" x14ac:dyDescent="0.15">
      <c r="A43" s="267"/>
      <c r="B43" s="265" t="s">
        <v>191</v>
      </c>
      <c r="F43" s="269"/>
      <c r="G43" s="269"/>
      <c r="K43" s="270"/>
      <c r="L43" s="270"/>
      <c r="M43" s="270"/>
      <c r="O43" s="271"/>
      <c r="P43" s="271"/>
      <c r="Q43" s="271"/>
      <c r="R43" s="271"/>
      <c r="S43" s="271"/>
      <c r="T43" s="271"/>
      <c r="U43" s="271"/>
      <c r="V43" s="271"/>
      <c r="W43" s="271"/>
      <c r="X43" s="271"/>
      <c r="Y43" s="271"/>
      <c r="Z43" s="271"/>
      <c r="AA43" s="271"/>
      <c r="AB43" s="271"/>
      <c r="AC43" s="271"/>
      <c r="AD43" s="271"/>
    </row>
    <row r="44" spans="1:38" s="268" customFormat="1" ht="12" customHeight="1" x14ac:dyDescent="0.15">
      <c r="A44" s="267"/>
      <c r="B44" s="265" t="s">
        <v>192</v>
      </c>
      <c r="F44" s="269"/>
      <c r="G44" s="269"/>
      <c r="K44" s="270"/>
      <c r="L44" s="270"/>
      <c r="M44" s="270"/>
      <c r="O44" s="271"/>
      <c r="P44" s="271"/>
      <c r="Q44" s="271"/>
      <c r="R44" s="271"/>
      <c r="S44" s="271"/>
      <c r="T44" s="271"/>
      <c r="U44" s="271"/>
      <c r="V44" s="271"/>
      <c r="W44" s="271"/>
      <c r="X44" s="271"/>
      <c r="Y44" s="271"/>
      <c r="Z44" s="271"/>
      <c r="AA44" s="271"/>
      <c r="AB44" s="271"/>
      <c r="AC44" s="271"/>
      <c r="AD44" s="271"/>
    </row>
    <row r="45" spans="1:38" ht="12" customHeight="1" x14ac:dyDescent="0.15">
      <c r="A45" s="267"/>
      <c r="B45" s="265" t="s">
        <v>193</v>
      </c>
      <c r="C45" s="246"/>
      <c r="I45" s="266"/>
      <c r="J45" s="266"/>
      <c r="N45" s="261"/>
      <c r="O45" s="261"/>
      <c r="P45" s="261"/>
      <c r="R45" s="247"/>
      <c r="S45" s="247"/>
      <c r="T45" s="247"/>
      <c r="U45" s="247"/>
      <c r="V45" s="247"/>
      <c r="W45" s="247"/>
      <c r="X45" s="247"/>
      <c r="Y45" s="247"/>
      <c r="Z45" s="247"/>
      <c r="AA45" s="247"/>
      <c r="AB45" s="247"/>
      <c r="AC45" s="247"/>
      <c r="AD45" s="247"/>
      <c r="AE45" s="247"/>
      <c r="AF45" s="247"/>
      <c r="AG45" s="247"/>
    </row>
    <row r="46" spans="1:38" ht="12" customHeight="1" x14ac:dyDescent="0.15">
      <c r="A46" s="267"/>
      <c r="B46" s="265" t="s">
        <v>211</v>
      </c>
      <c r="C46" s="246"/>
      <c r="I46" s="266"/>
      <c r="J46" s="266"/>
      <c r="N46" s="261"/>
      <c r="O46" s="261"/>
      <c r="P46" s="261"/>
      <c r="R46" s="247"/>
      <c r="S46" s="247"/>
      <c r="T46" s="247"/>
      <c r="U46" s="247"/>
      <c r="V46" s="247"/>
      <c r="W46" s="247"/>
      <c r="X46" s="247"/>
      <c r="Y46" s="247"/>
      <c r="Z46" s="247"/>
      <c r="AA46" s="247"/>
      <c r="AB46" s="247"/>
      <c r="AC46" s="247"/>
      <c r="AD46" s="247"/>
      <c r="AE46" s="247"/>
      <c r="AF46" s="247"/>
      <c r="AG46" s="247"/>
    </row>
    <row r="47" spans="1:38" s="17" customFormat="1" ht="4.5" customHeight="1" x14ac:dyDescent="0.15">
      <c r="A47" s="544" t="s">
        <v>194</v>
      </c>
      <c r="B47" s="545"/>
      <c r="C47" s="273"/>
      <c r="D47" s="273"/>
      <c r="E47" s="273"/>
      <c r="F47" s="273"/>
      <c r="G47" s="274"/>
      <c r="H47" s="274"/>
      <c r="I47" s="273"/>
      <c r="J47" s="273"/>
      <c r="K47" s="273"/>
      <c r="L47" s="275"/>
      <c r="M47" s="275"/>
      <c r="N47" s="275"/>
      <c r="O47" s="273"/>
      <c r="P47" s="276"/>
      <c r="Q47" s="276"/>
      <c r="R47" s="276"/>
      <c r="S47" s="276"/>
      <c r="T47" s="276"/>
      <c r="U47" s="276"/>
      <c r="V47" s="276"/>
      <c r="W47" s="276"/>
      <c r="X47" s="276"/>
      <c r="Y47" s="276"/>
      <c r="Z47" s="276"/>
      <c r="AA47" s="276"/>
      <c r="AB47" s="276"/>
      <c r="AC47" s="276"/>
      <c r="AD47" s="276"/>
      <c r="AE47" s="276"/>
      <c r="AF47" s="273"/>
      <c r="AG47" s="273"/>
      <c r="AH47" s="273"/>
      <c r="AI47" s="273"/>
      <c r="AJ47" s="273"/>
      <c r="AK47" s="273"/>
      <c r="AL47" s="277"/>
    </row>
    <row r="48" spans="1:38" ht="15" customHeight="1" x14ac:dyDescent="0.15">
      <c r="A48" s="546"/>
      <c r="B48" s="547"/>
      <c r="D48" s="278" t="s">
        <v>195</v>
      </c>
      <c r="AL48" s="248"/>
    </row>
    <row r="49" spans="1:38" ht="15" customHeight="1" x14ac:dyDescent="0.15">
      <c r="A49" s="546"/>
      <c r="B49" s="547"/>
      <c r="D49" s="278" t="s">
        <v>196</v>
      </c>
      <c r="AL49" s="248"/>
    </row>
    <row r="50" spans="1:38" ht="15" customHeight="1" x14ac:dyDescent="0.15">
      <c r="A50" s="546"/>
      <c r="B50" s="547"/>
      <c r="D50" s="278" t="s">
        <v>197</v>
      </c>
      <c r="AL50" s="248"/>
    </row>
    <row r="51" spans="1:38" ht="15" customHeight="1" x14ac:dyDescent="0.15">
      <c r="A51" s="546"/>
      <c r="B51" s="547"/>
      <c r="D51" s="278" t="s">
        <v>198</v>
      </c>
      <c r="AL51" s="248"/>
    </row>
    <row r="52" spans="1:38" ht="15" customHeight="1" x14ac:dyDescent="0.15">
      <c r="A52" s="546"/>
      <c r="B52" s="547"/>
      <c r="D52" s="278" t="s">
        <v>199</v>
      </c>
      <c r="AL52" s="248"/>
    </row>
    <row r="53" spans="1:38" ht="15" customHeight="1" x14ac:dyDescent="0.15">
      <c r="A53" s="546"/>
      <c r="B53" s="547"/>
      <c r="D53" s="278" t="s">
        <v>200</v>
      </c>
      <c r="AL53" s="248"/>
    </row>
    <row r="54" spans="1:38" ht="15" customHeight="1" x14ac:dyDescent="0.15">
      <c r="A54" s="546"/>
      <c r="B54" s="547"/>
      <c r="D54" s="278" t="s">
        <v>201</v>
      </c>
      <c r="AL54" s="248"/>
    </row>
    <row r="55" spans="1:38" ht="15" customHeight="1" x14ac:dyDescent="0.15">
      <c r="A55" s="546"/>
      <c r="B55" s="547"/>
      <c r="D55" s="278" t="s">
        <v>202</v>
      </c>
      <c r="AL55" s="248"/>
    </row>
    <row r="56" spans="1:38" ht="15" customHeight="1" x14ac:dyDescent="0.15">
      <c r="A56" s="546"/>
      <c r="B56" s="547"/>
      <c r="D56" s="278" t="s">
        <v>203</v>
      </c>
      <c r="AL56" s="248"/>
    </row>
    <row r="57" spans="1:38" ht="15" customHeight="1" x14ac:dyDescent="0.15">
      <c r="A57" s="546"/>
      <c r="B57" s="547"/>
      <c r="D57" s="278" t="s">
        <v>204</v>
      </c>
      <c r="AL57" s="248"/>
    </row>
    <row r="58" spans="1:38" ht="15" customHeight="1" x14ac:dyDescent="0.15">
      <c r="A58" s="546"/>
      <c r="B58" s="547"/>
      <c r="D58" s="278" t="s">
        <v>205</v>
      </c>
      <c r="AL58" s="248"/>
    </row>
    <row r="59" spans="1:38" ht="15" customHeight="1" x14ac:dyDescent="0.15">
      <c r="A59" s="546"/>
      <c r="B59" s="547"/>
      <c r="D59" s="278" t="s">
        <v>206</v>
      </c>
      <c r="AL59" s="248"/>
    </row>
    <row r="60" spans="1:38" ht="15" customHeight="1" x14ac:dyDescent="0.15">
      <c r="A60" s="546"/>
      <c r="B60" s="547"/>
      <c r="D60" s="278" t="s">
        <v>207</v>
      </c>
      <c r="AL60" s="248"/>
    </row>
    <row r="61" spans="1:38" s="17" customFormat="1" ht="6" customHeight="1" x14ac:dyDescent="0.15">
      <c r="A61" s="548"/>
      <c r="B61" s="549"/>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80"/>
    </row>
    <row r="62" spans="1:38" s="17" customFormat="1" ht="6" customHeight="1" x14ac:dyDescent="0.15">
      <c r="A62" s="544" t="s">
        <v>208</v>
      </c>
      <c r="B62" s="545"/>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7"/>
    </row>
    <row r="63" spans="1:38" ht="13.5" customHeight="1" x14ac:dyDescent="0.15">
      <c r="A63" s="546"/>
      <c r="B63" s="547"/>
      <c r="D63" s="245" t="s">
        <v>209</v>
      </c>
      <c r="AL63" s="248"/>
    </row>
    <row r="64" spans="1:38" ht="13.5" customHeight="1" x14ac:dyDescent="0.15">
      <c r="A64" s="546"/>
      <c r="B64" s="547"/>
      <c r="D64" s="245" t="s">
        <v>210</v>
      </c>
      <c r="AL64" s="248"/>
    </row>
    <row r="65" spans="1:38" ht="13.5" customHeight="1" x14ac:dyDescent="0.15">
      <c r="A65" s="546"/>
      <c r="B65" s="547"/>
      <c r="D65" s="245" t="s">
        <v>212</v>
      </c>
      <c r="AL65" s="248"/>
    </row>
    <row r="66" spans="1:38" ht="13.5" customHeight="1" x14ac:dyDescent="0.15">
      <c r="A66" s="546"/>
      <c r="B66" s="547"/>
      <c r="D66" s="281" t="s">
        <v>213</v>
      </c>
      <c r="AL66" s="248"/>
    </row>
    <row r="67" spans="1:38" ht="5.25" customHeight="1" x14ac:dyDescent="0.15">
      <c r="A67" s="548"/>
      <c r="B67" s="549"/>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c r="AI67" s="263"/>
      <c r="AJ67" s="263"/>
      <c r="AK67" s="263"/>
      <c r="AL67" s="264"/>
    </row>
  </sheetData>
  <sheetProtection sheet="1" objects="1" scenarios="1"/>
  <protectedRanges>
    <protectedRange sqref="E2 G2 K2 O2 U2 W2 AA2 AE2 S3 G8 E8 K8 O8 W8 U8 AA8 AE8 S9 L14 P14 T14 U16 X26 X29 X32:X34 AE26 AE29 AE32:AE34 E37 G37 J37 M37 Q38 X36 AE36" name="範囲1"/>
  </protectedRanges>
  <mergeCells count="78">
    <mergeCell ref="A47:B61"/>
    <mergeCell ref="A62:B67"/>
    <mergeCell ref="A22:B41"/>
    <mergeCell ref="E37:F37"/>
    <mergeCell ref="G37:H37"/>
    <mergeCell ref="AF32:AH32"/>
    <mergeCell ref="G38:O38"/>
    <mergeCell ref="Q38:AF38"/>
    <mergeCell ref="G40:AJ40"/>
    <mergeCell ref="J37:K37"/>
    <mergeCell ref="M37:N37"/>
    <mergeCell ref="Y34:AA34"/>
    <mergeCell ref="AF34:AH34"/>
    <mergeCell ref="E35:AK35"/>
    <mergeCell ref="Y36:AA36"/>
    <mergeCell ref="AF36:AH36"/>
    <mergeCell ref="N14:O14"/>
    <mergeCell ref="P14:Q14"/>
    <mergeCell ref="R14:S14"/>
    <mergeCell ref="T14:U14"/>
    <mergeCell ref="Y32:AA32"/>
    <mergeCell ref="AF26:AH26"/>
    <mergeCell ref="Y29:AA29"/>
    <mergeCell ref="AF29:AH29"/>
    <mergeCell ref="S9:AG9"/>
    <mergeCell ref="D10:E11"/>
    <mergeCell ref="F10:I10"/>
    <mergeCell ref="J10:M11"/>
    <mergeCell ref="N10:Q10"/>
    <mergeCell ref="R10:AC11"/>
    <mergeCell ref="F11:I11"/>
    <mergeCell ref="N11:Q11"/>
    <mergeCell ref="V14:W14"/>
    <mergeCell ref="J16:P16"/>
    <mergeCell ref="R16:S16"/>
    <mergeCell ref="U16:AE16"/>
    <mergeCell ref="Y26:AA26"/>
    <mergeCell ref="AE2:AF2"/>
    <mergeCell ref="AG2:AH2"/>
    <mergeCell ref="S3:AG3"/>
    <mergeCell ref="Y2:Z2"/>
    <mergeCell ref="K8:L8"/>
    <mergeCell ref="M8:N8"/>
    <mergeCell ref="O8:P8"/>
    <mergeCell ref="Q8:R8"/>
    <mergeCell ref="S8:T8"/>
    <mergeCell ref="AG8:AH8"/>
    <mergeCell ref="U8:V8"/>
    <mergeCell ref="W8:X8"/>
    <mergeCell ref="Y8:Z8"/>
    <mergeCell ref="AA8:AB8"/>
    <mergeCell ref="AC8:AD8"/>
    <mergeCell ref="AE8:AF8"/>
    <mergeCell ref="S2:T2"/>
    <mergeCell ref="U2:V2"/>
    <mergeCell ref="W2:X2"/>
    <mergeCell ref="D4:E5"/>
    <mergeCell ref="F4:I4"/>
    <mergeCell ref="J4:M5"/>
    <mergeCell ref="N4:Q4"/>
    <mergeCell ref="R4:AC5"/>
    <mergeCell ref="AA2:AB2"/>
    <mergeCell ref="AC2:AD2"/>
    <mergeCell ref="M2:N2"/>
    <mergeCell ref="N5:Q5"/>
    <mergeCell ref="O2:P2"/>
    <mergeCell ref="Q2:R2"/>
    <mergeCell ref="A1:B18"/>
    <mergeCell ref="E2:F2"/>
    <mergeCell ref="G2:H2"/>
    <mergeCell ref="I2:J2"/>
    <mergeCell ref="K2:L2"/>
    <mergeCell ref="I8:J8"/>
    <mergeCell ref="F5:I5"/>
    <mergeCell ref="E8:F8"/>
    <mergeCell ref="G8:H8"/>
    <mergeCell ref="J14:K14"/>
    <mergeCell ref="L14:M14"/>
  </mergeCells>
  <phoneticPr fontId="3"/>
  <conditionalFormatting sqref="E2 G2 K2 O2 U2:X2 AA2 AE2 E8 G8 K8 O8 U8 W8 AA8 AE8 J14 L14 P14 T14 U16 X26 X29 X32 X34 AE26 AE29 AE32 AE34 E37 G37 J37 M37 Q38 AE36 X36">
    <cfRule type="containsBlanks" dxfId="3" priority="1">
      <formula>LEN(TRIM(E2))=0</formula>
    </cfRule>
  </conditionalFormatting>
  <dataValidations count="6">
    <dataValidation type="list" allowBlank="1" showInputMessage="1" showErrorMessage="1" sqref="X26 X29 X36 AE26 AE29 X32 AE32 AE34 X34 AE36" xr:uid="{E99862C2-A3EF-4DAD-AB97-A8AFE72AC9D0}">
      <formula1>"○"</formula1>
    </dataValidation>
    <dataValidation type="whole" imeMode="off" operator="greaterThanOrEqual" allowBlank="1" showInputMessage="1" showErrorMessage="1" sqref="WCA14:WCB15 JR8:JS8 TN8:TO8 ADJ8:ADK8 ANF8:ANG8 AXB8:AXC8 BGX8:BGY8 BQT8:BQU8 CAP8:CAQ8 CKL8:CKM8 CUH8:CUI8 DED8:DEE8 DNZ8:DOA8 DXV8:DXW8 EHR8:EHS8 ERN8:ERO8 FBJ8:FBK8 FLF8:FLG8 FVB8:FVC8 GEX8:GEY8 GOT8:GOU8 GYP8:GYQ8 HIL8:HIM8 HSH8:HSI8 ICD8:ICE8 ILZ8:IMA8 IVV8:IVW8 JFR8:JFS8 JPN8:JPO8 JZJ8:JZK8 KJF8:KJG8 KTB8:KTC8 LCX8:LCY8 LMT8:LMU8 LWP8:LWQ8 MGL8:MGM8 MQH8:MQI8 NAD8:NAE8 NJZ8:NKA8 NTV8:NTW8 ODR8:ODS8 ONN8:ONO8 OXJ8:OXK8 PHF8:PHG8 PRB8:PRC8 QAX8:QAY8 QKT8:QKU8 QUP8:QUQ8 REL8:REM8 ROH8:ROI8 RYD8:RYE8 SHZ8:SIA8 SRV8:SRW8 TBR8:TBS8 TLN8:TLO8 TVJ8:TVK8 UFF8:UFG8 UPB8:UPC8 UYX8:UYY8 VIT8:VIU8 VSP8:VSQ8 WCL8:WCM8 WMH8:WMI8 WWD8:WWE8 WLW14:WLX15 JR2:JS2 TN2:TO2 ADJ2:ADK2 ANF2:ANG2 AXB2:AXC2 BGX2:BGY2 BQT2:BQU2 CAP2:CAQ2 CKL2:CKM2 CUH2:CUI2 DED2:DEE2 DNZ2:DOA2 DXV2:DXW2 EHR2:EHS2 ERN2:ERO2 FBJ2:FBK2 FLF2:FLG2 FVB2:FVC2 GEX2:GEY2 GOT2:GOU2 GYP2:GYQ2 HIL2:HIM2 HSH2:HSI2 ICD2:ICE2 ILZ2:IMA2 IVV2:IVW2 JFR2:JFS2 JPN2:JPO2 JZJ2:JZK2 KJF2:KJG2 KTB2:KTC2 LCX2:LCY2 LMT2:LMU2 LWP2:LWQ2 MGL2:MGM2 MQH2:MQI2 NAD2:NAE2 NJZ2:NKA2 NTV2:NTW2 ODR2:ODS2 ONN2:ONO2 OXJ2:OXK2 PHF2:PHG2 PRB2:PRC2 QAX2:QAY2 QKT2:QKU2 QUP2:QUQ2 REL2:REM2 ROH2:ROI2 RYD2:RYE2 SHZ2:SIA2 SRV2:SRW2 TBR2:TBS2 TLN2:TLO2 TVJ2:TVK2 UFF2:UFG2 UPB2:UPC2 UYX2:UYY2 VIT2:VIU2 VSP2:VSQ2 WCL2:WCM2 WMH2:WMI2 WWD2:WWE2 L15:M15 JB2:JC2 SX2:SY2 ACT2:ACU2 AMP2:AMQ2 AWL2:AWM2 BGH2:BGI2 BQD2:BQE2 BZZ2:CAA2 CJV2:CJW2 CTR2:CTS2 DDN2:DDO2 DNJ2:DNK2 DXF2:DXG2 EHB2:EHC2 EQX2:EQY2 FAT2:FAU2 FKP2:FKQ2 FUL2:FUM2 GEH2:GEI2 GOD2:GOE2 GXZ2:GYA2 HHV2:HHW2 HRR2:HRS2 IBN2:IBO2 ILJ2:ILK2 IVF2:IVG2 JFB2:JFC2 JOX2:JOY2 JYT2:JYU2 KIP2:KIQ2 KSL2:KSM2 LCH2:LCI2 LMD2:LME2 LVZ2:LWA2 MFV2:MFW2 MPR2:MPS2 MZN2:MZO2 NJJ2:NJK2 NTF2:NTG2 ODB2:ODC2 OMX2:OMY2 OWT2:OWU2 PGP2:PGQ2 PQL2:PQM2 QAH2:QAI2 QKD2:QKE2 QTZ2:QUA2 RDV2:RDW2 RNR2:RNS2 RXN2:RXO2 SHJ2:SHK2 SRF2:SRG2 TBB2:TBC2 TKX2:TKY2 TUT2:TUU2 UEP2:UEQ2 UOL2:UOM2 UYH2:UYI2 VID2:VIE2 VRZ2:VSA2 WBV2:WBW2 WLR2:WLS2 WVN2:WVO2 WVS14:WVT15 JB8:JC8 SX8:SY8 ACT8:ACU8 AMP8:AMQ8 AWL8:AWM8 BGH8:BGI8 BQD8:BQE8 BZZ8:CAA8 CJV8:CJW8 CTR8:CTS8 DDN8:DDO8 DNJ8:DNK8 DXF8:DXG8 EHB8:EHC8 EQX8:EQY8 FAT8:FAU8 FKP8:FKQ8 FUL8:FUM8 GEH8:GEI8 GOD8:GOE8 GXZ8:GYA8 HHV8:HHW8 HRR8:HRS8 IBN8:IBO8 ILJ8:ILK8 IVF8:IVG8 JFB8:JFC8 JOX8:JOY8 JYT8:JYU8 KIP8:KIQ8 KSL8:KSM8 LCH8:LCI8 LMD8:LME8 LVZ8:LWA8 MFV8:MFW8 MPR8:MPS8 MZN8:MZO8 NJJ8:NJK8 NTF8:NTG8 ODB8:ODC8 OMX8:OMY8 OWT8:OWU8 PGP8:PGQ8 PQL8:PQM8 QAH8:QAI8 QKD8:QKE8 QTZ8:QUA8 RDV8:RDW8 RNR8:RNS8 RXN8:RXO8 SHJ8:SHK8 SRF8:SRG8 TBB8:TBC8 TKX8:TKY8 TUT8:TUU8 UEP8:UEQ8 UOL8:UOM8 UYH8:UYI8 VID8:VIE8 VRZ8:VSA8 WBV8:WBW8 WLR8:WLS8 WVN8:WVO8 VSE14:VSF15 JG14:JH15 TC14:TD15 ACY14:ACZ15 AMU14:AMV15 AWQ14:AWR15 BGM14:BGN15 BQI14:BQJ15 CAE14:CAF15 CKA14:CKB15 CTW14:CTX15 DDS14:DDT15 DNO14:DNP15 DXK14:DXL15 EHG14:EHH15 ERC14:ERD15 FAY14:FAZ15 FKU14:FKV15 FUQ14:FUR15 GEM14:GEN15 GOI14:GOJ15 GYE14:GYF15 HIA14:HIB15 HRW14:HRX15 IBS14:IBT15 ILO14:ILP15 IVK14:IVL15 JFG14:JFH15 JPC14:JPD15 JYY14:JYZ15 KIU14:KIV15 KSQ14:KSR15 LCM14:LCN15 LMI14:LMJ15 LWE14:LWF15 MGA14:MGB15 MPW14:MPX15 MZS14:MZT15 NJO14:NJP15 NTK14:NTL15 ODG14:ODH15 ONC14:OND15 OWY14:OWZ15 PGU14:PGV15 PQQ14:PQR15 QAM14:QAN15 QKI14:QKJ15 QUE14:QUF15 REA14:REB15 RNW14:RNX15 RXS14:RXT15 SHO14:SHP15 SRK14:SRL15 TBG14:TBH15 TLC14:TLD15 TUY14:TUZ15 UEU14:UEV15 UOQ14:UOR15 UYM14:UYN15 VII14:VIJ15" xr:uid="{584BE73B-C884-4846-9EDE-2715E3595BED}">
      <formula1>27</formula1>
    </dataValidation>
    <dataValidation type="whole" imeMode="off" allowBlank="1" showInputMessage="1" showErrorMessage="1" sqref="AA2:AB2 JV2:JW2 TR2:TS2 ADN2:ADO2 ANJ2:ANK2 AXF2:AXG2 BHB2:BHC2 BQX2:BQY2 CAT2:CAU2 CKP2:CKQ2 CUL2:CUM2 DEH2:DEI2 DOD2:DOE2 DXZ2:DYA2 EHV2:EHW2 ERR2:ERS2 FBN2:FBO2 FLJ2:FLK2 FVF2:FVG2 GFB2:GFC2 GOX2:GOY2 GYT2:GYU2 HIP2:HIQ2 HSL2:HSM2 ICH2:ICI2 IMD2:IME2 IVZ2:IWA2 JFV2:JFW2 JPR2:JPS2 JZN2:JZO2 KJJ2:KJK2 KTF2:KTG2 LDB2:LDC2 LMX2:LMY2 LWT2:LWU2 MGP2:MGQ2 MQL2:MQM2 NAH2:NAI2 NKD2:NKE2 NTZ2:NUA2 ODV2:ODW2 ONR2:ONS2 OXN2:OXO2 PHJ2:PHK2 PRF2:PRG2 QBB2:QBC2 QKX2:QKY2 QUT2:QUU2 REP2:REQ2 ROL2:ROM2 RYH2:RYI2 SID2:SIE2 SRZ2:SSA2 TBV2:TBW2 TLR2:TLS2 TVN2:TVO2 UFJ2:UFK2 UPF2:UPG2 UZB2:UZC2 VIX2:VIY2 VST2:VSU2 WCP2:WCQ2 WML2:WMM2 WWH2:WWI2 K2:L2 JF2:JG2 TB2:TC2 ACX2:ACY2 AMT2:AMU2 AWP2:AWQ2 BGL2:BGM2 BQH2:BQI2 CAD2:CAE2 CJZ2:CKA2 CTV2:CTW2 DDR2:DDS2 DNN2:DNO2 DXJ2:DXK2 EHF2:EHG2 ERB2:ERC2 FAX2:FAY2 FKT2:FKU2 FUP2:FUQ2 GEL2:GEM2 GOH2:GOI2 GYD2:GYE2 HHZ2:HIA2 HRV2:HRW2 IBR2:IBS2 ILN2:ILO2 IVJ2:IVK2 JFF2:JFG2 JPB2:JPC2 JYX2:JYY2 KIT2:KIU2 KSP2:KSQ2 LCL2:LCM2 LMH2:LMI2 LWD2:LWE2 MFZ2:MGA2 MPV2:MPW2 MZR2:MZS2 NJN2:NJO2 NTJ2:NTK2 ODF2:ODG2 ONB2:ONC2 OWX2:OWY2 PGT2:PGU2 PQP2:PQQ2 QAL2:QAM2 QKH2:QKI2 QUD2:QUE2 RDZ2:REA2 RNV2:RNW2 RXR2:RXS2 SHN2:SHO2 SRJ2:SRK2 TBF2:TBG2 TLB2:TLC2 TUX2:TUY2 UET2:UEU2 UOP2:UOQ2 UYL2:UYM2 VIH2:VII2 VSD2:VSE2 WBZ2:WCA2 WLV2:WLW2 WVR2:WVS2 K8:L8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AA8:AB8 JV8:JW8 TR8:TS8 ADN8:ADO8 ANJ8:ANK8 AXF8:AXG8 BHB8:BHC8 BQX8:BQY8 CAT8:CAU8 CKP8:CKQ8 CUL8:CUM8 DEH8:DEI8 DOD8:DOE8 DXZ8:DYA8 EHV8:EHW8 ERR8:ERS8 FBN8:FBO8 FLJ8:FLK8 FVF8:FVG8 GFB8:GFC8 GOX8:GOY8 GYT8:GYU8 HIP8:HIQ8 HSL8:HSM8 ICH8:ICI8 IMD8:IME8 IVZ8:IWA8 JFV8:JFW8 JPR8:JPS8 JZN8:JZO8 KJJ8:KJK8 KTF8:KTG8 LDB8:LDC8 LMX8:LMY8 LWT8:LWU8 MGP8:MGQ8 MQL8:MQM8 NAH8:NAI8 NKD8:NKE8 NTZ8:NUA8 ODV8:ODW8 ONR8:ONS8 OXN8:OXO8 PHJ8:PHK8 PRF8:PRG8 QBB8:QBC8 QKX8:QKY8 QUT8:QUU8 REP8:REQ8 ROL8:ROM8 RYH8:RYI8 SID8:SIE8 SRZ8:SSA8 TBV8:TBW8 TLR8:TLS8 TVN8:TVO8 UFJ8:UFK8 UPF8:UPG8 UZB8:UZC8 VIX8:VIY8 VST8:VSU8 WCP8:WCQ8 WML8:WMM8 WWH8:WWI8 P14:Q15 JK14:JL15 TG14:TH15 ADC14:ADD15 AMY14:AMZ15 AWU14:AWV15 BGQ14:BGR15 BQM14:BQN15 CAI14:CAJ15 CKE14:CKF15 CUA14:CUB15 DDW14:DDX15 DNS14:DNT15 DXO14:DXP15 EHK14:EHL15 ERG14:ERH15 FBC14:FBD15 FKY14:FKZ15 FUU14:FUV15 GEQ14:GER15 GOM14:GON15 GYI14:GYJ15 HIE14:HIF15 HSA14:HSB15 IBW14:IBX15 ILS14:ILT15 IVO14:IVP15 JFK14:JFL15 JPG14:JPH15 JZC14:JZD15 KIY14:KIZ15 KSU14:KSV15 LCQ14:LCR15 LMM14:LMN15 LWI14:LWJ15 MGE14:MGF15 MQA14:MQB15 MZW14:MZX15 NJS14:NJT15 NTO14:NTP15 ODK14:ODL15 ONG14:ONH15 OXC14:OXD15 PGY14:PGZ15 PQU14:PQV15 QAQ14:QAR15 QKM14:QKN15 QUI14:QUJ15 REE14:REF15 ROA14:ROB15 RXW14:RXX15 SHS14:SHT15 SRO14:SRP15 TBK14:TBL15 TLG14:TLH15 TVC14:TVD15 UEY14:UEZ15 UOU14:UOV15 UYQ14:UYR15 VIM14:VIN15 VSI14:VSJ15 WCE14:WCF15 WMA14:WMB15 WVW14:WVX15 J37:K37" xr:uid="{BADB8705-71AD-4622-A192-9EBC9776852B}">
      <formula1>1</formula1>
      <formula2>12</formula2>
    </dataValidation>
    <dataValidation type="whole" imeMode="off" allowBlank="1" showInputMessage="1" showErrorMessage="1" sqref="O8:P8 JJ8:JK8 TF8:TG8 ADB8:ADC8 AMX8:AMY8 AWT8:AWU8 BGP8:BGQ8 BQL8:BQM8 CAH8:CAI8 CKD8:CKE8 CTZ8:CUA8 DDV8:DDW8 DNR8:DNS8 DXN8:DXO8 EHJ8:EHK8 ERF8:ERG8 FBB8:FBC8 FKX8:FKY8 FUT8:FUU8 GEP8:GEQ8 GOL8:GOM8 GYH8:GYI8 HID8:HIE8 HRZ8:HSA8 IBV8:IBW8 ILR8:ILS8 IVN8:IVO8 JFJ8:JFK8 JPF8:JPG8 JZB8:JZC8 KIX8:KIY8 KST8:KSU8 LCP8:LCQ8 LML8:LMM8 LWH8:LWI8 MGD8:MGE8 MPZ8:MQA8 MZV8:MZW8 NJR8:NJS8 NTN8:NTO8 ODJ8:ODK8 ONF8:ONG8 OXB8:OXC8 PGX8:PGY8 PQT8:PQU8 QAP8:QAQ8 QKL8:QKM8 QUH8:QUI8 RED8:REE8 RNZ8:ROA8 RXV8:RXW8 SHR8:SHS8 SRN8:SRO8 TBJ8:TBK8 TLF8:TLG8 TVB8:TVC8 UEX8:UEY8 UOT8:UOU8 UYP8:UYQ8 VIL8:VIM8 VSH8:VSI8 WCD8:WCE8 WLZ8:WMA8 WVV8:WVW8 O2:P2 JJ2:JK2 TF2:TG2 ADB2:ADC2 AMX2:AMY2 AWT2:AWU2 BGP2:BGQ2 BQL2:BQM2 CAH2:CAI2 CKD2:CKE2 CTZ2:CUA2 DDV2:DDW2 DNR2:DNS2 DXN2:DXO2 EHJ2:EHK2 ERF2:ERG2 FBB2:FBC2 FKX2:FKY2 FUT2:FUU2 GEP2:GEQ2 GOL2:GOM2 GYH2:GYI2 HID2:HIE2 HRZ2:HSA2 IBV2:IBW2 ILR2:ILS2 IVN2:IVO2 JFJ2:JFK2 JPF2:JPG2 JZB2:JZC2 KIX2:KIY2 KST2:KSU2 LCP2:LCQ2 LML2:LMM2 LWH2:LWI2 MGD2:MGE2 MPZ2:MQA2 MZV2:MZW2 NJR2:NJS2 NTN2:NTO2 ODJ2:ODK2 ONF2:ONG2 OXB2:OXC2 PGX2:PGY2 PQT2:PQU2 QAP2:QAQ2 QKL2:QKM2 QUH2:QUI2 RED2:REE2 RNZ2:ROA2 RXV2:RXW2 SHR2:SHS2 SRN2:SRO2 TBJ2:TBK2 TLF2:TLG2 TVB2:TVC2 UEX2:UEY2 UOT2:UOU2 UYP2:UYQ2 VIL2:VIM2 VSH2:VSI2 WCD2:WCE2 WLZ2:WMA2 WVV2:WVW2 AE2:AF2 JZ2:KA2 TV2:TW2 ADR2:ADS2 ANN2:ANO2 AXJ2:AXK2 BHF2:BHG2 BRB2:BRC2 CAX2:CAY2 CKT2:CKU2 CUP2:CUQ2 DEL2:DEM2 DOH2:DOI2 DYD2:DYE2 EHZ2:EIA2 ERV2:ERW2 FBR2:FBS2 FLN2:FLO2 FVJ2:FVK2 GFF2:GFG2 GPB2:GPC2 GYX2:GYY2 HIT2:HIU2 HSP2:HSQ2 ICL2:ICM2 IMH2:IMI2 IWD2:IWE2 JFZ2:JGA2 JPV2:JPW2 JZR2:JZS2 KJN2:KJO2 KTJ2:KTK2 LDF2:LDG2 LNB2:LNC2 LWX2:LWY2 MGT2:MGU2 MQP2:MQQ2 NAL2:NAM2 NKH2:NKI2 NUD2:NUE2 ODZ2:OEA2 ONV2:ONW2 OXR2:OXS2 PHN2:PHO2 PRJ2:PRK2 QBF2:QBG2 QLB2:QLC2 QUX2:QUY2 RET2:REU2 ROP2:ROQ2 RYL2:RYM2 SIH2:SII2 SSD2:SSE2 TBZ2:TCA2 TLV2:TLW2 TVR2:TVS2 UFN2:UFO2 UPJ2:UPK2 UZF2:UZG2 VJB2:VJC2 VSX2:VSY2 WCT2:WCU2 WMP2:WMQ2 WWL2:WWM2 AE8:AF8 JZ8:KA8 TV8:TW8 ADR8:ADS8 ANN8:ANO8 AXJ8:AXK8 BHF8:BHG8 BRB8:BRC8 CAX8:CAY8 CKT8:CKU8 CUP8:CUQ8 DEL8:DEM8 DOH8:DOI8 DYD8:DYE8 EHZ8:EIA8 ERV8:ERW8 FBR8:FBS8 FLN8:FLO8 FVJ8:FVK8 GFF8:GFG8 GPB8:GPC8 GYX8:GYY8 HIT8:HIU8 HSP8:HSQ8 ICL8:ICM8 IMH8:IMI8 IWD8:IWE8 JFZ8:JGA8 JPV8:JPW8 JZR8:JZS8 KJN8:KJO8 KTJ8:KTK8 LDF8:LDG8 LNB8:LNC8 LWX8:LWY8 MGT8:MGU8 MQP8:MQQ8 NAL8:NAM8 NKH8:NKI8 NUD8:NUE8 ODZ8:OEA8 ONV8:ONW8 OXR8:OXS8 PHN8:PHO8 PRJ8:PRK8 QBF8:QBG8 QLB8:QLC8 QUX8:QUY8 RET8:REU8 ROP8:ROQ8 RYL8:RYM8 SIH8:SII8 SSD8:SSE8 TBZ8:TCA8 TLV8:TLW8 TVR8:TVS8 UFN8:UFO8 UPJ8:UPK8 UZF8:UZG8 VJB8:VJC8 VSX8:VSY8 WCT8:WCU8 WMP8:WMQ8 WWL8:WWM8 T14:U15 JO14:JP15 TK14:TL15 ADG14:ADH15 ANC14:AND15 AWY14:AWZ15 BGU14:BGV15 BQQ14:BQR15 CAM14:CAN15 CKI14:CKJ15 CUE14:CUF15 DEA14:DEB15 DNW14:DNX15 DXS14:DXT15 EHO14:EHP15 ERK14:ERL15 FBG14:FBH15 FLC14:FLD15 FUY14:FUZ15 GEU14:GEV15 GOQ14:GOR15 GYM14:GYN15 HII14:HIJ15 HSE14:HSF15 ICA14:ICB15 ILW14:ILX15 IVS14:IVT15 JFO14:JFP15 JPK14:JPL15 JZG14:JZH15 KJC14:KJD15 KSY14:KSZ15 LCU14:LCV15 LMQ14:LMR15 LWM14:LWN15 MGI14:MGJ15 MQE14:MQF15 NAA14:NAB15 NJW14:NJX15 NTS14:NTT15 ODO14:ODP15 ONK14:ONL15 OXG14:OXH15 PHC14:PHD15 PQY14:PQZ15 QAU14:QAV15 QKQ14:QKR15 QUM14:QUN15 REI14:REJ15 ROE14:ROF15 RYA14:RYB15 SHW14:SHX15 SRS14:SRT15 TBO14:TBP15 TLK14:TLL15 TVG14:TVH15 UFC14:UFD15 UOY14:UOZ15 UYU14:UYV15 VIQ14:VIR15 VSM14:VSN15 WCI14:WCJ15 WME14:WMF15 WWA14:WWB15 M37:N37" xr:uid="{F2D136D9-90F8-4AA2-B6E5-B796D242C96E}">
      <formula1>1</formula1>
      <formula2>31</formula2>
    </dataValidation>
    <dataValidation type="whole" imeMode="off" operator="greaterThanOrEqual" allowBlank="1" showInputMessage="1" showErrorMessage="1" sqref="G2:H2 G8:H8 W2:X2 W8:X8 L14:M14 G37:H37" xr:uid="{E9813271-3532-4C0F-8DC3-F1310C1B13E9}">
      <formula1>1</formula1>
    </dataValidation>
    <dataValidation type="list" allowBlank="1" showInputMessage="1" showErrorMessage="1" sqref="E2:F2 U2:V2 E8:F8 U8:V8 J14:K14 E37:F37" xr:uid="{74FD531C-A551-472D-960D-B466FE070374}">
      <formula1>"令和"</formula1>
    </dataValidation>
  </dataValidations>
  <printOptions horizontalCentered="1" verticalCentered="1"/>
  <pageMargins left="0.59055118110236227" right="0.59055118110236227"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S71"/>
  <sheetViews>
    <sheetView showGridLines="0" showZeros="0" workbookViewId="0">
      <pane ySplit="1" topLeftCell="A38" activePane="bottomLeft" state="frozen"/>
      <selection pane="bottomLeft" activeCell="AB4" sqref="AB4"/>
    </sheetView>
  </sheetViews>
  <sheetFormatPr defaultColWidth="2.75" defaultRowHeight="13.5" customHeight="1" x14ac:dyDescent="0.15"/>
  <cols>
    <col min="1" max="1" width="1.25" style="66" customWidth="1"/>
    <col min="2" max="34" width="2.75" style="66"/>
    <col min="35" max="35" width="2.75" style="66" customWidth="1"/>
    <col min="36" max="36" width="1.25" style="75" customWidth="1"/>
    <col min="37" max="37" width="1.25" style="118" customWidth="1"/>
    <col min="38" max="71" width="2.75" style="66"/>
    <col min="72" max="72" width="1.25" style="66" customWidth="1"/>
    <col min="73" max="16384" width="2.75" style="66"/>
  </cols>
  <sheetData>
    <row r="1" spans="2:71" s="54" customFormat="1" ht="22.5" customHeight="1" thickTop="1" x14ac:dyDescent="0.15">
      <c r="B1" s="672" t="s">
        <v>95</v>
      </c>
      <c r="C1" s="673"/>
      <c r="D1" s="673"/>
      <c r="E1" s="673"/>
      <c r="F1" s="673"/>
      <c r="G1" s="673"/>
      <c r="H1" s="673"/>
      <c r="I1" s="673"/>
      <c r="J1" s="673"/>
      <c r="K1" s="673"/>
      <c r="L1" s="673"/>
      <c r="M1" s="673"/>
      <c r="N1" s="673"/>
      <c r="O1" s="673"/>
      <c r="P1" s="673"/>
      <c r="Q1" s="673"/>
      <c r="R1" s="673"/>
      <c r="S1" s="673"/>
      <c r="T1" s="673"/>
      <c r="U1" s="673"/>
      <c r="V1" s="673"/>
      <c r="W1" s="673"/>
      <c r="X1" s="673"/>
      <c r="Y1" s="673"/>
      <c r="Z1" s="673"/>
      <c r="AA1" s="673"/>
      <c r="AB1" s="673"/>
      <c r="AC1" s="673"/>
      <c r="AD1" s="673"/>
      <c r="AE1" s="673"/>
      <c r="AF1" s="673"/>
      <c r="AG1" s="673"/>
      <c r="AH1" s="673"/>
      <c r="AI1" s="674"/>
      <c r="AJ1" s="200"/>
      <c r="AK1" s="125"/>
      <c r="AL1" s="672" t="s">
        <v>105</v>
      </c>
      <c r="AM1" s="673"/>
      <c r="AN1" s="673"/>
      <c r="AO1" s="673"/>
      <c r="AP1" s="673"/>
      <c r="AQ1" s="673"/>
      <c r="AR1" s="673"/>
      <c r="AS1" s="673"/>
      <c r="AT1" s="673"/>
      <c r="AU1" s="673"/>
      <c r="AV1" s="673"/>
      <c r="AW1" s="673"/>
      <c r="AX1" s="673"/>
      <c r="AY1" s="673"/>
      <c r="AZ1" s="673"/>
      <c r="BA1" s="673"/>
      <c r="BB1" s="673"/>
      <c r="BC1" s="673"/>
      <c r="BD1" s="673"/>
      <c r="BE1" s="673"/>
      <c r="BF1" s="673"/>
      <c r="BG1" s="673"/>
      <c r="BH1" s="673"/>
      <c r="BI1" s="673"/>
      <c r="BJ1" s="673"/>
      <c r="BK1" s="673"/>
      <c r="BL1" s="673"/>
      <c r="BM1" s="673"/>
      <c r="BN1" s="673"/>
      <c r="BO1" s="673"/>
      <c r="BP1" s="673"/>
      <c r="BQ1" s="673"/>
      <c r="BR1" s="673"/>
      <c r="BS1" s="674"/>
    </row>
    <row r="2" spans="2:71" ht="13.5" customHeight="1" x14ac:dyDescent="0.15">
      <c r="B2" s="114"/>
      <c r="C2" s="112" t="s">
        <v>130</v>
      </c>
      <c r="D2" s="109"/>
      <c r="E2" s="109"/>
      <c r="F2" s="109"/>
      <c r="G2" s="109"/>
      <c r="H2" s="109"/>
      <c r="I2" s="109"/>
      <c r="J2" s="109"/>
      <c r="K2" s="109"/>
      <c r="L2" s="182"/>
      <c r="M2" s="112" t="s">
        <v>103</v>
      </c>
      <c r="N2" s="109"/>
      <c r="O2" s="109"/>
      <c r="P2" s="181"/>
      <c r="Q2" s="109"/>
      <c r="R2" s="109"/>
      <c r="S2" s="109"/>
      <c r="T2" s="109"/>
      <c r="U2" s="109"/>
      <c r="V2" s="109"/>
      <c r="W2" s="109"/>
      <c r="X2" s="109"/>
      <c r="Y2" s="109"/>
      <c r="Z2" s="109"/>
      <c r="AA2" s="109"/>
      <c r="AB2" s="109"/>
      <c r="AC2" s="109"/>
      <c r="AD2" s="109"/>
      <c r="AE2" s="109"/>
      <c r="AF2" s="109"/>
      <c r="AG2" s="109"/>
      <c r="AH2" s="109"/>
      <c r="AI2" s="111"/>
      <c r="AJ2" s="118"/>
      <c r="AL2" s="114"/>
      <c r="AM2" s="112" t="s">
        <v>130</v>
      </c>
      <c r="AN2" s="109"/>
      <c r="AO2" s="109"/>
      <c r="AP2" s="109"/>
      <c r="AQ2" s="109"/>
      <c r="AR2" s="109"/>
      <c r="AS2" s="109"/>
      <c r="AT2" s="109"/>
      <c r="AU2" s="109"/>
      <c r="AV2" s="182"/>
      <c r="AW2" s="112" t="s">
        <v>103</v>
      </c>
      <c r="AX2" s="109"/>
      <c r="AY2" s="109"/>
      <c r="AZ2" s="181"/>
      <c r="BA2" s="109"/>
      <c r="BB2" s="109"/>
      <c r="BC2" s="109"/>
      <c r="BD2" s="109"/>
      <c r="BE2" s="109"/>
      <c r="BF2" s="109"/>
      <c r="BG2" s="109"/>
      <c r="BH2" s="109"/>
      <c r="BI2" s="109"/>
      <c r="BJ2" s="109"/>
      <c r="BK2" s="109"/>
      <c r="BL2" s="109"/>
      <c r="BM2" s="109"/>
      <c r="BN2" s="109"/>
      <c r="BO2" s="109"/>
      <c r="BP2" s="109"/>
      <c r="BQ2" s="109"/>
      <c r="BR2" s="109"/>
      <c r="BS2" s="111"/>
    </row>
    <row r="3" spans="2:71" ht="7.5" customHeight="1" thickBot="1" x14ac:dyDescent="0.2">
      <c r="B3" s="67"/>
      <c r="C3" s="51"/>
      <c r="D3" s="55"/>
      <c r="E3" s="55"/>
      <c r="F3" s="55"/>
      <c r="G3" s="55"/>
      <c r="H3" s="55"/>
      <c r="I3" s="55"/>
      <c r="J3" s="55"/>
      <c r="K3" s="55"/>
      <c r="L3" s="80"/>
      <c r="M3" s="55"/>
      <c r="N3" s="55"/>
      <c r="O3" s="55"/>
      <c r="P3" s="55"/>
      <c r="Q3" s="55"/>
      <c r="R3" s="55"/>
      <c r="S3" s="55"/>
      <c r="T3" s="55"/>
      <c r="U3" s="55"/>
      <c r="V3" s="55"/>
      <c r="W3" s="55"/>
      <c r="X3" s="55"/>
      <c r="Y3" s="55"/>
      <c r="Z3" s="55"/>
      <c r="AA3" s="55"/>
      <c r="AB3" s="55"/>
      <c r="AC3" s="55"/>
      <c r="AD3" s="55"/>
      <c r="AE3" s="55"/>
      <c r="AF3" s="55"/>
      <c r="AG3" s="55"/>
      <c r="AH3" s="55"/>
      <c r="AI3" s="62"/>
      <c r="AJ3" s="118"/>
      <c r="AL3" s="67"/>
      <c r="AM3" s="51"/>
      <c r="AN3" s="55"/>
      <c r="AO3" s="55"/>
      <c r="AP3" s="55"/>
      <c r="AQ3" s="55"/>
      <c r="AR3" s="55"/>
      <c r="AS3" s="55"/>
      <c r="AT3" s="55"/>
      <c r="AU3" s="55"/>
      <c r="AV3" s="80"/>
      <c r="AW3" s="55"/>
      <c r="AX3" s="55"/>
      <c r="AY3" s="55"/>
      <c r="AZ3" s="55"/>
      <c r="BA3" s="55"/>
      <c r="BB3" s="55"/>
      <c r="BC3" s="55"/>
      <c r="BD3" s="55"/>
      <c r="BE3" s="55"/>
      <c r="BF3" s="55"/>
      <c r="BG3" s="55"/>
      <c r="BH3" s="55"/>
      <c r="BI3" s="55"/>
      <c r="BJ3" s="55"/>
      <c r="BK3" s="55"/>
      <c r="BL3" s="55"/>
      <c r="BM3" s="55"/>
      <c r="BN3" s="55"/>
      <c r="BO3" s="55"/>
      <c r="BP3" s="55"/>
      <c r="BQ3" s="55"/>
      <c r="BR3" s="55"/>
      <c r="BS3" s="62"/>
    </row>
    <row r="4" spans="2:71" ht="12.75" customHeight="1" thickTop="1" x14ac:dyDescent="0.15">
      <c r="B4" s="67"/>
      <c r="C4" s="590" t="s">
        <v>132</v>
      </c>
      <c r="D4" s="591"/>
      <c r="E4" s="591"/>
      <c r="F4" s="592"/>
      <c r="G4" s="55"/>
      <c r="H4" s="590" t="s">
        <v>123</v>
      </c>
      <c r="I4" s="591"/>
      <c r="J4" s="592"/>
      <c r="K4" s="55"/>
      <c r="L4" s="80"/>
      <c r="M4" s="590" t="s">
        <v>80</v>
      </c>
      <c r="N4" s="591"/>
      <c r="O4" s="592"/>
      <c r="P4" s="55"/>
      <c r="Q4" s="55"/>
      <c r="R4" s="590" t="s">
        <v>81</v>
      </c>
      <c r="S4" s="591"/>
      <c r="T4" s="592"/>
      <c r="U4" s="55"/>
      <c r="V4" s="55"/>
      <c r="W4" s="563" t="s">
        <v>117</v>
      </c>
      <c r="X4" s="564"/>
      <c r="Y4" s="565"/>
      <c r="Z4" s="55"/>
      <c r="AA4" s="55"/>
      <c r="AB4" s="55"/>
      <c r="AC4" s="55"/>
      <c r="AD4" s="55"/>
      <c r="AE4" s="55"/>
      <c r="AF4" s="55"/>
      <c r="AG4" s="55"/>
      <c r="AH4" s="55"/>
      <c r="AI4" s="62"/>
      <c r="AJ4" s="118"/>
      <c r="AL4" s="67"/>
      <c r="AM4" s="590" t="s">
        <v>132</v>
      </c>
      <c r="AN4" s="591"/>
      <c r="AO4" s="591"/>
      <c r="AP4" s="592"/>
      <c r="AQ4" s="55"/>
      <c r="AR4" s="590" t="s">
        <v>123</v>
      </c>
      <c r="AS4" s="591"/>
      <c r="AT4" s="592"/>
      <c r="AU4" s="55"/>
      <c r="AV4" s="80"/>
      <c r="AW4" s="590" t="s">
        <v>80</v>
      </c>
      <c r="AX4" s="591"/>
      <c r="AY4" s="592"/>
      <c r="AZ4" s="55"/>
      <c r="BA4" s="55"/>
      <c r="BB4" s="590" t="s">
        <v>81</v>
      </c>
      <c r="BC4" s="591"/>
      <c r="BD4" s="592"/>
      <c r="BE4" s="55"/>
      <c r="BF4" s="55"/>
      <c r="BG4" s="563" t="s">
        <v>117</v>
      </c>
      <c r="BH4" s="564"/>
      <c r="BI4" s="565"/>
      <c r="BJ4" s="55"/>
      <c r="BK4" s="55"/>
      <c r="BL4" s="55"/>
      <c r="BM4" s="55"/>
      <c r="BN4" s="55"/>
      <c r="BO4" s="55"/>
      <c r="BP4" s="55"/>
      <c r="BQ4" s="55"/>
      <c r="BR4" s="55"/>
      <c r="BS4" s="62"/>
    </row>
    <row r="5" spans="2:71" ht="12.75" customHeight="1" x14ac:dyDescent="0.15">
      <c r="B5" s="67"/>
      <c r="C5" s="593"/>
      <c r="D5" s="558"/>
      <c r="E5" s="558"/>
      <c r="F5" s="594"/>
      <c r="G5" s="55"/>
      <c r="H5" s="593"/>
      <c r="I5" s="558"/>
      <c r="J5" s="594"/>
      <c r="K5" s="55"/>
      <c r="L5" s="80"/>
      <c r="M5" s="593"/>
      <c r="N5" s="558"/>
      <c r="O5" s="594"/>
      <c r="P5" s="55"/>
      <c r="Q5" s="55"/>
      <c r="R5" s="593"/>
      <c r="S5" s="558"/>
      <c r="T5" s="594"/>
      <c r="U5" s="168"/>
      <c r="V5" s="55"/>
      <c r="W5" s="557"/>
      <c r="X5" s="558"/>
      <c r="Y5" s="559"/>
      <c r="Z5" s="55"/>
      <c r="AA5" s="55"/>
      <c r="AB5" s="55"/>
      <c r="AC5" s="55"/>
      <c r="AD5" s="55"/>
      <c r="AE5" s="55"/>
      <c r="AF5" s="55"/>
      <c r="AG5" s="55"/>
      <c r="AH5" s="55"/>
      <c r="AI5" s="62"/>
      <c r="AJ5" s="118"/>
      <c r="AL5" s="67"/>
      <c r="AM5" s="593"/>
      <c r="AN5" s="558"/>
      <c r="AO5" s="558"/>
      <c r="AP5" s="594"/>
      <c r="AQ5" s="55"/>
      <c r="AR5" s="593"/>
      <c r="AS5" s="558"/>
      <c r="AT5" s="594"/>
      <c r="AU5" s="55"/>
      <c r="AV5" s="80"/>
      <c r="AW5" s="593"/>
      <c r="AX5" s="558"/>
      <c r="AY5" s="594"/>
      <c r="AZ5" s="55"/>
      <c r="BA5" s="55"/>
      <c r="BB5" s="593"/>
      <c r="BC5" s="558"/>
      <c r="BD5" s="594"/>
      <c r="BE5" s="168"/>
      <c r="BF5" s="55"/>
      <c r="BG5" s="557"/>
      <c r="BH5" s="558"/>
      <c r="BI5" s="559"/>
      <c r="BJ5" s="55"/>
      <c r="BK5" s="55"/>
      <c r="BL5" s="55"/>
      <c r="BM5" s="55"/>
      <c r="BN5" s="55"/>
      <c r="BO5" s="55"/>
      <c r="BP5" s="55"/>
      <c r="BQ5" s="55"/>
      <c r="BR5" s="55"/>
      <c r="BS5" s="62"/>
    </row>
    <row r="6" spans="2:71" ht="11.25" customHeight="1" x14ac:dyDescent="0.15">
      <c r="B6" s="67"/>
      <c r="C6" s="678" t="s">
        <v>0</v>
      </c>
      <c r="D6" s="565"/>
      <c r="E6" s="563" t="s">
        <v>3</v>
      </c>
      <c r="F6" s="677"/>
      <c r="G6" s="55"/>
      <c r="H6" s="602"/>
      <c r="I6" s="561"/>
      <c r="J6" s="603"/>
      <c r="K6" s="55"/>
      <c r="L6" s="80"/>
      <c r="M6" s="602"/>
      <c r="N6" s="561"/>
      <c r="O6" s="603"/>
      <c r="P6" s="55"/>
      <c r="Q6" s="55"/>
      <c r="R6" s="602"/>
      <c r="S6" s="561"/>
      <c r="T6" s="603"/>
      <c r="U6" s="168"/>
      <c r="V6" s="55"/>
      <c r="W6" s="560"/>
      <c r="X6" s="561"/>
      <c r="Y6" s="562"/>
      <c r="Z6" s="55"/>
      <c r="AA6" s="55"/>
      <c r="AB6" s="55"/>
      <c r="AC6" s="55"/>
      <c r="AD6" s="55"/>
      <c r="AE6" s="55"/>
      <c r="AF6" s="55"/>
      <c r="AG6" s="55"/>
      <c r="AH6" s="55"/>
      <c r="AI6" s="62"/>
      <c r="AJ6" s="118"/>
      <c r="AL6" s="67"/>
      <c r="AM6" s="678" t="s">
        <v>0</v>
      </c>
      <c r="AN6" s="565"/>
      <c r="AO6" s="563" t="s">
        <v>3</v>
      </c>
      <c r="AP6" s="677"/>
      <c r="AQ6" s="55"/>
      <c r="AR6" s="602"/>
      <c r="AS6" s="561"/>
      <c r="AT6" s="603"/>
      <c r="AU6" s="55"/>
      <c r="AV6" s="80"/>
      <c r="AW6" s="602"/>
      <c r="AX6" s="561"/>
      <c r="AY6" s="603"/>
      <c r="AZ6" s="55"/>
      <c r="BA6" s="55"/>
      <c r="BB6" s="602"/>
      <c r="BC6" s="561"/>
      <c r="BD6" s="603"/>
      <c r="BE6" s="168"/>
      <c r="BF6" s="55"/>
      <c r="BG6" s="560"/>
      <c r="BH6" s="561"/>
      <c r="BI6" s="562"/>
      <c r="BJ6" s="55"/>
      <c r="BK6" s="55"/>
      <c r="BL6" s="55"/>
      <c r="BM6" s="55"/>
      <c r="BN6" s="55"/>
      <c r="BO6" s="55"/>
      <c r="BP6" s="55"/>
      <c r="BQ6" s="55"/>
      <c r="BR6" s="55"/>
      <c r="BS6" s="62"/>
    </row>
    <row r="7" spans="2:71" ht="12" customHeight="1" x14ac:dyDescent="0.15">
      <c r="B7" s="67"/>
      <c r="C7" s="593"/>
      <c r="D7" s="559"/>
      <c r="E7" s="557"/>
      <c r="F7" s="594"/>
      <c r="G7" s="55"/>
      <c r="H7" s="608"/>
      <c r="I7" s="323"/>
      <c r="J7" s="327"/>
      <c r="K7" s="55"/>
      <c r="L7" s="80"/>
      <c r="M7" s="67"/>
      <c r="N7" s="55"/>
      <c r="O7" s="177" t="s">
        <v>2</v>
      </c>
      <c r="P7" s="55"/>
      <c r="Q7" s="55"/>
      <c r="R7" s="67"/>
      <c r="S7" s="55"/>
      <c r="T7" s="177" t="s">
        <v>2</v>
      </c>
      <c r="U7" s="68"/>
      <c r="V7" s="55"/>
      <c r="W7" s="69"/>
      <c r="X7" s="68"/>
      <c r="Y7" s="171" t="s">
        <v>2</v>
      </c>
      <c r="Z7" s="55"/>
      <c r="AA7" s="55"/>
      <c r="AB7" s="55"/>
      <c r="AC7" s="55"/>
      <c r="AD7" s="55"/>
      <c r="AE7" s="55"/>
      <c r="AF7" s="55"/>
      <c r="AG7" s="55"/>
      <c r="AH7" s="55"/>
      <c r="AI7" s="62"/>
      <c r="AJ7" s="118"/>
      <c r="AL7" s="67"/>
      <c r="AM7" s="593"/>
      <c r="AN7" s="559"/>
      <c r="AO7" s="557"/>
      <c r="AP7" s="594"/>
      <c r="AQ7" s="55"/>
      <c r="AR7" s="608"/>
      <c r="AS7" s="323"/>
      <c r="AT7" s="327"/>
      <c r="AU7" s="55"/>
      <c r="AV7" s="80"/>
      <c r="AW7" s="67"/>
      <c r="AX7" s="55"/>
      <c r="AY7" s="177" t="s">
        <v>2</v>
      </c>
      <c r="AZ7" s="55"/>
      <c r="BA7" s="55"/>
      <c r="BB7" s="67"/>
      <c r="BC7" s="55"/>
      <c r="BD7" s="177" t="s">
        <v>2</v>
      </c>
      <c r="BE7" s="68"/>
      <c r="BF7" s="55"/>
      <c r="BG7" s="69"/>
      <c r="BH7" s="68"/>
      <c r="BI7" s="171" t="s">
        <v>2</v>
      </c>
      <c r="BJ7" s="55"/>
      <c r="BK7" s="55"/>
      <c r="BL7" s="55"/>
      <c r="BM7" s="55"/>
      <c r="BN7" s="55"/>
      <c r="BO7" s="55"/>
      <c r="BP7" s="55"/>
      <c r="BQ7" s="55"/>
      <c r="BR7" s="55"/>
      <c r="BS7" s="62"/>
    </row>
    <row r="8" spans="2:71" ht="13.5" customHeight="1" thickBot="1" x14ac:dyDescent="0.2">
      <c r="B8" s="67"/>
      <c r="C8" s="596"/>
      <c r="D8" s="675"/>
      <c r="E8" s="676"/>
      <c r="F8" s="598"/>
      <c r="G8" s="55"/>
      <c r="H8" s="609"/>
      <c r="I8" s="325"/>
      <c r="J8" s="328"/>
      <c r="K8" s="241">
        <f>IF(H7="１年未満",1,0)</f>
        <v>0</v>
      </c>
      <c r="L8" s="80"/>
      <c r="M8" s="596"/>
      <c r="N8" s="597"/>
      <c r="O8" s="598"/>
      <c r="P8" s="579" t="s">
        <v>11</v>
      </c>
      <c r="Q8" s="579"/>
      <c r="R8" s="596"/>
      <c r="S8" s="597"/>
      <c r="T8" s="598"/>
      <c r="U8" s="579" t="s">
        <v>22</v>
      </c>
      <c r="V8" s="574"/>
      <c r="W8" s="599">
        <f>IF(M8="",0,M8-R8)</f>
        <v>0</v>
      </c>
      <c r="X8" s="600"/>
      <c r="Y8" s="601"/>
      <c r="Z8" s="55"/>
      <c r="AA8" s="55"/>
      <c r="AB8" s="55"/>
      <c r="AC8" s="55"/>
      <c r="AD8" s="55"/>
      <c r="AE8" s="55"/>
      <c r="AF8" s="55"/>
      <c r="AG8" s="55"/>
      <c r="AH8" s="55"/>
      <c r="AI8" s="62"/>
      <c r="AJ8" s="118"/>
      <c r="AL8" s="67"/>
      <c r="AM8" s="596"/>
      <c r="AN8" s="675"/>
      <c r="AO8" s="676"/>
      <c r="AP8" s="598"/>
      <c r="AQ8" s="55"/>
      <c r="AR8" s="609"/>
      <c r="AS8" s="325"/>
      <c r="AT8" s="328"/>
      <c r="AU8" s="240">
        <f>IF(AR7="１年未満",1,0)</f>
        <v>0</v>
      </c>
      <c r="AV8" s="80"/>
      <c r="AW8" s="596"/>
      <c r="AX8" s="597"/>
      <c r="AY8" s="598"/>
      <c r="AZ8" s="579" t="s">
        <v>11</v>
      </c>
      <c r="BA8" s="579"/>
      <c r="BB8" s="596"/>
      <c r="BC8" s="597"/>
      <c r="BD8" s="598"/>
      <c r="BE8" s="579" t="s">
        <v>22</v>
      </c>
      <c r="BF8" s="574"/>
      <c r="BG8" s="599">
        <f>IF(AW8="",0,AW8-BB8)</f>
        <v>0</v>
      </c>
      <c r="BH8" s="600"/>
      <c r="BI8" s="601"/>
      <c r="BJ8" s="55"/>
      <c r="BK8" s="55"/>
      <c r="BL8" s="55"/>
      <c r="BM8" s="55"/>
      <c r="BN8" s="55"/>
      <c r="BO8" s="55"/>
      <c r="BP8" s="55"/>
      <c r="BQ8" s="55"/>
      <c r="BR8" s="55"/>
      <c r="BS8" s="62"/>
    </row>
    <row r="9" spans="2:71" s="75" customFormat="1" ht="7.5" customHeight="1" thickTop="1" x14ac:dyDescent="0.15">
      <c r="B9" s="115"/>
      <c r="C9" s="71"/>
      <c r="D9" s="71"/>
      <c r="E9" s="71"/>
      <c r="F9" s="71"/>
      <c r="G9" s="160"/>
      <c r="H9" s="160"/>
      <c r="I9" s="72"/>
      <c r="J9" s="73"/>
      <c r="K9" s="73"/>
      <c r="L9" s="183"/>
      <c r="M9" s="160"/>
      <c r="N9" s="160"/>
      <c r="O9" s="72"/>
      <c r="P9" s="73"/>
      <c r="Q9" s="73"/>
      <c r="R9" s="73"/>
      <c r="S9" s="73"/>
      <c r="T9" s="73"/>
      <c r="U9" s="73"/>
      <c r="V9" s="73"/>
      <c r="W9" s="73"/>
      <c r="X9" s="73"/>
      <c r="Y9" s="73"/>
      <c r="Z9" s="73"/>
      <c r="AA9" s="73"/>
      <c r="AB9" s="73"/>
      <c r="AC9" s="73"/>
      <c r="AD9" s="73"/>
      <c r="AE9" s="73"/>
      <c r="AF9" s="73"/>
      <c r="AG9" s="70"/>
      <c r="AH9" s="70"/>
      <c r="AI9" s="74"/>
      <c r="AJ9" s="118"/>
      <c r="AK9" s="118"/>
      <c r="AL9" s="115"/>
      <c r="AM9" s="71"/>
      <c r="AN9" s="71"/>
      <c r="AO9" s="71"/>
      <c r="AP9" s="71"/>
      <c r="AQ9" s="160"/>
      <c r="AR9" s="160"/>
      <c r="AS9" s="72"/>
      <c r="AT9" s="73"/>
      <c r="AU9" s="73"/>
      <c r="AV9" s="183"/>
      <c r="AW9" s="160"/>
      <c r="AX9" s="160"/>
      <c r="AY9" s="72"/>
      <c r="AZ9" s="73"/>
      <c r="BA9" s="73"/>
      <c r="BB9" s="73"/>
      <c r="BC9" s="73"/>
      <c r="BD9" s="73"/>
      <c r="BE9" s="73"/>
      <c r="BF9" s="73"/>
      <c r="BG9" s="73"/>
      <c r="BH9" s="73"/>
      <c r="BI9" s="73"/>
      <c r="BJ9" s="73"/>
      <c r="BK9" s="73"/>
      <c r="BL9" s="73"/>
      <c r="BM9" s="73"/>
      <c r="BN9" s="73"/>
      <c r="BO9" s="73"/>
      <c r="BP9" s="73"/>
      <c r="BQ9" s="70"/>
      <c r="BR9" s="70"/>
      <c r="BS9" s="74"/>
    </row>
    <row r="10" spans="2:71" ht="13.5" customHeight="1" x14ac:dyDescent="0.15">
      <c r="B10" s="114"/>
      <c r="C10" s="110" t="s">
        <v>104</v>
      </c>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92"/>
      <c r="AJ10" s="201"/>
      <c r="AL10" s="114"/>
      <c r="AM10" s="110" t="s">
        <v>104</v>
      </c>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92"/>
    </row>
    <row r="11" spans="2:71" ht="33" customHeight="1" x14ac:dyDescent="0.15">
      <c r="B11" s="229"/>
      <c r="C11" s="566" t="s">
        <v>141</v>
      </c>
      <c r="D11" s="566"/>
      <c r="E11" s="566"/>
      <c r="F11" s="566"/>
      <c r="G11" s="566"/>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6"/>
      <c r="AF11" s="566"/>
      <c r="AG11" s="566"/>
      <c r="AH11" s="566"/>
      <c r="AI11" s="567"/>
      <c r="AJ11" s="201"/>
      <c r="AL11" s="229"/>
      <c r="AM11" s="553" t="s">
        <v>141</v>
      </c>
      <c r="AN11" s="553"/>
      <c r="AO11" s="553"/>
      <c r="AP11" s="553"/>
      <c r="AQ11" s="553"/>
      <c r="AR11" s="553"/>
      <c r="AS11" s="553"/>
      <c r="AT11" s="553"/>
      <c r="AU11" s="553"/>
      <c r="AV11" s="553"/>
      <c r="AW11" s="553"/>
      <c r="AX11" s="553"/>
      <c r="AY11" s="553"/>
      <c r="AZ11" s="553"/>
      <c r="BA11" s="553"/>
      <c r="BB11" s="553"/>
      <c r="BC11" s="553"/>
      <c r="BD11" s="553"/>
      <c r="BE11" s="553"/>
      <c r="BF11" s="553"/>
      <c r="BG11" s="553"/>
      <c r="BH11" s="553"/>
      <c r="BI11" s="553"/>
      <c r="BJ11" s="553"/>
      <c r="BK11" s="553"/>
      <c r="BL11" s="553"/>
      <c r="BM11" s="553"/>
      <c r="BN11" s="553"/>
      <c r="BO11" s="553"/>
      <c r="BP11" s="553"/>
      <c r="BQ11" s="553"/>
      <c r="BR11" s="553"/>
      <c r="BS11" s="554"/>
    </row>
    <row r="12" spans="2:71" ht="5.25" customHeight="1" thickBot="1" x14ac:dyDescent="0.2">
      <c r="B12" s="67"/>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62"/>
      <c r="AJ12" s="118"/>
      <c r="AL12" s="67"/>
      <c r="AM12" s="555"/>
      <c r="AN12" s="555"/>
      <c r="AO12" s="555"/>
      <c r="AP12" s="555"/>
      <c r="AQ12" s="555"/>
      <c r="AR12" s="555"/>
      <c r="AS12" s="555"/>
      <c r="AT12" s="555"/>
      <c r="AU12" s="555"/>
      <c r="AV12" s="555"/>
      <c r="AW12" s="555"/>
      <c r="AX12" s="555"/>
      <c r="AY12" s="555"/>
      <c r="AZ12" s="555"/>
      <c r="BA12" s="555"/>
      <c r="BB12" s="555"/>
      <c r="BC12" s="555"/>
      <c r="BD12" s="555"/>
      <c r="BE12" s="555"/>
      <c r="BF12" s="555"/>
      <c r="BG12" s="555"/>
      <c r="BH12" s="555"/>
      <c r="BI12" s="555"/>
      <c r="BJ12" s="555"/>
      <c r="BK12" s="555"/>
      <c r="BL12" s="555"/>
      <c r="BM12" s="555"/>
      <c r="BN12" s="555"/>
      <c r="BO12" s="555"/>
      <c r="BP12" s="555"/>
      <c r="BQ12" s="555"/>
      <c r="BR12" s="555"/>
      <c r="BS12" s="556"/>
    </row>
    <row r="13" spans="2:71" ht="12.75" customHeight="1" thickTop="1" x14ac:dyDescent="0.15">
      <c r="B13" s="67"/>
      <c r="C13" s="581" t="s">
        <v>79</v>
      </c>
      <c r="D13" s="582"/>
      <c r="E13" s="582"/>
      <c r="F13" s="582"/>
      <c r="G13" s="582"/>
      <c r="H13" s="595"/>
      <c r="I13" s="49"/>
      <c r="J13" s="55"/>
      <c r="K13" s="590" t="s">
        <v>115</v>
      </c>
      <c r="L13" s="591"/>
      <c r="M13" s="592"/>
      <c r="N13" s="55"/>
      <c r="O13" s="55"/>
      <c r="P13" s="581" t="s">
        <v>79</v>
      </c>
      <c r="Q13" s="582"/>
      <c r="R13" s="582"/>
      <c r="S13" s="582"/>
      <c r="T13" s="582"/>
      <c r="U13" s="595"/>
      <c r="V13" s="55"/>
      <c r="W13" s="55"/>
      <c r="X13" s="590" t="s">
        <v>118</v>
      </c>
      <c r="Y13" s="591"/>
      <c r="Z13" s="592"/>
      <c r="AA13" s="55"/>
      <c r="AB13" s="55"/>
      <c r="AC13" s="55"/>
      <c r="AD13" s="55"/>
      <c r="AE13" s="55"/>
      <c r="AF13" s="55"/>
      <c r="AG13" s="55"/>
      <c r="AH13" s="55"/>
      <c r="AI13" s="62"/>
      <c r="AJ13" s="118"/>
      <c r="AL13" s="67"/>
      <c r="AM13" s="581" t="s">
        <v>79</v>
      </c>
      <c r="AN13" s="582"/>
      <c r="AO13" s="582"/>
      <c r="AP13" s="582"/>
      <c r="AQ13" s="582"/>
      <c r="AR13" s="595"/>
      <c r="AS13" s="49"/>
      <c r="AT13" s="55"/>
      <c r="AU13" s="590" t="s">
        <v>115</v>
      </c>
      <c r="AV13" s="591"/>
      <c r="AW13" s="592"/>
      <c r="AX13" s="55"/>
      <c r="AY13" s="55"/>
      <c r="AZ13" s="581" t="s">
        <v>79</v>
      </c>
      <c r="BA13" s="582"/>
      <c r="BB13" s="582"/>
      <c r="BC13" s="582"/>
      <c r="BD13" s="582"/>
      <c r="BE13" s="595"/>
      <c r="BF13" s="55"/>
      <c r="BG13" s="55"/>
      <c r="BH13" s="590" t="s">
        <v>118</v>
      </c>
      <c r="BI13" s="591"/>
      <c r="BJ13" s="592"/>
      <c r="BK13" s="55"/>
      <c r="BL13" s="55"/>
      <c r="BM13" s="55"/>
      <c r="BN13" s="55"/>
      <c r="BO13" s="55"/>
      <c r="BP13" s="55"/>
      <c r="BQ13" s="55"/>
      <c r="BR13" s="55"/>
      <c r="BS13" s="62"/>
    </row>
    <row r="14" spans="2:71" ht="12.75" customHeight="1" thickBot="1" x14ac:dyDescent="0.2">
      <c r="B14" s="67"/>
      <c r="C14" s="462"/>
      <c r="D14" s="475"/>
      <c r="E14" s="475"/>
      <c r="F14" s="475"/>
      <c r="G14" s="475"/>
      <c r="H14" s="463"/>
      <c r="I14" s="49"/>
      <c r="J14" s="55"/>
      <c r="K14" s="593"/>
      <c r="L14" s="558"/>
      <c r="M14" s="594"/>
      <c r="N14" s="55"/>
      <c r="O14" s="55"/>
      <c r="P14" s="462"/>
      <c r="Q14" s="475"/>
      <c r="R14" s="475"/>
      <c r="S14" s="475"/>
      <c r="T14" s="475"/>
      <c r="U14" s="463"/>
      <c r="V14" s="55"/>
      <c r="W14" s="55"/>
      <c r="X14" s="593"/>
      <c r="Y14" s="558"/>
      <c r="Z14" s="594"/>
      <c r="AA14" s="55"/>
      <c r="AB14" s="55"/>
      <c r="AC14" s="55"/>
      <c r="AD14" s="55"/>
      <c r="AE14" s="55"/>
      <c r="AF14" s="55"/>
      <c r="AG14" s="55"/>
      <c r="AH14" s="55"/>
      <c r="AI14" s="62"/>
      <c r="AJ14" s="118"/>
      <c r="AL14" s="67"/>
      <c r="AM14" s="462"/>
      <c r="AN14" s="475"/>
      <c r="AO14" s="475"/>
      <c r="AP14" s="475"/>
      <c r="AQ14" s="475"/>
      <c r="AR14" s="463"/>
      <c r="AS14" s="49"/>
      <c r="AT14" s="55"/>
      <c r="AU14" s="593"/>
      <c r="AV14" s="558"/>
      <c r="AW14" s="594"/>
      <c r="AX14" s="55"/>
      <c r="AY14" s="55"/>
      <c r="AZ14" s="462"/>
      <c r="BA14" s="475"/>
      <c r="BB14" s="475"/>
      <c r="BC14" s="475"/>
      <c r="BD14" s="475"/>
      <c r="BE14" s="463"/>
      <c r="BF14" s="55"/>
      <c r="BG14" s="55"/>
      <c r="BH14" s="593"/>
      <c r="BI14" s="558"/>
      <c r="BJ14" s="594"/>
      <c r="BK14" s="55"/>
      <c r="BL14" s="55"/>
      <c r="BM14" s="55"/>
      <c r="BN14" s="55"/>
      <c r="BO14" s="55"/>
      <c r="BP14" s="55"/>
      <c r="BQ14" s="55"/>
      <c r="BR14" s="55"/>
      <c r="BS14" s="62"/>
    </row>
    <row r="15" spans="2:71" ht="13.5" customHeight="1" thickTop="1" x14ac:dyDescent="0.15">
      <c r="B15" s="67"/>
      <c r="C15" s="581" t="s">
        <v>59</v>
      </c>
      <c r="D15" s="582"/>
      <c r="E15" s="583" t="s">
        <v>91</v>
      </c>
      <c r="F15" s="584"/>
      <c r="G15" s="584"/>
      <c r="H15" s="585"/>
      <c r="I15" s="162"/>
      <c r="J15" s="55"/>
      <c r="K15" s="593"/>
      <c r="L15" s="558"/>
      <c r="M15" s="594"/>
      <c r="N15" s="55"/>
      <c r="O15" s="55"/>
      <c r="P15" s="581" t="s">
        <v>59</v>
      </c>
      <c r="Q15" s="604"/>
      <c r="R15" s="583" t="s">
        <v>116</v>
      </c>
      <c r="S15" s="584"/>
      <c r="T15" s="584"/>
      <c r="U15" s="585"/>
      <c r="V15" s="55"/>
      <c r="W15" s="55"/>
      <c r="X15" s="593"/>
      <c r="Y15" s="558"/>
      <c r="Z15" s="594"/>
      <c r="AA15" s="55"/>
      <c r="AB15" s="55"/>
      <c r="AC15" s="55"/>
      <c r="AD15" s="55"/>
      <c r="AE15" s="55"/>
      <c r="AF15" s="55"/>
      <c r="AG15" s="55"/>
      <c r="AH15" s="55"/>
      <c r="AI15" s="62"/>
      <c r="AJ15" s="118"/>
      <c r="AL15" s="67"/>
      <c r="AM15" s="581" t="s">
        <v>59</v>
      </c>
      <c r="AN15" s="582"/>
      <c r="AO15" s="583" t="s">
        <v>91</v>
      </c>
      <c r="AP15" s="584"/>
      <c r="AQ15" s="584"/>
      <c r="AR15" s="585"/>
      <c r="AS15" s="162"/>
      <c r="AT15" s="55"/>
      <c r="AU15" s="593"/>
      <c r="AV15" s="558"/>
      <c r="AW15" s="594"/>
      <c r="AX15" s="55"/>
      <c r="AY15" s="55"/>
      <c r="AZ15" s="581" t="s">
        <v>59</v>
      </c>
      <c r="BA15" s="604"/>
      <c r="BB15" s="583" t="s">
        <v>116</v>
      </c>
      <c r="BC15" s="584"/>
      <c r="BD15" s="584"/>
      <c r="BE15" s="585"/>
      <c r="BF15" s="55"/>
      <c r="BG15" s="55"/>
      <c r="BH15" s="593"/>
      <c r="BI15" s="558"/>
      <c r="BJ15" s="594"/>
      <c r="BK15" s="55"/>
      <c r="BL15" s="55"/>
      <c r="BM15" s="55"/>
      <c r="BN15" s="55"/>
      <c r="BO15" s="55"/>
      <c r="BP15" s="55"/>
      <c r="BQ15" s="55"/>
      <c r="BR15" s="55"/>
      <c r="BS15" s="62"/>
    </row>
    <row r="16" spans="2:71" ht="13.5" customHeight="1" x14ac:dyDescent="0.15">
      <c r="B16" s="67"/>
      <c r="C16" s="462"/>
      <c r="D16" s="475"/>
      <c r="E16" s="586"/>
      <c r="F16" s="475"/>
      <c r="G16" s="475"/>
      <c r="H16" s="587"/>
      <c r="I16" s="162"/>
      <c r="J16" s="55"/>
      <c r="K16" s="593"/>
      <c r="L16" s="558"/>
      <c r="M16" s="594"/>
      <c r="N16" s="55"/>
      <c r="O16" s="55"/>
      <c r="P16" s="462"/>
      <c r="Q16" s="587"/>
      <c r="R16" s="586"/>
      <c r="S16" s="475"/>
      <c r="T16" s="475"/>
      <c r="U16" s="587"/>
      <c r="V16" s="55"/>
      <c r="W16" s="55"/>
      <c r="X16" s="593"/>
      <c r="Y16" s="558"/>
      <c r="Z16" s="594"/>
      <c r="AA16" s="55"/>
      <c r="AB16" s="55"/>
      <c r="AC16" s="55"/>
      <c r="AD16" s="55"/>
      <c r="AE16" s="55"/>
      <c r="AF16" s="55"/>
      <c r="AG16" s="55"/>
      <c r="AH16" s="55"/>
      <c r="AI16" s="62"/>
      <c r="AJ16" s="118"/>
      <c r="AL16" s="67"/>
      <c r="AM16" s="462"/>
      <c r="AN16" s="475"/>
      <c r="AO16" s="586"/>
      <c r="AP16" s="475"/>
      <c r="AQ16" s="475"/>
      <c r="AR16" s="587"/>
      <c r="AS16" s="162"/>
      <c r="AT16" s="55"/>
      <c r="AU16" s="593"/>
      <c r="AV16" s="558"/>
      <c r="AW16" s="594"/>
      <c r="AX16" s="55"/>
      <c r="AY16" s="55"/>
      <c r="AZ16" s="462"/>
      <c r="BA16" s="587"/>
      <c r="BB16" s="586"/>
      <c r="BC16" s="475"/>
      <c r="BD16" s="475"/>
      <c r="BE16" s="587"/>
      <c r="BF16" s="55"/>
      <c r="BG16" s="55"/>
      <c r="BH16" s="593"/>
      <c r="BI16" s="558"/>
      <c r="BJ16" s="594"/>
      <c r="BK16" s="55"/>
      <c r="BL16" s="55"/>
      <c r="BM16" s="55"/>
      <c r="BN16" s="55"/>
      <c r="BO16" s="55"/>
      <c r="BP16" s="55"/>
      <c r="BQ16" s="55"/>
      <c r="BR16" s="55"/>
      <c r="BS16" s="62"/>
    </row>
    <row r="17" spans="2:71" ht="13.5" customHeight="1" x14ac:dyDescent="0.15">
      <c r="B17" s="67"/>
      <c r="C17" s="464"/>
      <c r="D17" s="476"/>
      <c r="E17" s="588"/>
      <c r="F17" s="476"/>
      <c r="G17" s="476"/>
      <c r="H17" s="589"/>
      <c r="I17" s="162"/>
      <c r="J17" s="55"/>
      <c r="K17" s="602"/>
      <c r="L17" s="561"/>
      <c r="M17" s="603"/>
      <c r="N17" s="55"/>
      <c r="O17" s="55"/>
      <c r="P17" s="464"/>
      <c r="Q17" s="589"/>
      <c r="R17" s="588"/>
      <c r="S17" s="476"/>
      <c r="T17" s="476"/>
      <c r="U17" s="589"/>
      <c r="V17" s="55"/>
      <c r="W17" s="55"/>
      <c r="X17" s="602"/>
      <c r="Y17" s="561"/>
      <c r="Z17" s="603"/>
      <c r="AA17" s="55"/>
      <c r="AB17" s="55"/>
      <c r="AC17" s="55"/>
      <c r="AD17" s="55"/>
      <c r="AE17" s="55"/>
      <c r="AF17" s="55"/>
      <c r="AG17" s="55"/>
      <c r="AH17" s="55"/>
      <c r="AI17" s="62"/>
      <c r="AJ17" s="118"/>
      <c r="AL17" s="67"/>
      <c r="AM17" s="464"/>
      <c r="AN17" s="476"/>
      <c r="AO17" s="588"/>
      <c r="AP17" s="476"/>
      <c r="AQ17" s="476"/>
      <c r="AR17" s="589"/>
      <c r="AS17" s="162"/>
      <c r="AT17" s="55"/>
      <c r="AU17" s="602"/>
      <c r="AV17" s="561"/>
      <c r="AW17" s="603"/>
      <c r="AX17" s="55"/>
      <c r="AY17" s="55"/>
      <c r="AZ17" s="464"/>
      <c r="BA17" s="589"/>
      <c r="BB17" s="588"/>
      <c r="BC17" s="476"/>
      <c r="BD17" s="476"/>
      <c r="BE17" s="589"/>
      <c r="BF17" s="55"/>
      <c r="BG17" s="55"/>
      <c r="BH17" s="602"/>
      <c r="BI17" s="561"/>
      <c r="BJ17" s="603"/>
      <c r="BK17" s="55"/>
      <c r="BL17" s="55"/>
      <c r="BM17" s="55"/>
      <c r="BN17" s="55"/>
      <c r="BO17" s="55"/>
      <c r="BP17" s="55"/>
      <c r="BQ17" s="55"/>
      <c r="BR17" s="55"/>
      <c r="BS17" s="62"/>
    </row>
    <row r="18" spans="2:71" ht="12" customHeight="1" x14ac:dyDescent="0.15">
      <c r="B18" s="67"/>
      <c r="C18" s="173"/>
      <c r="D18" s="165" t="s">
        <v>6</v>
      </c>
      <c r="E18" s="151"/>
      <c r="F18" s="165"/>
      <c r="G18" s="165"/>
      <c r="H18" s="63" t="s">
        <v>5</v>
      </c>
      <c r="I18" s="55"/>
      <c r="J18" s="55"/>
      <c r="K18" s="176"/>
      <c r="L18" s="55"/>
      <c r="M18" s="177" t="s">
        <v>3</v>
      </c>
      <c r="N18" s="55"/>
      <c r="O18" s="55"/>
      <c r="P18" s="173"/>
      <c r="Q18" s="165" t="s">
        <v>6</v>
      </c>
      <c r="R18" s="151"/>
      <c r="S18" s="165"/>
      <c r="T18" s="165"/>
      <c r="U18" s="63" t="s">
        <v>5</v>
      </c>
      <c r="V18" s="55"/>
      <c r="W18" s="55"/>
      <c r="X18" s="176"/>
      <c r="Y18" s="55"/>
      <c r="Z18" s="177" t="s">
        <v>3</v>
      </c>
      <c r="AA18" s="55"/>
      <c r="AB18" s="55"/>
      <c r="AC18" s="55"/>
      <c r="AD18" s="55"/>
      <c r="AE18" s="55"/>
      <c r="AF18" s="55"/>
      <c r="AG18" s="55"/>
      <c r="AH18" s="55"/>
      <c r="AI18" s="62"/>
      <c r="AJ18" s="118"/>
      <c r="AL18" s="67"/>
      <c r="AM18" s="173"/>
      <c r="AN18" s="165" t="s">
        <v>6</v>
      </c>
      <c r="AO18" s="151"/>
      <c r="AP18" s="165"/>
      <c r="AQ18" s="165"/>
      <c r="AR18" s="63" t="s">
        <v>5</v>
      </c>
      <c r="AS18" s="55"/>
      <c r="AT18" s="55"/>
      <c r="AU18" s="176"/>
      <c r="AV18" s="55"/>
      <c r="AW18" s="177" t="s">
        <v>3</v>
      </c>
      <c r="AX18" s="55"/>
      <c r="AY18" s="55"/>
      <c r="AZ18" s="173"/>
      <c r="BA18" s="165" t="s">
        <v>6</v>
      </c>
      <c r="BB18" s="151"/>
      <c r="BC18" s="165"/>
      <c r="BD18" s="165"/>
      <c r="BE18" s="63" t="s">
        <v>5</v>
      </c>
      <c r="BF18" s="55"/>
      <c r="BG18" s="55"/>
      <c r="BH18" s="176"/>
      <c r="BI18" s="55"/>
      <c r="BJ18" s="177" t="s">
        <v>3</v>
      </c>
      <c r="BK18" s="55"/>
      <c r="BL18" s="55"/>
      <c r="BM18" s="55"/>
      <c r="BN18" s="55"/>
      <c r="BO18" s="55"/>
      <c r="BP18" s="55"/>
      <c r="BQ18" s="55"/>
      <c r="BR18" s="55"/>
      <c r="BS18" s="62"/>
    </row>
    <row r="19" spans="2:71" ht="13.5" customHeight="1" thickBot="1" x14ac:dyDescent="0.2">
      <c r="B19" s="67"/>
      <c r="C19" s="568" t="str">
        <f>IF(E19="","",VLOOKUP(E19,標準報酬等級表!A1:F45,2,FALSE))</f>
        <v/>
      </c>
      <c r="D19" s="569"/>
      <c r="E19" s="570"/>
      <c r="F19" s="571"/>
      <c r="G19" s="571"/>
      <c r="H19" s="572"/>
      <c r="I19" s="573" t="s">
        <v>23</v>
      </c>
      <c r="J19" s="574"/>
      <c r="K19" s="596"/>
      <c r="L19" s="597"/>
      <c r="M19" s="598"/>
      <c r="N19" s="579" t="s">
        <v>113</v>
      </c>
      <c r="O19" s="574"/>
      <c r="P19" s="568" t="str">
        <f>IF(R19="","",VLOOKUP(R19,標準報酬等級表!A1:F45,2,FALSE))</f>
        <v/>
      </c>
      <c r="Q19" s="605"/>
      <c r="R19" s="570"/>
      <c r="S19" s="606"/>
      <c r="T19" s="606"/>
      <c r="U19" s="607"/>
      <c r="V19" s="573" t="s">
        <v>23</v>
      </c>
      <c r="W19" s="574"/>
      <c r="X19" s="575" t="str">
        <f>IF(K19="","",12-K19)</f>
        <v/>
      </c>
      <c r="Y19" s="576"/>
      <c r="Z19" s="577"/>
      <c r="AA19" s="578" t="s">
        <v>129</v>
      </c>
      <c r="AB19" s="579"/>
      <c r="AC19" s="579"/>
      <c r="AD19" s="579"/>
      <c r="AE19" s="579"/>
      <c r="AF19" s="579"/>
      <c r="AG19" s="579"/>
      <c r="AH19" s="579"/>
      <c r="AI19" s="580"/>
      <c r="AJ19" s="118"/>
      <c r="AL19" s="67"/>
      <c r="AM19" s="568" t="str">
        <f>IF(AO19="","",VLOOKUP(AO19,標準報酬等級表!A1:F45,2,FALSE))</f>
        <v/>
      </c>
      <c r="AN19" s="569"/>
      <c r="AO19" s="570"/>
      <c r="AP19" s="571"/>
      <c r="AQ19" s="571"/>
      <c r="AR19" s="572"/>
      <c r="AS19" s="573" t="s">
        <v>23</v>
      </c>
      <c r="AT19" s="574"/>
      <c r="AU19" s="596"/>
      <c r="AV19" s="597"/>
      <c r="AW19" s="598"/>
      <c r="AX19" s="579" t="s">
        <v>113</v>
      </c>
      <c r="AY19" s="574"/>
      <c r="AZ19" s="568" t="str">
        <f>IF(BB19="","",VLOOKUP(BB19,標準報酬等級表!A1:F45,2,FALSE))</f>
        <v/>
      </c>
      <c r="BA19" s="605"/>
      <c r="BB19" s="570"/>
      <c r="BC19" s="606"/>
      <c r="BD19" s="606"/>
      <c r="BE19" s="607"/>
      <c r="BF19" s="573" t="s">
        <v>23</v>
      </c>
      <c r="BG19" s="574"/>
      <c r="BH19" s="575" t="str">
        <f>IF(AU19="","",12-AU19)</f>
        <v/>
      </c>
      <c r="BI19" s="576"/>
      <c r="BJ19" s="577"/>
      <c r="BK19" s="578" t="s">
        <v>129</v>
      </c>
      <c r="BL19" s="579"/>
      <c r="BM19" s="579"/>
      <c r="BN19" s="579"/>
      <c r="BO19" s="579"/>
      <c r="BP19" s="579"/>
      <c r="BQ19" s="579"/>
      <c r="BR19" s="579"/>
      <c r="BS19" s="580"/>
    </row>
    <row r="20" spans="2:71" ht="7.5" customHeight="1" thickTop="1" x14ac:dyDescent="0.15">
      <c r="B20" s="67"/>
      <c r="C20" s="77"/>
      <c r="D20" s="78"/>
      <c r="E20" s="78"/>
      <c r="F20" s="78"/>
      <c r="G20" s="78"/>
      <c r="H20" s="78"/>
      <c r="I20" s="79"/>
      <c r="J20" s="169"/>
      <c r="K20" s="169"/>
      <c r="L20" s="169"/>
      <c r="M20" s="169"/>
      <c r="N20" s="169"/>
      <c r="O20" s="170"/>
      <c r="P20" s="170"/>
      <c r="Q20" s="170"/>
      <c r="R20" s="170"/>
      <c r="S20" s="170"/>
      <c r="T20" s="170"/>
      <c r="U20" s="170"/>
      <c r="V20" s="169"/>
      <c r="W20" s="169"/>
      <c r="X20" s="169"/>
      <c r="Y20" s="169"/>
      <c r="Z20" s="170"/>
      <c r="AA20" s="170"/>
      <c r="AB20" s="170"/>
      <c r="AC20" s="170"/>
      <c r="AD20" s="170"/>
      <c r="AE20" s="55"/>
      <c r="AF20" s="55"/>
      <c r="AG20" s="55"/>
      <c r="AH20" s="77"/>
      <c r="AI20" s="193"/>
      <c r="AJ20" s="78"/>
      <c r="AK20" s="55"/>
      <c r="AL20" s="67"/>
      <c r="AM20" s="77"/>
      <c r="AN20" s="78"/>
      <c r="AO20" s="78"/>
      <c r="AP20" s="78"/>
      <c r="AQ20" s="78"/>
      <c r="AR20" s="78"/>
      <c r="AS20" s="79"/>
      <c r="AT20" s="169"/>
      <c r="AU20" s="169"/>
      <c r="AV20" s="169"/>
      <c r="AW20" s="169"/>
      <c r="AX20" s="169"/>
      <c r="AY20" s="170"/>
      <c r="AZ20" s="170"/>
      <c r="BA20" s="170"/>
      <c r="BB20" s="170"/>
      <c r="BC20" s="170"/>
      <c r="BD20" s="170"/>
      <c r="BE20" s="170"/>
      <c r="BF20" s="169"/>
      <c r="BG20" s="169"/>
      <c r="BH20" s="169"/>
      <c r="BI20" s="169"/>
      <c r="BJ20" s="170"/>
      <c r="BK20" s="170"/>
      <c r="BL20" s="170"/>
      <c r="BM20" s="170"/>
      <c r="BN20" s="170"/>
      <c r="BO20" s="55"/>
      <c r="BP20" s="55"/>
      <c r="BQ20" s="55"/>
      <c r="BR20" s="77"/>
      <c r="BS20" s="193"/>
    </row>
    <row r="21" spans="2:71" ht="13.5" customHeight="1" x14ac:dyDescent="0.15">
      <c r="B21" s="67"/>
      <c r="C21" s="77"/>
      <c r="D21" s="78"/>
      <c r="E21" s="83"/>
      <c r="F21" s="83"/>
      <c r="G21" s="83"/>
      <c r="H21" s="83"/>
      <c r="I21" s="169"/>
      <c r="J21" s="169"/>
      <c r="K21" s="169"/>
      <c r="L21" s="169"/>
      <c r="M21" s="170"/>
      <c r="R21" s="170"/>
      <c r="W21" s="55"/>
      <c r="X21" s="681" t="s">
        <v>133</v>
      </c>
      <c r="Y21" s="681"/>
      <c r="Z21" s="681"/>
      <c r="AA21" s="681"/>
      <c r="AB21" s="681"/>
      <c r="AC21" s="681"/>
      <c r="AD21" s="681"/>
      <c r="AE21" s="681"/>
      <c r="AF21" s="681"/>
      <c r="AG21" s="681"/>
      <c r="AH21" s="681"/>
      <c r="AI21" s="178"/>
      <c r="AJ21" s="64"/>
      <c r="AK21" s="169"/>
      <c r="AL21" s="67"/>
      <c r="AM21" s="77"/>
      <c r="AN21" s="78"/>
      <c r="AS21" s="169"/>
      <c r="AT21" s="169"/>
      <c r="AU21" s="169"/>
      <c r="AV21" s="169"/>
      <c r="AW21" s="170"/>
      <c r="BB21" s="170"/>
      <c r="BG21" s="55"/>
      <c r="BH21" s="681" t="s">
        <v>133</v>
      </c>
      <c r="BI21" s="681"/>
      <c r="BJ21" s="681"/>
      <c r="BK21" s="681"/>
      <c r="BL21" s="681"/>
      <c r="BM21" s="681"/>
      <c r="BN21" s="681"/>
      <c r="BO21" s="681"/>
      <c r="BP21" s="681"/>
      <c r="BQ21" s="681"/>
      <c r="BR21" s="681"/>
      <c r="BS21" s="178"/>
    </row>
    <row r="22" spans="2:71" ht="13.5" customHeight="1" x14ac:dyDescent="0.15">
      <c r="B22" s="67"/>
      <c r="C22" s="77"/>
      <c r="D22" s="78"/>
      <c r="E22" s="557" t="s">
        <v>131</v>
      </c>
      <c r="F22" s="558"/>
      <c r="G22" s="558"/>
      <c r="H22" s="559"/>
      <c r="I22" s="169"/>
      <c r="J22" s="169"/>
      <c r="K22" s="169"/>
      <c r="L22" s="169"/>
      <c r="M22" s="170"/>
      <c r="N22" s="563" t="s">
        <v>119</v>
      </c>
      <c r="O22" s="564"/>
      <c r="P22" s="564"/>
      <c r="Q22" s="565"/>
      <c r="R22" s="170"/>
      <c r="S22" s="563" t="s">
        <v>128</v>
      </c>
      <c r="T22" s="564"/>
      <c r="U22" s="564"/>
      <c r="V22" s="565"/>
      <c r="W22" s="55"/>
      <c r="X22" s="681"/>
      <c r="Y22" s="681"/>
      <c r="Z22" s="681"/>
      <c r="AA22" s="681"/>
      <c r="AB22" s="681"/>
      <c r="AC22" s="681"/>
      <c r="AD22" s="681"/>
      <c r="AE22" s="681"/>
      <c r="AF22" s="681"/>
      <c r="AG22" s="681"/>
      <c r="AH22" s="681"/>
      <c r="AI22" s="178"/>
      <c r="AJ22" s="64"/>
      <c r="AK22" s="169"/>
      <c r="AL22" s="67"/>
      <c r="AM22" s="77"/>
      <c r="AN22" s="78"/>
      <c r="AO22" s="563" t="s">
        <v>131</v>
      </c>
      <c r="AP22" s="564"/>
      <c r="AQ22" s="564"/>
      <c r="AR22" s="565"/>
      <c r="AS22" s="169"/>
      <c r="AT22" s="169"/>
      <c r="AU22" s="169"/>
      <c r="AV22" s="169"/>
      <c r="AW22" s="170"/>
      <c r="AX22" s="563" t="s">
        <v>119</v>
      </c>
      <c r="AY22" s="564"/>
      <c r="AZ22" s="564"/>
      <c r="BA22" s="565"/>
      <c r="BB22" s="170"/>
      <c r="BC22" s="563" t="s">
        <v>128</v>
      </c>
      <c r="BD22" s="564"/>
      <c r="BE22" s="564"/>
      <c r="BF22" s="565"/>
      <c r="BG22" s="55"/>
      <c r="BH22" s="681"/>
      <c r="BI22" s="681"/>
      <c r="BJ22" s="681"/>
      <c r="BK22" s="681"/>
      <c r="BL22" s="681"/>
      <c r="BM22" s="681"/>
      <c r="BN22" s="681"/>
      <c r="BO22" s="681"/>
      <c r="BP22" s="681"/>
      <c r="BQ22" s="681"/>
      <c r="BR22" s="681"/>
      <c r="BS22" s="178"/>
    </row>
    <row r="23" spans="2:71" ht="13.5" customHeight="1" x14ac:dyDescent="0.15">
      <c r="B23" s="67"/>
      <c r="C23" s="77"/>
      <c r="D23" s="78"/>
      <c r="E23" s="557"/>
      <c r="F23" s="558"/>
      <c r="G23" s="558"/>
      <c r="H23" s="559"/>
      <c r="I23" s="169"/>
      <c r="J23" s="169"/>
      <c r="K23" s="169"/>
      <c r="L23" s="169"/>
      <c r="M23" s="170"/>
      <c r="N23" s="557"/>
      <c r="O23" s="558"/>
      <c r="P23" s="558"/>
      <c r="Q23" s="559"/>
      <c r="R23" s="170"/>
      <c r="S23" s="557"/>
      <c r="T23" s="558"/>
      <c r="U23" s="558"/>
      <c r="V23" s="559"/>
      <c r="W23" s="55"/>
      <c r="X23" s="682"/>
      <c r="Y23" s="682"/>
      <c r="Z23" s="682"/>
      <c r="AA23" s="682"/>
      <c r="AB23" s="682"/>
      <c r="AC23" s="682"/>
      <c r="AD23" s="682"/>
      <c r="AE23" s="682"/>
      <c r="AF23" s="682"/>
      <c r="AG23" s="682"/>
      <c r="AH23" s="682"/>
      <c r="AI23" s="178"/>
      <c r="AJ23" s="64"/>
      <c r="AK23" s="169"/>
      <c r="AL23" s="67"/>
      <c r="AM23" s="77"/>
      <c r="AN23" s="78"/>
      <c r="AO23" s="557"/>
      <c r="AP23" s="558"/>
      <c r="AQ23" s="558"/>
      <c r="AR23" s="559"/>
      <c r="AS23" s="169"/>
      <c r="AT23" s="169"/>
      <c r="AU23" s="169"/>
      <c r="AV23" s="169"/>
      <c r="AW23" s="170"/>
      <c r="AX23" s="557"/>
      <c r="AY23" s="558"/>
      <c r="AZ23" s="558"/>
      <c r="BA23" s="559"/>
      <c r="BB23" s="170"/>
      <c r="BC23" s="557"/>
      <c r="BD23" s="558"/>
      <c r="BE23" s="558"/>
      <c r="BF23" s="559"/>
      <c r="BG23" s="55"/>
      <c r="BH23" s="682"/>
      <c r="BI23" s="682"/>
      <c r="BJ23" s="682"/>
      <c r="BK23" s="682"/>
      <c r="BL23" s="682"/>
      <c r="BM23" s="682"/>
      <c r="BN23" s="682"/>
      <c r="BO23" s="682"/>
      <c r="BP23" s="682"/>
      <c r="BQ23" s="682"/>
      <c r="BR23" s="682"/>
      <c r="BS23" s="178"/>
    </row>
    <row r="24" spans="2:71" ht="13.5" customHeight="1" x14ac:dyDescent="0.15">
      <c r="B24" s="67"/>
      <c r="C24" s="77"/>
      <c r="D24" s="78"/>
      <c r="E24" s="560"/>
      <c r="F24" s="561"/>
      <c r="G24" s="561"/>
      <c r="H24" s="562"/>
      <c r="I24" s="169"/>
      <c r="J24" s="169"/>
      <c r="K24" s="169"/>
      <c r="L24" s="169"/>
      <c r="M24" s="170"/>
      <c r="N24" s="560"/>
      <c r="O24" s="561"/>
      <c r="P24" s="561"/>
      <c r="Q24" s="562"/>
      <c r="R24" s="170"/>
      <c r="S24" s="560"/>
      <c r="T24" s="561"/>
      <c r="U24" s="561"/>
      <c r="V24" s="562"/>
      <c r="W24" s="55"/>
      <c r="X24" s="683" t="s">
        <v>124</v>
      </c>
      <c r="Y24" s="684"/>
      <c r="Z24" s="684"/>
      <c r="AA24" s="684"/>
      <c r="AB24" s="684"/>
      <c r="AC24" s="684"/>
      <c r="AD24" s="685"/>
      <c r="AE24" s="686" t="s">
        <v>125</v>
      </c>
      <c r="AF24" s="687"/>
      <c r="AG24" s="687"/>
      <c r="AH24" s="688"/>
      <c r="AI24" s="178"/>
      <c r="AJ24" s="64"/>
      <c r="AK24" s="169"/>
      <c r="AL24" s="67"/>
      <c r="AM24" s="77"/>
      <c r="AN24" s="78"/>
      <c r="AO24" s="560"/>
      <c r="AP24" s="561"/>
      <c r="AQ24" s="561"/>
      <c r="AR24" s="562"/>
      <c r="AS24" s="169"/>
      <c r="AT24" s="169"/>
      <c r="AU24" s="169"/>
      <c r="AV24" s="169"/>
      <c r="AW24" s="170"/>
      <c r="AX24" s="560"/>
      <c r="AY24" s="561"/>
      <c r="AZ24" s="561"/>
      <c r="BA24" s="562"/>
      <c r="BB24" s="170"/>
      <c r="BC24" s="560"/>
      <c r="BD24" s="561"/>
      <c r="BE24" s="561"/>
      <c r="BF24" s="562"/>
      <c r="BG24" s="55"/>
      <c r="BH24" s="683" t="s">
        <v>124</v>
      </c>
      <c r="BI24" s="684"/>
      <c r="BJ24" s="684"/>
      <c r="BK24" s="684"/>
      <c r="BL24" s="684"/>
      <c r="BM24" s="684"/>
      <c r="BN24" s="685"/>
      <c r="BO24" s="686" t="s">
        <v>125</v>
      </c>
      <c r="BP24" s="687"/>
      <c r="BQ24" s="687"/>
      <c r="BR24" s="688"/>
      <c r="BS24" s="178"/>
    </row>
    <row r="25" spans="2:71" ht="13.5" customHeight="1" x14ac:dyDescent="0.15">
      <c r="B25" s="67"/>
      <c r="C25" s="77"/>
      <c r="D25" s="78"/>
      <c r="E25" s="166"/>
      <c r="F25" s="167"/>
      <c r="G25" s="65"/>
      <c r="H25" s="174" t="s">
        <v>5</v>
      </c>
      <c r="I25" s="169"/>
      <c r="J25" s="169"/>
      <c r="K25" s="169"/>
      <c r="L25" s="169"/>
      <c r="M25" s="170"/>
      <c r="N25" s="76"/>
      <c r="O25" s="65"/>
      <c r="P25" s="65"/>
      <c r="Q25" s="174" t="s">
        <v>5</v>
      </c>
      <c r="R25" s="170"/>
      <c r="S25" s="166"/>
      <c r="T25" s="167"/>
      <c r="U25" s="65"/>
      <c r="V25" s="174" t="s">
        <v>5</v>
      </c>
      <c r="W25" s="55"/>
      <c r="X25" s="610" t="s">
        <v>126</v>
      </c>
      <c r="Y25" s="611"/>
      <c r="Z25" s="611"/>
      <c r="AA25" s="611"/>
      <c r="AB25" s="611"/>
      <c r="AC25" s="611"/>
      <c r="AD25" s="612"/>
      <c r="AE25" s="613">
        <v>20000</v>
      </c>
      <c r="AF25" s="614"/>
      <c r="AG25" s="614"/>
      <c r="AH25" s="188" t="s">
        <v>5</v>
      </c>
      <c r="AI25" s="178"/>
      <c r="AJ25" s="64"/>
      <c r="AK25" s="169"/>
      <c r="AL25" s="67"/>
      <c r="AM25" s="77"/>
      <c r="AN25" s="78"/>
      <c r="AO25" s="166"/>
      <c r="AP25" s="167"/>
      <c r="AQ25" s="65"/>
      <c r="AR25" s="174" t="s">
        <v>5</v>
      </c>
      <c r="AS25" s="169"/>
      <c r="AT25" s="169"/>
      <c r="AU25" s="169"/>
      <c r="AV25" s="169"/>
      <c r="AW25" s="170"/>
      <c r="AX25" s="76"/>
      <c r="AY25" s="65"/>
      <c r="AZ25" s="65"/>
      <c r="BA25" s="174" t="s">
        <v>5</v>
      </c>
      <c r="BB25" s="170"/>
      <c r="BC25" s="166"/>
      <c r="BD25" s="167"/>
      <c r="BE25" s="65"/>
      <c r="BF25" s="174" t="s">
        <v>5</v>
      </c>
      <c r="BG25" s="55"/>
      <c r="BH25" s="610" t="s">
        <v>126</v>
      </c>
      <c r="BI25" s="611"/>
      <c r="BJ25" s="611"/>
      <c r="BK25" s="611"/>
      <c r="BL25" s="611"/>
      <c r="BM25" s="611"/>
      <c r="BN25" s="612"/>
      <c r="BO25" s="613">
        <v>20000</v>
      </c>
      <c r="BP25" s="614"/>
      <c r="BQ25" s="614"/>
      <c r="BR25" s="188" t="s">
        <v>5</v>
      </c>
      <c r="BS25" s="178"/>
    </row>
    <row r="26" spans="2:71" ht="13.5" customHeight="1" x14ac:dyDescent="0.15">
      <c r="B26" s="67"/>
      <c r="C26" s="579" t="s">
        <v>22</v>
      </c>
      <c r="D26" s="574"/>
      <c r="E26" s="618">
        <f>IF(C19="",0,IF(ROUND((E19*K19+(R19*X19))/12/22,-1)&gt;S26,S26,ROUND((E19*K19+(R19*X19))/12/22,-1)))</f>
        <v>0</v>
      </c>
      <c r="F26" s="679"/>
      <c r="G26" s="679"/>
      <c r="H26" s="680"/>
      <c r="I26" s="573" t="s">
        <v>101</v>
      </c>
      <c r="J26" s="579"/>
      <c r="K26" s="579"/>
      <c r="L26" s="579"/>
      <c r="M26" s="574"/>
      <c r="N26" s="618">
        <f>ROUND(E26/3*2,0)</f>
        <v>0</v>
      </c>
      <c r="O26" s="619"/>
      <c r="P26" s="619"/>
      <c r="Q26" s="620"/>
      <c r="R26" s="170"/>
      <c r="S26" s="618" t="str">
        <f>IF(C8="","",IF(AND(K8=1,E8&lt;4),VLOOKUP(C8-1,平均標準報酬月額!A1:C7,3,FALSE),IF(AND(K8=1,E8&gt;3),VLOOKUP(C8,平均標準報酬月額!A1:C7,3,FALSE),"")))</f>
        <v/>
      </c>
      <c r="T26" s="413"/>
      <c r="U26" s="413"/>
      <c r="V26" s="414"/>
      <c r="W26" s="55"/>
      <c r="X26" s="689"/>
      <c r="Y26" s="690"/>
      <c r="Z26" s="690"/>
      <c r="AA26" s="690"/>
      <c r="AB26" s="690"/>
      <c r="AC26" s="690"/>
      <c r="AD26" s="691"/>
      <c r="AE26" s="692"/>
      <c r="AF26" s="692"/>
      <c r="AG26" s="692"/>
      <c r="AH26" s="180"/>
      <c r="AI26" s="178"/>
      <c r="AJ26" s="64"/>
      <c r="AK26" s="169"/>
      <c r="AL26" s="67"/>
      <c r="AM26" s="579" t="s">
        <v>22</v>
      </c>
      <c r="AN26" s="574"/>
      <c r="AO26" s="618">
        <f>IF(AM19="",0,IF(ROUND((AO19*AU19+(BB19*BH19))/12/22,-1)&gt;BC26,BC26,ROUND((AO19*AU19+(BB19*BH19))/12/22,-1)))</f>
        <v>0</v>
      </c>
      <c r="AP26" s="679"/>
      <c r="AQ26" s="679"/>
      <c r="AR26" s="680"/>
      <c r="AS26" s="573" t="s">
        <v>101</v>
      </c>
      <c r="AT26" s="579"/>
      <c r="AU26" s="579"/>
      <c r="AV26" s="579"/>
      <c r="AW26" s="574"/>
      <c r="AX26" s="618">
        <f>ROUND(AO26/3*2,0)</f>
        <v>0</v>
      </c>
      <c r="AY26" s="619"/>
      <c r="AZ26" s="619"/>
      <c r="BA26" s="620"/>
      <c r="BB26" s="170"/>
      <c r="BC26" s="618" t="str">
        <f>IF(AM8="","",IF(AND(AU8=1,AO8&lt;4),VLOOKUP(AM8-1,平均標準報酬月額!A1:C7,3,FALSE),IF(AND(AU8=1,AO8&gt;3),VLOOKUP(AM8,平均標準報酬月額!A1:C7,3,FALSE),"")))</f>
        <v/>
      </c>
      <c r="BD26" s="413"/>
      <c r="BE26" s="413"/>
      <c r="BF26" s="414"/>
      <c r="BG26" s="55"/>
      <c r="BH26" s="689"/>
      <c r="BI26" s="690"/>
      <c r="BJ26" s="690"/>
      <c r="BK26" s="690"/>
      <c r="BL26" s="690"/>
      <c r="BM26" s="690"/>
      <c r="BN26" s="691"/>
      <c r="BO26" s="692"/>
      <c r="BP26" s="692"/>
      <c r="BQ26" s="692"/>
      <c r="BR26" s="180"/>
      <c r="BS26" s="178"/>
    </row>
    <row r="27" spans="2:71" ht="9.75" customHeight="1" x14ac:dyDescent="0.15">
      <c r="B27" s="67"/>
      <c r="C27" s="77"/>
      <c r="D27" s="551" t="s">
        <v>114</v>
      </c>
      <c r="E27" s="551"/>
      <c r="F27" s="551"/>
      <c r="G27" s="551"/>
      <c r="H27" s="551"/>
      <c r="I27" s="551"/>
      <c r="J27" s="169"/>
      <c r="K27" s="169"/>
      <c r="L27" s="169"/>
      <c r="M27" s="551" t="s">
        <v>67</v>
      </c>
      <c r="N27" s="551"/>
      <c r="O27" s="551"/>
      <c r="P27" s="551"/>
      <c r="Q27" s="551"/>
      <c r="R27" s="551"/>
      <c r="S27" s="170"/>
      <c r="T27" s="169"/>
      <c r="U27" s="169"/>
      <c r="V27" s="169"/>
      <c r="W27" s="169"/>
      <c r="X27" s="170"/>
      <c r="Y27" s="170"/>
      <c r="Z27" s="170"/>
      <c r="AA27" s="170"/>
      <c r="AB27" s="170"/>
      <c r="AC27" s="55"/>
      <c r="AD27" s="55"/>
      <c r="AE27" s="55"/>
      <c r="AF27" s="77"/>
      <c r="AG27" s="77"/>
      <c r="AH27" s="78"/>
      <c r="AI27" s="194"/>
      <c r="AJ27" s="78"/>
      <c r="AK27" s="170"/>
      <c r="AL27" s="67"/>
      <c r="AM27" s="77"/>
      <c r="AN27" s="551" t="s">
        <v>114</v>
      </c>
      <c r="AO27" s="551"/>
      <c r="AP27" s="551"/>
      <c r="AQ27" s="551"/>
      <c r="AR27" s="551"/>
      <c r="AS27" s="551"/>
      <c r="AT27" s="169"/>
      <c r="AU27" s="169"/>
      <c r="AV27" s="169"/>
      <c r="AW27" s="551" t="s">
        <v>67</v>
      </c>
      <c r="AX27" s="551"/>
      <c r="AY27" s="551"/>
      <c r="AZ27" s="551"/>
      <c r="BA27" s="551"/>
      <c r="BB27" s="551"/>
      <c r="BC27" s="170"/>
      <c r="BD27" s="169"/>
      <c r="BE27" s="169"/>
      <c r="BF27" s="169"/>
      <c r="BG27" s="169"/>
      <c r="BH27" s="170"/>
      <c r="BI27" s="170"/>
      <c r="BJ27" s="170"/>
      <c r="BK27" s="170"/>
      <c r="BL27" s="170"/>
      <c r="BM27" s="55"/>
      <c r="BN27" s="55"/>
      <c r="BO27" s="55"/>
      <c r="BP27" s="77"/>
      <c r="BQ27" s="77"/>
      <c r="BR27" s="78"/>
      <c r="BS27" s="194"/>
    </row>
    <row r="28" spans="2:71" ht="7.5" customHeight="1" x14ac:dyDescent="0.15">
      <c r="B28" s="67"/>
      <c r="C28" s="77"/>
      <c r="D28" s="552"/>
      <c r="E28" s="552"/>
      <c r="F28" s="552"/>
      <c r="G28" s="552"/>
      <c r="H28" s="552"/>
      <c r="I28" s="552"/>
      <c r="J28" s="79"/>
      <c r="K28" s="169"/>
      <c r="L28" s="169"/>
      <c r="M28" s="169"/>
      <c r="N28" s="169"/>
      <c r="O28" s="169"/>
      <c r="P28" s="170"/>
      <c r="Q28" s="170"/>
      <c r="R28" s="170"/>
      <c r="S28" s="170"/>
      <c r="T28" s="170"/>
      <c r="U28" s="170"/>
      <c r="V28" s="170"/>
      <c r="W28" s="169"/>
      <c r="X28" s="169"/>
      <c r="Y28" s="169"/>
      <c r="Z28" s="169"/>
      <c r="AA28" s="170"/>
      <c r="AB28" s="170"/>
      <c r="AC28" s="170"/>
      <c r="AD28" s="170"/>
      <c r="AE28" s="170"/>
      <c r="AF28" s="55"/>
      <c r="AG28" s="55"/>
      <c r="AH28" s="55"/>
      <c r="AI28" s="193"/>
      <c r="AJ28" s="77"/>
      <c r="AL28" s="67"/>
      <c r="AM28" s="170"/>
      <c r="AN28" s="170"/>
      <c r="AO28" s="170"/>
      <c r="AP28" s="170"/>
      <c r="AQ28" s="170"/>
      <c r="AR28" s="170"/>
      <c r="AS28" s="169"/>
      <c r="AT28" s="169"/>
      <c r="AU28" s="169"/>
      <c r="AV28" s="169"/>
      <c r="AW28" s="551"/>
      <c r="AX28" s="551"/>
      <c r="AY28" s="551"/>
      <c r="AZ28" s="551"/>
      <c r="BA28" s="551"/>
      <c r="BB28" s="551"/>
      <c r="BS28" s="194"/>
    </row>
    <row r="29" spans="2:71" ht="13.5" customHeight="1" x14ac:dyDescent="0.15">
      <c r="B29" s="67"/>
      <c r="C29" s="322" t="s">
        <v>148</v>
      </c>
      <c r="D29" s="323"/>
      <c r="E29" s="323"/>
      <c r="F29" s="323"/>
      <c r="G29" s="323"/>
      <c r="H29" s="323"/>
      <c r="I29" s="323"/>
      <c r="J29" s="323"/>
      <c r="K29" s="323"/>
      <c r="L29" s="323"/>
      <c r="M29" s="323"/>
      <c r="N29" s="323"/>
      <c r="O29" s="323"/>
      <c r="P29" s="323"/>
      <c r="Q29" s="324"/>
      <c r="R29" s="169"/>
      <c r="S29" s="169"/>
      <c r="T29" s="169"/>
      <c r="U29" s="169"/>
      <c r="V29" s="169"/>
      <c r="AA29" s="55"/>
      <c r="AB29" s="55"/>
      <c r="AC29" s="55"/>
      <c r="AH29" s="55"/>
      <c r="AI29" s="195"/>
      <c r="AJ29" s="49"/>
      <c r="AL29" s="67"/>
      <c r="AM29" s="49"/>
      <c r="AN29" s="163"/>
      <c r="AO29" s="170"/>
      <c r="AP29" s="170"/>
      <c r="AQ29" s="170"/>
      <c r="AR29" s="170"/>
      <c r="AS29" s="162"/>
      <c r="AT29" s="162"/>
      <c r="AU29" s="162"/>
      <c r="AV29" s="162"/>
      <c r="AW29" s="55"/>
      <c r="AX29" s="55"/>
      <c r="BS29" s="194"/>
    </row>
    <row r="30" spans="2:71" ht="13.5" customHeight="1" x14ac:dyDescent="0.15">
      <c r="B30" s="67"/>
      <c r="C30" s="651"/>
      <c r="D30" s="652"/>
      <c r="E30" s="652"/>
      <c r="F30" s="652"/>
      <c r="G30" s="652"/>
      <c r="H30" s="652"/>
      <c r="I30" s="652"/>
      <c r="J30" s="652"/>
      <c r="K30" s="652"/>
      <c r="L30" s="652"/>
      <c r="M30" s="652"/>
      <c r="N30" s="652"/>
      <c r="O30" s="652"/>
      <c r="P30" s="652"/>
      <c r="Q30" s="653"/>
      <c r="R30" s="169"/>
      <c r="S30" s="169"/>
      <c r="T30" s="169"/>
      <c r="U30" s="169"/>
      <c r="V30" s="169"/>
      <c r="AA30" s="55"/>
      <c r="AB30" s="55"/>
      <c r="AC30" s="55"/>
      <c r="AH30" s="55"/>
      <c r="AI30" s="195"/>
      <c r="AJ30" s="49"/>
      <c r="AL30" s="67"/>
      <c r="AM30" s="49"/>
      <c r="AN30" s="163"/>
      <c r="AO30" s="170"/>
      <c r="AP30" s="170"/>
      <c r="AQ30" s="170"/>
      <c r="AR30" s="170"/>
      <c r="AS30" s="162"/>
      <c r="AT30" s="162"/>
      <c r="AU30" s="162"/>
      <c r="AV30" s="162"/>
      <c r="AW30" s="55"/>
      <c r="AX30" s="55"/>
      <c r="BS30" s="194"/>
    </row>
    <row r="31" spans="2:71" ht="13.5" customHeight="1" x14ac:dyDescent="0.15">
      <c r="B31" s="67"/>
      <c r="C31" s="654"/>
      <c r="D31" s="628"/>
      <c r="E31" s="628"/>
      <c r="F31" s="628"/>
      <c r="G31" s="628"/>
      <c r="H31" s="628"/>
      <c r="I31" s="628"/>
      <c r="J31" s="628"/>
      <c r="K31" s="628"/>
      <c r="L31" s="628"/>
      <c r="M31" s="628"/>
      <c r="N31" s="628"/>
      <c r="O31" s="628"/>
      <c r="P31" s="628"/>
      <c r="Q31" s="655"/>
      <c r="R31" s="169"/>
      <c r="S31" s="169"/>
      <c r="T31" s="169"/>
      <c r="U31" s="169"/>
      <c r="V31" s="169"/>
      <c r="AA31" s="55"/>
      <c r="AB31" s="55"/>
      <c r="AC31" s="55"/>
      <c r="AH31" s="55"/>
      <c r="AI31" s="195"/>
      <c r="AJ31" s="49"/>
      <c r="AL31" s="67"/>
      <c r="AM31" s="49"/>
      <c r="AN31" s="163"/>
      <c r="AO31" s="170"/>
      <c r="AP31" s="170"/>
      <c r="AQ31" s="170"/>
      <c r="AR31" s="170"/>
      <c r="AS31" s="162"/>
      <c r="AT31" s="162"/>
      <c r="AU31" s="162"/>
      <c r="AV31" s="162"/>
      <c r="AW31" s="55"/>
      <c r="AX31" s="55"/>
      <c r="BS31" s="194"/>
    </row>
    <row r="32" spans="2:71" ht="12" customHeight="1" x14ac:dyDescent="0.15">
      <c r="B32" s="67"/>
      <c r="C32" s="322" t="s">
        <v>159</v>
      </c>
      <c r="D32" s="323"/>
      <c r="E32" s="323"/>
      <c r="F32" s="323"/>
      <c r="G32" s="323"/>
      <c r="H32" s="323"/>
      <c r="I32" s="323"/>
      <c r="J32" s="323"/>
      <c r="K32" s="323"/>
      <c r="L32" s="323"/>
      <c r="M32" s="323"/>
      <c r="N32" s="169"/>
      <c r="O32" s="169"/>
      <c r="P32" s="51"/>
      <c r="Q32" s="161" t="s">
        <v>5</v>
      </c>
      <c r="R32" s="51"/>
      <c r="S32" s="51"/>
      <c r="T32" s="51"/>
      <c r="U32" s="51"/>
      <c r="V32" s="51"/>
      <c r="AA32" s="55"/>
      <c r="AB32" s="55"/>
      <c r="AC32" s="55"/>
      <c r="AH32" s="55"/>
      <c r="AI32" s="195"/>
      <c r="AJ32" s="49"/>
      <c r="AL32" s="67"/>
      <c r="AM32" s="158"/>
      <c r="AN32" s="49"/>
      <c r="AO32" s="49"/>
      <c r="AP32" s="118"/>
      <c r="AQ32" s="118"/>
      <c r="AR32" s="118"/>
      <c r="AS32" s="118"/>
      <c r="AT32" s="118"/>
      <c r="AU32" s="118"/>
      <c r="AV32" s="158"/>
      <c r="AW32" s="55"/>
      <c r="AX32" s="55"/>
      <c r="BS32" s="194"/>
    </row>
    <row r="33" spans="2:71" ht="13.5" customHeight="1" thickBot="1" x14ac:dyDescent="0.2">
      <c r="B33" s="67"/>
      <c r="C33" s="651"/>
      <c r="D33" s="652"/>
      <c r="E33" s="652"/>
      <c r="F33" s="652"/>
      <c r="G33" s="652"/>
      <c r="H33" s="652"/>
      <c r="I33" s="652"/>
      <c r="J33" s="652"/>
      <c r="K33" s="652"/>
      <c r="L33" s="652"/>
      <c r="M33" s="652"/>
      <c r="N33" s="663">
        <f>SUM(N39,N45)</f>
        <v>0</v>
      </c>
      <c r="O33" s="663"/>
      <c r="P33" s="663"/>
      <c r="Q33" s="664"/>
      <c r="R33" s="81"/>
      <c r="S33" s="86"/>
      <c r="T33" s="86"/>
      <c r="U33" s="86"/>
      <c r="V33" s="86"/>
      <c r="W33" s="55"/>
      <c r="X33" s="55"/>
      <c r="Y33" s="55"/>
      <c r="Z33" s="55"/>
      <c r="AB33" s="55"/>
      <c r="AC33" s="55"/>
      <c r="AH33" s="55"/>
      <c r="AI33" s="195"/>
      <c r="AJ33" s="49"/>
      <c r="AL33" s="67"/>
      <c r="AM33" s="120"/>
      <c r="AN33" s="119"/>
      <c r="AO33" s="118"/>
      <c r="AP33" s="118"/>
      <c r="AQ33" s="118"/>
      <c r="AR33" s="118"/>
      <c r="AS33" s="121"/>
      <c r="AT33" s="121"/>
      <c r="AU33" s="121"/>
      <c r="AV33" s="121"/>
      <c r="AW33" s="55"/>
      <c r="AX33" s="55"/>
      <c r="BS33" s="194"/>
    </row>
    <row r="34" spans="2:71" ht="13.5" customHeight="1" x14ac:dyDescent="0.15">
      <c r="B34" s="67"/>
      <c r="C34" s="665" t="s">
        <v>96</v>
      </c>
      <c r="D34" s="97" t="s">
        <v>88</v>
      </c>
      <c r="E34" s="94"/>
      <c r="F34" s="94"/>
      <c r="G34" s="94"/>
      <c r="H34" s="94"/>
      <c r="I34" s="123"/>
      <c r="J34" s="95"/>
      <c r="K34" s="96"/>
      <c r="L34" s="96"/>
      <c r="M34" s="96"/>
      <c r="N34" s="669"/>
      <c r="O34" s="670"/>
      <c r="P34" s="670"/>
      <c r="Q34" s="671"/>
      <c r="R34" s="55"/>
      <c r="S34" s="55"/>
      <c r="T34" s="55"/>
      <c r="U34" s="55"/>
      <c r="V34" s="55"/>
      <c r="W34" s="233"/>
      <c r="X34" s="233"/>
      <c r="Y34" s="233"/>
      <c r="Z34" s="233"/>
      <c r="AA34" s="55"/>
      <c r="AB34" s="55"/>
      <c r="AC34" s="55"/>
      <c r="AH34" s="55"/>
      <c r="AI34" s="196"/>
      <c r="AJ34" s="49"/>
      <c r="AL34" s="67"/>
      <c r="AM34" s="121"/>
      <c r="AN34" s="118"/>
      <c r="AO34" s="119"/>
      <c r="AP34" s="119"/>
      <c r="AQ34" s="119"/>
      <c r="AR34" s="119"/>
      <c r="AS34" s="122"/>
      <c r="AT34" s="122"/>
      <c r="AU34" s="122"/>
      <c r="AV34" s="122"/>
      <c r="AW34" s="55"/>
      <c r="AX34" s="55"/>
      <c r="BS34" s="194"/>
    </row>
    <row r="35" spans="2:71" ht="13.5" customHeight="1" x14ac:dyDescent="0.15">
      <c r="B35" s="67"/>
      <c r="C35" s="666"/>
      <c r="D35" s="98" t="s">
        <v>9</v>
      </c>
      <c r="E35" s="91"/>
      <c r="F35" s="91"/>
      <c r="G35" s="91"/>
      <c r="H35" s="91"/>
      <c r="I35" s="124"/>
      <c r="J35" s="92"/>
      <c r="K35" s="93"/>
      <c r="L35" s="93"/>
      <c r="M35" s="93"/>
      <c r="N35" s="642"/>
      <c r="O35" s="643"/>
      <c r="P35" s="643"/>
      <c r="Q35" s="644"/>
      <c r="R35" s="86"/>
      <c r="S35" s="86"/>
      <c r="T35" s="86"/>
      <c r="U35" s="86"/>
      <c r="V35" s="86"/>
      <c r="W35" s="233"/>
      <c r="X35" s="233"/>
      <c r="Y35" s="233"/>
      <c r="Z35" s="233"/>
      <c r="AA35" s="55"/>
      <c r="AB35" s="55"/>
      <c r="AC35" s="55"/>
      <c r="AD35" s="55"/>
      <c r="AE35" s="55"/>
      <c r="AF35" s="55"/>
      <c r="AG35" s="55"/>
      <c r="AH35" s="55"/>
      <c r="AI35" s="196"/>
      <c r="AJ35" s="49"/>
      <c r="AL35" s="67"/>
      <c r="AM35" s="121"/>
      <c r="AN35" s="119"/>
      <c r="AO35" s="119"/>
      <c r="AP35" s="119"/>
      <c r="AQ35" s="119"/>
      <c r="AR35" s="119"/>
      <c r="AS35" s="122"/>
      <c r="AT35" s="122"/>
      <c r="AU35" s="122"/>
      <c r="AV35" s="122"/>
      <c r="AW35" s="55"/>
      <c r="AX35" s="55"/>
      <c r="BS35" s="194"/>
    </row>
    <row r="36" spans="2:71" ht="13.5" customHeight="1" x14ac:dyDescent="0.15">
      <c r="B36" s="67"/>
      <c r="C36" s="666"/>
      <c r="D36" s="98" t="s">
        <v>8</v>
      </c>
      <c r="E36" s="91"/>
      <c r="F36" s="91"/>
      <c r="G36" s="91"/>
      <c r="H36" s="91"/>
      <c r="I36" s="124"/>
      <c r="J36" s="92"/>
      <c r="K36" s="93"/>
      <c r="L36" s="93"/>
      <c r="M36" s="93"/>
      <c r="N36" s="642"/>
      <c r="O36" s="643"/>
      <c r="P36" s="643"/>
      <c r="Q36" s="644"/>
      <c r="R36" s="86"/>
      <c r="S36" s="86"/>
      <c r="T36" s="86"/>
      <c r="U36" s="86"/>
      <c r="V36" s="86"/>
      <c r="W36" s="234"/>
      <c r="X36" s="234"/>
      <c r="Y36" s="234"/>
      <c r="Z36" s="234"/>
      <c r="AA36" s="55"/>
      <c r="AB36" s="55"/>
      <c r="AC36" s="55"/>
      <c r="AD36" s="55"/>
      <c r="AE36" s="55"/>
      <c r="AF36" s="55"/>
      <c r="AG36" s="55"/>
      <c r="AH36" s="55"/>
      <c r="AI36" s="196"/>
      <c r="AJ36" s="49"/>
      <c r="AL36" s="67"/>
      <c r="AM36" s="121"/>
      <c r="AN36" s="119"/>
      <c r="AO36" s="119"/>
      <c r="AP36" s="119"/>
      <c r="AQ36" s="119"/>
      <c r="AR36" s="119"/>
      <c r="AS36" s="122"/>
      <c r="AT36" s="122"/>
      <c r="AU36" s="122"/>
      <c r="AV36" s="122"/>
      <c r="AW36" s="55"/>
      <c r="AX36" s="55"/>
      <c r="BS36" s="194"/>
    </row>
    <row r="37" spans="2:71" ht="13.5" customHeight="1" x14ac:dyDescent="0.15">
      <c r="B37" s="67"/>
      <c r="C37" s="666"/>
      <c r="D37" s="98" t="s">
        <v>76</v>
      </c>
      <c r="E37" s="91"/>
      <c r="F37" s="91"/>
      <c r="G37" s="91"/>
      <c r="H37" s="91"/>
      <c r="I37" s="124"/>
      <c r="J37" s="92"/>
      <c r="K37" s="93"/>
      <c r="L37" s="93"/>
      <c r="M37" s="93"/>
      <c r="N37" s="642"/>
      <c r="O37" s="643"/>
      <c r="P37" s="643"/>
      <c r="Q37" s="644"/>
      <c r="R37" s="86"/>
      <c r="S37" s="86"/>
      <c r="T37" s="86"/>
      <c r="U37" s="86"/>
      <c r="V37" s="86"/>
      <c r="W37" s="699" t="s">
        <v>98</v>
      </c>
      <c r="X37" s="700"/>
      <c r="Y37" s="700"/>
      <c r="Z37" s="701"/>
      <c r="AA37" s="55"/>
      <c r="AB37" s="55"/>
      <c r="AC37" s="55"/>
      <c r="AD37" s="55"/>
      <c r="AE37" s="55"/>
      <c r="AF37" s="55"/>
      <c r="AG37" s="55"/>
      <c r="AH37" s="55"/>
      <c r="AI37" s="196"/>
      <c r="AJ37" s="49"/>
      <c r="AL37" s="67"/>
      <c r="AM37" s="121"/>
      <c r="AN37" s="119"/>
      <c r="AO37" s="119"/>
      <c r="AP37" s="119"/>
      <c r="AQ37" s="119"/>
      <c r="AR37" s="119"/>
      <c r="AS37" s="120"/>
      <c r="AT37" s="120"/>
      <c r="AU37" s="120"/>
      <c r="AV37" s="120"/>
      <c r="AW37" s="55"/>
      <c r="AX37" s="55"/>
      <c r="BS37" s="194"/>
    </row>
    <row r="38" spans="2:71" ht="13.5" customHeight="1" thickBot="1" x14ac:dyDescent="0.2">
      <c r="B38" s="67"/>
      <c r="C38" s="666"/>
      <c r="D38" s="99" t="s">
        <v>97</v>
      </c>
      <c r="E38" s="100"/>
      <c r="F38" s="100"/>
      <c r="G38" s="656"/>
      <c r="H38" s="656"/>
      <c r="I38" s="656"/>
      <c r="J38" s="656"/>
      <c r="K38" s="656"/>
      <c r="L38" s="656"/>
      <c r="M38" s="101" t="s">
        <v>89</v>
      </c>
      <c r="N38" s="657"/>
      <c r="O38" s="658"/>
      <c r="P38" s="658"/>
      <c r="Q38" s="659"/>
      <c r="R38" s="86"/>
      <c r="S38" s="86"/>
      <c r="T38" s="86"/>
      <c r="U38" s="86"/>
      <c r="V38" s="86"/>
      <c r="W38" s="80"/>
      <c r="X38" s="55"/>
      <c r="Y38" s="55"/>
      <c r="Z38" s="231" t="s">
        <v>5</v>
      </c>
      <c r="AA38" s="55"/>
      <c r="AB38" s="55"/>
      <c r="AC38" s="55"/>
      <c r="AD38" s="55"/>
      <c r="AE38" s="55"/>
      <c r="AF38" s="55"/>
      <c r="AG38" s="55"/>
      <c r="AH38" s="55"/>
      <c r="AI38" s="196"/>
      <c r="AJ38" s="49"/>
      <c r="AL38" s="67"/>
      <c r="AM38" s="121"/>
      <c r="AN38" s="119"/>
      <c r="AO38" s="119"/>
      <c r="AP38" s="119"/>
      <c r="AQ38" s="119"/>
      <c r="AR38" s="119"/>
      <c r="AS38" s="118"/>
      <c r="AT38" s="118"/>
      <c r="AU38" s="118"/>
      <c r="AV38" s="158"/>
      <c r="AW38" s="55"/>
      <c r="AX38" s="55"/>
      <c r="BS38" s="194"/>
    </row>
    <row r="39" spans="2:71" ht="13.5" customHeight="1" thickBot="1" x14ac:dyDescent="0.2">
      <c r="B39" s="67"/>
      <c r="C39" s="667"/>
      <c r="D39" s="356" t="s">
        <v>150</v>
      </c>
      <c r="E39" s="356"/>
      <c r="F39" s="356"/>
      <c r="G39" s="356"/>
      <c r="H39" s="356"/>
      <c r="I39" s="356"/>
      <c r="J39" s="356"/>
      <c r="K39" s="356"/>
      <c r="L39" s="356"/>
      <c r="M39" s="356"/>
      <c r="N39" s="660">
        <f>SUM(N34:Q38)</f>
        <v>0</v>
      </c>
      <c r="O39" s="661"/>
      <c r="P39" s="661"/>
      <c r="Q39" s="662"/>
      <c r="R39" s="630" t="s">
        <v>120</v>
      </c>
      <c r="S39" s="631"/>
      <c r="T39" s="631"/>
      <c r="U39" s="631"/>
      <c r="V39" s="631"/>
      <c r="W39" s="648">
        <f>IFERROR(N39/W8,0)</f>
        <v>0</v>
      </c>
      <c r="X39" s="649"/>
      <c r="Y39" s="649"/>
      <c r="Z39" s="650"/>
      <c r="AA39" s="55"/>
      <c r="AB39" s="55"/>
      <c r="AC39" s="55"/>
      <c r="AD39" s="563" t="s">
        <v>147</v>
      </c>
      <c r="AE39" s="564"/>
      <c r="AF39" s="564"/>
      <c r="AG39" s="565"/>
      <c r="AH39" s="55"/>
      <c r="AI39" s="196"/>
      <c r="AJ39" s="49"/>
      <c r="AL39" s="67"/>
      <c r="AM39" s="121"/>
      <c r="AN39" s="119"/>
      <c r="AO39" s="119"/>
      <c r="AP39" s="119"/>
      <c r="AQ39" s="119"/>
      <c r="AR39" s="119"/>
      <c r="AS39" s="120"/>
      <c r="AT39" s="120"/>
      <c r="AU39" s="120"/>
      <c r="AV39" s="120"/>
      <c r="AW39" s="55"/>
      <c r="AX39" s="55"/>
      <c r="BS39" s="194"/>
    </row>
    <row r="40" spans="2:71" ht="13.5" customHeight="1" x14ac:dyDescent="0.15">
      <c r="B40" s="67"/>
      <c r="C40" s="666"/>
      <c r="D40" s="97" t="s">
        <v>7</v>
      </c>
      <c r="E40" s="94"/>
      <c r="F40" s="94"/>
      <c r="G40" s="94"/>
      <c r="H40" s="94"/>
      <c r="I40" s="123"/>
      <c r="J40" s="95"/>
      <c r="K40" s="96"/>
      <c r="L40" s="96"/>
      <c r="M40" s="96"/>
      <c r="N40" s="669"/>
      <c r="O40" s="670"/>
      <c r="P40" s="670"/>
      <c r="Q40" s="671"/>
      <c r="R40" s="55"/>
      <c r="S40" s="55"/>
      <c r="T40" s="55"/>
      <c r="U40" s="55"/>
      <c r="V40" s="55"/>
      <c r="W40" s="702" t="s">
        <v>83</v>
      </c>
      <c r="X40" s="702"/>
      <c r="Y40" s="702"/>
      <c r="Z40" s="702"/>
      <c r="AA40" s="696" t="s">
        <v>146</v>
      </c>
      <c r="AB40" s="696"/>
      <c r="AC40" s="697"/>
      <c r="AD40" s="557"/>
      <c r="AE40" s="558"/>
      <c r="AF40" s="558"/>
      <c r="AG40" s="559"/>
      <c r="AH40" s="55"/>
      <c r="AI40" s="196"/>
      <c r="AJ40" s="49"/>
      <c r="AL40" s="67"/>
      <c r="AM40" s="121"/>
      <c r="AN40" s="118"/>
      <c r="AO40" s="119"/>
      <c r="AP40" s="119"/>
      <c r="AQ40" s="119"/>
      <c r="AR40" s="119"/>
      <c r="AS40" s="121"/>
      <c r="AT40" s="121"/>
      <c r="AU40" s="121"/>
      <c r="AV40" s="121"/>
      <c r="AW40" s="55"/>
      <c r="AX40" s="55"/>
      <c r="BS40" s="194"/>
    </row>
    <row r="41" spans="2:71" ht="13.5" customHeight="1" x14ac:dyDescent="0.15">
      <c r="B41" s="67"/>
      <c r="C41" s="666"/>
      <c r="D41" s="98" t="s">
        <v>78</v>
      </c>
      <c r="E41" s="91"/>
      <c r="F41" s="91"/>
      <c r="G41" s="91"/>
      <c r="H41" s="91"/>
      <c r="I41" s="124"/>
      <c r="J41" s="92"/>
      <c r="K41" s="93"/>
      <c r="L41" s="93"/>
      <c r="M41" s="93"/>
      <c r="N41" s="642"/>
      <c r="O41" s="643"/>
      <c r="P41" s="643"/>
      <c r="Q41" s="644"/>
      <c r="R41" s="86"/>
      <c r="S41" s="86"/>
      <c r="T41" s="86"/>
      <c r="U41" s="86"/>
      <c r="V41" s="86"/>
      <c r="W41" s="703"/>
      <c r="X41" s="703"/>
      <c r="Y41" s="703"/>
      <c r="Z41" s="703"/>
      <c r="AA41" s="696"/>
      <c r="AB41" s="696"/>
      <c r="AC41" s="697"/>
      <c r="AD41" s="560"/>
      <c r="AE41" s="561"/>
      <c r="AF41" s="561"/>
      <c r="AG41" s="562"/>
      <c r="AH41" s="55"/>
      <c r="AI41" s="196"/>
      <c r="AJ41" s="49"/>
      <c r="AL41" s="67"/>
      <c r="AM41" s="121"/>
      <c r="AN41" s="119"/>
      <c r="AO41" s="119"/>
      <c r="AP41" s="119"/>
      <c r="AQ41" s="119"/>
      <c r="AR41" s="119"/>
      <c r="AS41" s="121"/>
      <c r="AT41" s="121"/>
      <c r="AU41" s="121"/>
      <c r="AV41" s="121"/>
      <c r="AW41" s="55"/>
      <c r="AX41" s="55"/>
      <c r="BS41" s="194"/>
    </row>
    <row r="42" spans="2:71" ht="13.5" customHeight="1" x14ac:dyDescent="0.15">
      <c r="B42" s="67"/>
      <c r="C42" s="666"/>
      <c r="D42" s="98" t="s">
        <v>77</v>
      </c>
      <c r="E42" s="91"/>
      <c r="F42" s="91"/>
      <c r="G42" s="91"/>
      <c r="H42" s="91"/>
      <c r="I42" s="124"/>
      <c r="J42" s="92"/>
      <c r="K42" s="93"/>
      <c r="L42" s="93"/>
      <c r="M42" s="93"/>
      <c r="N42" s="642"/>
      <c r="O42" s="643"/>
      <c r="P42" s="643"/>
      <c r="Q42" s="644"/>
      <c r="R42" s="86"/>
      <c r="S42" s="86"/>
      <c r="T42" s="86"/>
      <c r="U42" s="86"/>
      <c r="V42" s="86"/>
      <c r="W42" s="704"/>
      <c r="X42" s="704"/>
      <c r="Y42" s="704"/>
      <c r="Z42" s="704"/>
      <c r="AA42" s="696"/>
      <c r="AB42" s="696"/>
      <c r="AC42" s="697"/>
      <c r="AD42" s="80"/>
      <c r="AE42" s="55"/>
      <c r="AF42" s="55"/>
      <c r="AG42" s="232" t="s">
        <v>5</v>
      </c>
      <c r="AH42" s="55"/>
      <c r="AI42" s="196"/>
      <c r="AJ42" s="49"/>
      <c r="AL42" s="67"/>
      <c r="AM42" s="121"/>
      <c r="AN42" s="119"/>
      <c r="AO42" s="119"/>
      <c r="AP42" s="119"/>
      <c r="AQ42" s="119"/>
      <c r="AR42" s="119"/>
      <c r="AS42" s="121"/>
      <c r="AT42" s="121"/>
      <c r="AU42" s="121"/>
      <c r="AV42" s="121"/>
      <c r="AW42" s="55"/>
      <c r="AX42" s="55"/>
      <c r="BS42" s="194"/>
    </row>
    <row r="43" spans="2:71" ht="13.5" customHeight="1" x14ac:dyDescent="0.15">
      <c r="B43" s="67"/>
      <c r="C43" s="666"/>
      <c r="D43" s="235" t="s">
        <v>149</v>
      </c>
      <c r="E43" s="236"/>
      <c r="F43" s="236"/>
      <c r="G43" s="237"/>
      <c r="H43" s="237"/>
      <c r="I43" s="237"/>
      <c r="J43" s="237"/>
      <c r="K43" s="237"/>
      <c r="L43" s="237"/>
      <c r="M43" s="238"/>
      <c r="N43" s="642"/>
      <c r="O43" s="643"/>
      <c r="P43" s="643"/>
      <c r="Q43" s="644"/>
      <c r="R43" s="86"/>
      <c r="S43" s="86"/>
      <c r="T43" s="86"/>
      <c r="U43" s="86"/>
      <c r="V43" s="86"/>
      <c r="W43" s="645" t="s">
        <v>99</v>
      </c>
      <c r="X43" s="646"/>
      <c r="Y43" s="646"/>
      <c r="Z43" s="647"/>
      <c r="AA43" s="55"/>
      <c r="AB43" s="55"/>
      <c r="AC43" s="55"/>
      <c r="AD43" s="693">
        <f>ROUNDDOWN(SUM(W39,W45),0)</f>
        <v>0</v>
      </c>
      <c r="AE43" s="694"/>
      <c r="AF43" s="694"/>
      <c r="AG43" s="695"/>
      <c r="AH43" s="55"/>
      <c r="AI43" s="196"/>
      <c r="AJ43" s="118"/>
      <c r="AL43" s="67"/>
      <c r="AM43" s="121"/>
      <c r="AN43" s="119"/>
      <c r="AO43" s="119"/>
      <c r="AP43" s="119"/>
      <c r="AQ43" s="119"/>
      <c r="AR43" s="119"/>
      <c r="AS43" s="121"/>
      <c r="AT43" s="121"/>
      <c r="AU43" s="121"/>
      <c r="AV43" s="121"/>
      <c r="AW43" s="55"/>
      <c r="AX43" s="55"/>
      <c r="BS43" s="194"/>
    </row>
    <row r="44" spans="2:71" ht="13.5" customHeight="1" thickBot="1" x14ac:dyDescent="0.2">
      <c r="B44" s="67"/>
      <c r="C44" s="666"/>
      <c r="D44" s="102" t="s">
        <v>97</v>
      </c>
      <c r="E44" s="103"/>
      <c r="F44" s="103"/>
      <c r="G44" s="632"/>
      <c r="H44" s="632"/>
      <c r="I44" s="632"/>
      <c r="J44" s="632"/>
      <c r="K44" s="632"/>
      <c r="L44" s="632"/>
      <c r="M44" s="104" t="s">
        <v>89</v>
      </c>
      <c r="N44" s="633"/>
      <c r="O44" s="634"/>
      <c r="P44" s="634"/>
      <c r="Q44" s="635"/>
      <c r="R44" s="90"/>
      <c r="S44" s="90"/>
      <c r="T44" s="90"/>
      <c r="U44" s="90"/>
      <c r="V44" s="90"/>
      <c r="W44" s="80"/>
      <c r="X44" s="55"/>
      <c r="Y44" s="55"/>
      <c r="Z44" s="231" t="s">
        <v>5</v>
      </c>
      <c r="AA44" s="55"/>
      <c r="AB44" s="55"/>
      <c r="AC44" s="55"/>
      <c r="AD44" s="55" t="s">
        <v>145</v>
      </c>
      <c r="AE44" s="55"/>
      <c r="AF44" s="55"/>
      <c r="AG44" s="55"/>
      <c r="AH44" s="55"/>
      <c r="AI44" s="196"/>
      <c r="AJ44" s="49"/>
      <c r="AL44" s="67"/>
      <c r="AM44" s="121"/>
      <c r="AN44" s="119"/>
      <c r="AO44" s="119"/>
      <c r="AP44" s="119"/>
      <c r="AQ44" s="119"/>
      <c r="AR44" s="119"/>
      <c r="AS44" s="118"/>
      <c r="AT44" s="118"/>
      <c r="AU44" s="118"/>
      <c r="AV44" s="158"/>
      <c r="AW44" s="55"/>
      <c r="AX44" s="55"/>
      <c r="BS44" s="194"/>
    </row>
    <row r="45" spans="2:71" ht="13.5" customHeight="1" x14ac:dyDescent="0.15">
      <c r="B45" s="67"/>
      <c r="C45" s="668"/>
      <c r="D45" s="308" t="s">
        <v>151</v>
      </c>
      <c r="E45" s="308"/>
      <c r="F45" s="308"/>
      <c r="G45" s="308"/>
      <c r="H45" s="308"/>
      <c r="I45" s="308"/>
      <c r="J45" s="308"/>
      <c r="K45" s="308"/>
      <c r="L45" s="308"/>
      <c r="M45" s="308"/>
      <c r="N45" s="636">
        <f>SUM(N40:Q44)</f>
        <v>0</v>
      </c>
      <c r="O45" s="637"/>
      <c r="P45" s="637"/>
      <c r="Q45" s="638"/>
      <c r="R45" s="630" t="s">
        <v>100</v>
      </c>
      <c r="S45" s="631"/>
      <c r="T45" s="631"/>
      <c r="U45" s="631"/>
      <c r="V45" s="631"/>
      <c r="W45" s="639">
        <f>N45/22</f>
        <v>0</v>
      </c>
      <c r="X45" s="640"/>
      <c r="Y45" s="640"/>
      <c r="Z45" s="641"/>
      <c r="AA45" s="55"/>
      <c r="AB45" s="55"/>
      <c r="AC45" s="55"/>
      <c r="AD45" s="55"/>
      <c r="AE45" s="55"/>
      <c r="AF45" s="55"/>
      <c r="AG45" s="55"/>
      <c r="AH45" s="55"/>
      <c r="AI45" s="196"/>
      <c r="AJ45" s="49"/>
      <c r="AL45" s="67"/>
      <c r="AM45" s="121"/>
      <c r="AN45" s="119"/>
      <c r="AO45" s="119"/>
      <c r="AP45" s="119"/>
      <c r="AQ45" s="119"/>
      <c r="AR45" s="119"/>
      <c r="AS45" s="121"/>
      <c r="AT45" s="121"/>
      <c r="AU45" s="121"/>
      <c r="AV45" s="121"/>
      <c r="AW45" s="55"/>
      <c r="AX45" s="55"/>
      <c r="BS45" s="194"/>
    </row>
    <row r="46" spans="2:71" ht="7.5" customHeight="1" x14ac:dyDescent="0.15">
      <c r="B46" s="116"/>
      <c r="C46" s="83"/>
      <c r="D46" s="83"/>
      <c r="E46" s="83"/>
      <c r="F46" s="83"/>
      <c r="G46" s="83"/>
      <c r="H46" s="83"/>
      <c r="I46" s="83"/>
      <c r="J46" s="83"/>
      <c r="K46" s="83"/>
      <c r="L46" s="83"/>
      <c r="M46" s="83"/>
      <c r="N46" s="83"/>
      <c r="O46" s="84"/>
      <c r="P46" s="84"/>
      <c r="Q46" s="84"/>
      <c r="R46" s="84"/>
      <c r="S46" s="84"/>
      <c r="T46" s="84"/>
      <c r="U46" s="84"/>
      <c r="V46" s="84"/>
      <c r="W46" s="83"/>
      <c r="X46" s="83"/>
      <c r="Y46" s="83"/>
      <c r="Z46" s="83"/>
      <c r="AA46" s="83"/>
      <c r="AB46" s="83"/>
      <c r="AC46" s="83"/>
      <c r="AD46" s="83"/>
      <c r="AE46" s="83"/>
      <c r="AF46" s="83"/>
      <c r="AG46" s="83"/>
      <c r="AH46" s="83"/>
      <c r="AI46" s="85"/>
      <c r="AJ46" s="118"/>
      <c r="AL46" s="67"/>
      <c r="AM46" s="84"/>
      <c r="AN46" s="84"/>
      <c r="AO46" s="84"/>
      <c r="AP46" s="84"/>
      <c r="AQ46" s="83"/>
      <c r="AR46" s="83"/>
      <c r="AS46" s="83"/>
      <c r="AT46" s="83"/>
      <c r="AU46" s="83"/>
      <c r="AV46" s="83"/>
      <c r="AW46" s="83"/>
      <c r="AX46" s="83"/>
      <c r="BS46" s="194"/>
    </row>
    <row r="47" spans="2:71" ht="13.5" customHeight="1" x14ac:dyDescent="0.15">
      <c r="B47" s="114"/>
      <c r="C47" s="110" t="s">
        <v>160</v>
      </c>
      <c r="D47" s="109"/>
      <c r="E47" s="109"/>
      <c r="F47" s="109"/>
      <c r="G47" s="109"/>
      <c r="H47" s="109"/>
      <c r="I47" s="109"/>
      <c r="J47" s="109"/>
      <c r="K47" s="109"/>
      <c r="L47" s="109"/>
      <c r="M47" s="109"/>
      <c r="N47" s="109"/>
      <c r="O47" s="113"/>
      <c r="P47" s="113"/>
      <c r="Q47" s="113"/>
      <c r="R47" s="113"/>
      <c r="S47" s="113"/>
      <c r="T47" s="113"/>
      <c r="U47" s="113"/>
      <c r="V47" s="113"/>
      <c r="W47" s="113"/>
      <c r="X47" s="113"/>
      <c r="Y47" s="113"/>
      <c r="Z47" s="113"/>
      <c r="AA47" s="113"/>
      <c r="AB47" s="113"/>
      <c r="AC47" s="113"/>
      <c r="AD47" s="113"/>
      <c r="AE47" s="113"/>
      <c r="AF47" s="113"/>
      <c r="AG47" s="113"/>
      <c r="AH47" s="113"/>
      <c r="AI47" s="111"/>
      <c r="AJ47" s="118"/>
      <c r="AL47" s="114"/>
      <c r="AM47" s="110" t="s">
        <v>106</v>
      </c>
      <c r="AN47" s="109"/>
      <c r="AO47" s="109"/>
      <c r="AP47" s="109"/>
      <c r="AQ47" s="109"/>
      <c r="AR47" s="109"/>
      <c r="AS47" s="109"/>
      <c r="AT47" s="109"/>
      <c r="AU47" s="109"/>
      <c r="AV47" s="109"/>
      <c r="AW47" s="109"/>
      <c r="AX47" s="109"/>
      <c r="AY47" s="113"/>
      <c r="AZ47" s="113"/>
      <c r="BA47" s="113"/>
      <c r="BB47" s="113"/>
      <c r="BC47" s="113"/>
      <c r="BD47" s="113"/>
      <c r="BE47" s="109"/>
      <c r="BF47" s="109"/>
      <c r="BG47" s="109"/>
      <c r="BH47" s="109"/>
      <c r="BI47" s="109"/>
      <c r="BJ47" s="109"/>
      <c r="BK47" s="109"/>
      <c r="BL47" s="109"/>
      <c r="BM47" s="109"/>
      <c r="BN47" s="109"/>
      <c r="BO47" s="109"/>
      <c r="BP47" s="109"/>
      <c r="BQ47" s="109"/>
      <c r="BR47" s="109"/>
      <c r="BS47" s="111"/>
    </row>
    <row r="48" spans="2:71" ht="7.5" customHeight="1" thickBot="1" x14ac:dyDescent="0.2">
      <c r="B48" s="67"/>
      <c r="C48" s="55"/>
      <c r="D48" s="55"/>
      <c r="E48" s="55"/>
      <c r="F48" s="55"/>
      <c r="G48" s="55"/>
      <c r="H48" s="55"/>
      <c r="I48" s="55"/>
      <c r="J48" s="55"/>
      <c r="K48" s="55"/>
      <c r="L48" s="55"/>
      <c r="M48" s="55"/>
      <c r="N48" s="55"/>
      <c r="O48" s="86"/>
      <c r="P48" s="86"/>
      <c r="Q48" s="86"/>
      <c r="R48" s="86"/>
      <c r="S48" s="86"/>
      <c r="T48" s="86"/>
      <c r="U48" s="86"/>
      <c r="V48" s="86"/>
      <c r="W48" s="86"/>
      <c r="X48" s="86"/>
      <c r="Y48" s="86"/>
      <c r="Z48" s="86"/>
      <c r="AA48" s="86"/>
      <c r="AB48" s="86"/>
      <c r="AC48" s="86"/>
      <c r="AD48" s="86"/>
      <c r="AE48" s="86"/>
      <c r="AF48" s="86"/>
      <c r="AG48" s="86"/>
      <c r="AH48" s="86"/>
      <c r="AI48" s="197"/>
      <c r="AJ48" s="118"/>
      <c r="AL48" s="67"/>
      <c r="AM48" s="55"/>
      <c r="AN48" s="55"/>
      <c r="AO48" s="55"/>
      <c r="AP48" s="55"/>
      <c r="AQ48" s="55"/>
      <c r="AR48" s="55"/>
      <c r="AS48" s="55"/>
      <c r="AT48" s="55"/>
      <c r="AU48" s="55"/>
      <c r="AV48" s="55"/>
      <c r="AW48" s="55"/>
      <c r="AX48" s="55"/>
      <c r="AY48" s="86"/>
      <c r="AZ48" s="86"/>
      <c r="BA48" s="86"/>
      <c r="BB48" s="86"/>
      <c r="BC48" s="86"/>
      <c r="BD48" s="86"/>
      <c r="BE48" s="55"/>
      <c r="BF48" s="55"/>
      <c r="BG48" s="55"/>
      <c r="BH48" s="55"/>
      <c r="BI48" s="55"/>
      <c r="BJ48" s="55"/>
      <c r="BK48" s="55"/>
      <c r="BL48" s="55"/>
      <c r="BS48" s="62"/>
    </row>
    <row r="49" spans="2:71" ht="13.5" customHeight="1" thickTop="1" x14ac:dyDescent="0.15">
      <c r="B49" s="67"/>
      <c r="C49" s="563" t="s">
        <v>119</v>
      </c>
      <c r="D49" s="564"/>
      <c r="E49" s="564"/>
      <c r="F49" s="565"/>
      <c r="G49" s="55"/>
      <c r="H49" s="55"/>
      <c r="I49" s="563" t="s">
        <v>121</v>
      </c>
      <c r="J49" s="564"/>
      <c r="K49" s="564"/>
      <c r="L49" s="565"/>
      <c r="M49" s="86"/>
      <c r="N49" s="55"/>
      <c r="O49" s="563" t="s">
        <v>140</v>
      </c>
      <c r="P49" s="564"/>
      <c r="Q49" s="565"/>
      <c r="R49" s="55"/>
      <c r="S49" s="55"/>
      <c r="T49" s="624" t="s">
        <v>33</v>
      </c>
      <c r="U49" s="625"/>
      <c r="V49" s="625"/>
      <c r="W49" s="626"/>
      <c r="X49" s="55"/>
      <c r="Y49" s="698" t="b">
        <f>IF(C52&gt;0,IF(I52&gt;0,IF((C52-I52)&lt;1,"　この条件下では給付日額(D)より報酬日額(E)の方が高いので、傷病手当金は発生しません。")))</f>
        <v>0</v>
      </c>
      <c r="Z49" s="698"/>
      <c r="AA49" s="698"/>
      <c r="AB49" s="698"/>
      <c r="AC49" s="698"/>
      <c r="AD49" s="698"/>
      <c r="AE49" s="698"/>
      <c r="AF49" s="698"/>
      <c r="AG49" s="698"/>
      <c r="AH49" s="698"/>
      <c r="AI49" s="197"/>
      <c r="AJ49" s="66"/>
      <c r="AK49" s="162"/>
      <c r="AL49" s="67"/>
      <c r="AM49" s="563" t="s">
        <v>119</v>
      </c>
      <c r="AN49" s="564"/>
      <c r="AO49" s="564"/>
      <c r="AP49" s="565"/>
      <c r="AQ49" s="86"/>
      <c r="AR49" s="55"/>
      <c r="AS49" s="563" t="s">
        <v>140</v>
      </c>
      <c r="AT49" s="564"/>
      <c r="AU49" s="565"/>
      <c r="AV49" s="55"/>
      <c r="AW49" s="55"/>
      <c r="AX49" s="624" t="s">
        <v>33</v>
      </c>
      <c r="AY49" s="625"/>
      <c r="AZ49" s="625"/>
      <c r="BA49" s="626"/>
      <c r="BB49" s="55"/>
      <c r="BC49" s="55"/>
      <c r="BD49" s="55"/>
      <c r="BE49" s="55"/>
      <c r="BF49" s="55"/>
      <c r="BK49" s="55"/>
      <c r="BL49" s="55"/>
      <c r="BS49" s="62"/>
    </row>
    <row r="50" spans="2:71" ht="13.5" customHeight="1" x14ac:dyDescent="0.15">
      <c r="B50" s="67"/>
      <c r="C50" s="560"/>
      <c r="D50" s="561"/>
      <c r="E50" s="561"/>
      <c r="F50" s="562"/>
      <c r="G50" s="55"/>
      <c r="H50" s="55"/>
      <c r="I50" s="560"/>
      <c r="J50" s="561"/>
      <c r="K50" s="561"/>
      <c r="L50" s="562"/>
      <c r="M50" s="86"/>
      <c r="N50" s="55"/>
      <c r="O50" s="560"/>
      <c r="P50" s="561"/>
      <c r="Q50" s="562"/>
      <c r="R50" s="55"/>
      <c r="S50" s="55"/>
      <c r="T50" s="627"/>
      <c r="U50" s="628"/>
      <c r="V50" s="628"/>
      <c r="W50" s="629"/>
      <c r="X50" s="55"/>
      <c r="Y50" s="698"/>
      <c r="Z50" s="698"/>
      <c r="AA50" s="698"/>
      <c r="AB50" s="698"/>
      <c r="AC50" s="698"/>
      <c r="AD50" s="698"/>
      <c r="AE50" s="698"/>
      <c r="AF50" s="698"/>
      <c r="AG50" s="698"/>
      <c r="AH50" s="698"/>
      <c r="AI50" s="197"/>
      <c r="AJ50" s="66"/>
      <c r="AK50" s="162"/>
      <c r="AL50" s="67"/>
      <c r="AM50" s="560"/>
      <c r="AN50" s="561"/>
      <c r="AO50" s="561"/>
      <c r="AP50" s="562"/>
      <c r="AQ50" s="86"/>
      <c r="AR50" s="55"/>
      <c r="AS50" s="560"/>
      <c r="AT50" s="561"/>
      <c r="AU50" s="562"/>
      <c r="AV50" s="55"/>
      <c r="AW50" s="55"/>
      <c r="AX50" s="627"/>
      <c r="AY50" s="628"/>
      <c r="AZ50" s="628"/>
      <c r="BA50" s="629"/>
      <c r="BB50" s="55"/>
      <c r="BC50" s="55"/>
      <c r="BD50" s="55"/>
      <c r="BE50" s="55"/>
      <c r="BF50" s="55"/>
      <c r="BK50" s="55"/>
      <c r="BL50" s="55"/>
      <c r="BS50" s="62"/>
    </row>
    <row r="51" spans="2:71" ht="12" customHeight="1" x14ac:dyDescent="0.15">
      <c r="B51" s="67"/>
      <c r="C51" s="80"/>
      <c r="D51" s="55"/>
      <c r="E51" s="55"/>
      <c r="F51" s="161" t="s">
        <v>5</v>
      </c>
      <c r="G51" s="55"/>
      <c r="H51" s="55"/>
      <c r="I51" s="80"/>
      <c r="J51" s="55"/>
      <c r="K51" s="55"/>
      <c r="L51" s="161" t="s">
        <v>5</v>
      </c>
      <c r="M51" s="86"/>
      <c r="N51" s="55"/>
      <c r="O51" s="80"/>
      <c r="P51" s="55"/>
      <c r="Q51" s="171" t="s">
        <v>2</v>
      </c>
      <c r="R51" s="55"/>
      <c r="S51" s="55"/>
      <c r="T51" s="105"/>
      <c r="U51" s="55"/>
      <c r="V51" s="55"/>
      <c r="W51" s="106" t="s">
        <v>5</v>
      </c>
      <c r="X51" s="55"/>
      <c r="Y51" s="698"/>
      <c r="Z51" s="698"/>
      <c r="AA51" s="698"/>
      <c r="AB51" s="698"/>
      <c r="AC51" s="698"/>
      <c r="AD51" s="698"/>
      <c r="AE51" s="698"/>
      <c r="AF51" s="698"/>
      <c r="AG51" s="698"/>
      <c r="AH51" s="698"/>
      <c r="AI51" s="197"/>
      <c r="AJ51" s="66"/>
      <c r="AL51" s="67"/>
      <c r="AM51" s="80"/>
      <c r="AN51" s="55"/>
      <c r="AO51" s="55"/>
      <c r="AP51" s="161" t="s">
        <v>5</v>
      </c>
      <c r="AQ51" s="86"/>
      <c r="AR51" s="55"/>
      <c r="AS51" s="80"/>
      <c r="AT51" s="55"/>
      <c r="AU51" s="171" t="s">
        <v>2</v>
      </c>
      <c r="AV51" s="55"/>
      <c r="AW51" s="55"/>
      <c r="AX51" s="105"/>
      <c r="AY51" s="55"/>
      <c r="AZ51" s="55"/>
      <c r="BA51" s="106" t="s">
        <v>5</v>
      </c>
      <c r="BB51" s="55"/>
      <c r="BC51" s="55"/>
      <c r="BD51" s="55"/>
      <c r="BE51" s="55"/>
      <c r="BF51" s="55"/>
      <c r="BK51" s="55"/>
      <c r="BL51" s="55"/>
      <c r="BS51" s="62"/>
    </row>
    <row r="52" spans="2:71" ht="13.5" customHeight="1" thickBot="1" x14ac:dyDescent="0.2">
      <c r="B52" s="67"/>
      <c r="C52" s="618">
        <f>$N$26</f>
        <v>0</v>
      </c>
      <c r="D52" s="619"/>
      <c r="E52" s="619"/>
      <c r="F52" s="620"/>
      <c r="G52" s="573" t="s">
        <v>11</v>
      </c>
      <c r="H52" s="574"/>
      <c r="I52" s="618">
        <f>$AD$43</f>
        <v>0</v>
      </c>
      <c r="J52" s="619"/>
      <c r="K52" s="619"/>
      <c r="L52" s="620"/>
      <c r="M52" s="573" t="s">
        <v>23</v>
      </c>
      <c r="N52" s="574"/>
      <c r="O52" s="599">
        <f>IF((C52-I52)&lt;1,0,$W$8)</f>
        <v>0</v>
      </c>
      <c r="P52" s="600"/>
      <c r="Q52" s="601"/>
      <c r="R52" s="573" t="s">
        <v>22</v>
      </c>
      <c r="S52" s="579"/>
      <c r="T52" s="621">
        <f>(C52-I52)*O52</f>
        <v>0</v>
      </c>
      <c r="U52" s="622"/>
      <c r="V52" s="622"/>
      <c r="W52" s="623"/>
      <c r="X52" s="55"/>
      <c r="Y52" s="698"/>
      <c r="Z52" s="698"/>
      <c r="AA52" s="698"/>
      <c r="AB52" s="698"/>
      <c r="AC52" s="698"/>
      <c r="AD52" s="698"/>
      <c r="AE52" s="698"/>
      <c r="AF52" s="698"/>
      <c r="AG52" s="698"/>
      <c r="AH52" s="698"/>
      <c r="AI52" s="197"/>
      <c r="AJ52" s="66"/>
      <c r="AK52" s="202"/>
      <c r="AL52" s="67"/>
      <c r="AM52" s="618">
        <f>$AX$26</f>
        <v>0</v>
      </c>
      <c r="AN52" s="619"/>
      <c r="AO52" s="619"/>
      <c r="AP52" s="620"/>
      <c r="AQ52" s="579" t="s">
        <v>23</v>
      </c>
      <c r="AR52" s="574"/>
      <c r="AS52" s="599">
        <f>$BG$8</f>
        <v>0</v>
      </c>
      <c r="AT52" s="600"/>
      <c r="AU52" s="601"/>
      <c r="AV52" s="573" t="s">
        <v>22</v>
      </c>
      <c r="AW52" s="579"/>
      <c r="AX52" s="621">
        <f>AM52*AS52</f>
        <v>0</v>
      </c>
      <c r="AY52" s="622"/>
      <c r="AZ52" s="622"/>
      <c r="BA52" s="623"/>
      <c r="BB52" s="55"/>
      <c r="BC52" s="55"/>
      <c r="BD52" s="55"/>
      <c r="BE52" s="55"/>
      <c r="BF52" s="55"/>
      <c r="BK52" s="55"/>
      <c r="BL52" s="55"/>
      <c r="BS52" s="62"/>
    </row>
    <row r="53" spans="2:71" ht="7.5" customHeight="1" thickTop="1" x14ac:dyDescent="0.15">
      <c r="B53" s="116"/>
      <c r="C53" s="87"/>
      <c r="D53" s="87"/>
      <c r="E53" s="87"/>
      <c r="F53" s="87"/>
      <c r="G53" s="157"/>
      <c r="H53" s="157"/>
      <c r="I53" s="87"/>
      <c r="J53" s="87"/>
      <c r="K53" s="87"/>
      <c r="L53" s="87"/>
      <c r="M53" s="157"/>
      <c r="N53" s="157"/>
      <c r="O53" s="88"/>
      <c r="P53" s="88"/>
      <c r="Q53" s="88"/>
      <c r="R53" s="157"/>
      <c r="S53" s="157"/>
      <c r="T53" s="157"/>
      <c r="U53" s="157"/>
      <c r="V53" s="157"/>
      <c r="W53" s="157"/>
      <c r="X53" s="157"/>
      <c r="Y53" s="157"/>
      <c r="Z53" s="157"/>
      <c r="AA53" s="157"/>
      <c r="AB53" s="157"/>
      <c r="AC53" s="157"/>
      <c r="AD53" s="157"/>
      <c r="AE53" s="179"/>
      <c r="AF53" s="179"/>
      <c r="AG53" s="179"/>
      <c r="AH53" s="179"/>
      <c r="AI53" s="198"/>
      <c r="AJ53" s="60"/>
      <c r="AL53" s="116"/>
      <c r="AM53" s="87"/>
      <c r="AN53" s="87"/>
      <c r="AO53" s="87"/>
      <c r="AP53" s="87"/>
      <c r="AQ53" s="157"/>
      <c r="AR53" s="157"/>
      <c r="AS53" s="87"/>
      <c r="AT53" s="87"/>
      <c r="AU53" s="87"/>
      <c r="AV53" s="87"/>
      <c r="AW53" s="157"/>
      <c r="AX53" s="157"/>
      <c r="AY53" s="88"/>
      <c r="AZ53" s="88"/>
      <c r="BA53" s="88"/>
      <c r="BB53" s="157"/>
      <c r="BC53" s="157"/>
      <c r="BD53" s="87"/>
      <c r="BE53" s="87"/>
      <c r="BF53" s="87"/>
      <c r="BG53" s="87"/>
      <c r="BH53" s="83"/>
      <c r="BI53" s="83"/>
      <c r="BJ53" s="83"/>
      <c r="BK53" s="55"/>
      <c r="BL53" s="55"/>
      <c r="BS53" s="62"/>
    </row>
    <row r="54" spans="2:71" ht="13.5" customHeight="1" x14ac:dyDescent="0.15">
      <c r="B54" s="114"/>
      <c r="C54" s="110" t="s">
        <v>161</v>
      </c>
      <c r="D54" s="109"/>
      <c r="E54" s="109"/>
      <c r="F54" s="109"/>
      <c r="G54" s="109"/>
      <c r="H54" s="109"/>
      <c r="I54" s="109"/>
      <c r="J54" s="109"/>
      <c r="K54" s="109"/>
      <c r="L54" s="109"/>
      <c r="M54" s="109"/>
      <c r="N54" s="109"/>
      <c r="O54" s="113"/>
      <c r="P54" s="109"/>
      <c r="Q54" s="109"/>
      <c r="R54" s="109"/>
      <c r="S54" s="109"/>
      <c r="T54" s="109"/>
      <c r="U54" s="109"/>
      <c r="V54" s="109"/>
      <c r="W54" s="109"/>
      <c r="X54" s="109"/>
      <c r="Y54" s="109"/>
      <c r="Z54" s="109"/>
      <c r="AA54" s="109"/>
      <c r="AB54" s="109"/>
      <c r="AC54" s="109"/>
      <c r="AD54" s="109"/>
      <c r="AE54" s="109"/>
      <c r="AF54" s="109"/>
      <c r="AG54" s="109"/>
      <c r="AH54" s="109"/>
      <c r="AI54" s="111"/>
      <c r="AJ54" s="118"/>
      <c r="AL54" s="114"/>
      <c r="AM54" s="110" t="s">
        <v>162</v>
      </c>
      <c r="AN54" s="109"/>
      <c r="AO54" s="109"/>
      <c r="AP54" s="109"/>
      <c r="AQ54" s="109"/>
      <c r="AR54" s="109"/>
      <c r="AS54" s="109"/>
      <c r="AT54" s="109"/>
      <c r="AU54" s="109"/>
      <c r="AV54" s="109"/>
      <c r="AW54" s="109"/>
      <c r="AX54" s="109"/>
      <c r="AY54" s="113"/>
      <c r="AZ54" s="109"/>
      <c r="BA54" s="109"/>
      <c r="BB54" s="109"/>
      <c r="BC54" s="109"/>
      <c r="BD54" s="109"/>
      <c r="BE54" s="109"/>
      <c r="BF54" s="109"/>
      <c r="BG54" s="109"/>
      <c r="BH54" s="109"/>
      <c r="BI54" s="109"/>
      <c r="BJ54" s="109"/>
      <c r="BK54" s="109"/>
      <c r="BL54" s="109"/>
      <c r="BM54" s="109"/>
      <c r="BN54" s="109"/>
      <c r="BO54" s="109"/>
      <c r="BP54" s="109"/>
      <c r="BQ54" s="109"/>
      <c r="BR54" s="109"/>
      <c r="BS54" s="111"/>
    </row>
    <row r="55" spans="2:71" ht="7.5" customHeight="1" thickBot="1" x14ac:dyDescent="0.2">
      <c r="B55" s="67"/>
      <c r="C55" s="55"/>
      <c r="D55" s="55"/>
      <c r="E55" s="55"/>
      <c r="F55" s="55"/>
      <c r="G55" s="55"/>
      <c r="H55" s="55"/>
      <c r="I55" s="55"/>
      <c r="J55" s="55"/>
      <c r="K55" s="55"/>
      <c r="L55" s="55"/>
      <c r="M55" s="55"/>
      <c r="N55" s="55"/>
      <c r="O55" s="86"/>
      <c r="P55" s="55"/>
      <c r="Q55" s="55"/>
      <c r="R55" s="55"/>
      <c r="S55" s="55"/>
      <c r="T55" s="55"/>
      <c r="U55" s="55"/>
      <c r="V55" s="55"/>
      <c r="W55" s="55"/>
      <c r="X55" s="55"/>
      <c r="Y55" s="55"/>
      <c r="Z55" s="55"/>
      <c r="AA55" s="55"/>
      <c r="AB55" s="55"/>
      <c r="AC55" s="55"/>
      <c r="AD55" s="55"/>
      <c r="AE55" s="55"/>
      <c r="AF55" s="55"/>
      <c r="AG55" s="55"/>
      <c r="AH55" s="55"/>
      <c r="AI55" s="62"/>
      <c r="AJ55" s="118"/>
      <c r="AL55" s="67"/>
      <c r="AM55" s="55"/>
      <c r="AN55" s="55"/>
      <c r="AO55" s="55"/>
      <c r="AP55" s="55"/>
      <c r="AQ55" s="55"/>
      <c r="AR55" s="55"/>
      <c r="AS55" s="55"/>
      <c r="AT55" s="55"/>
      <c r="AU55" s="55"/>
      <c r="AV55" s="55"/>
      <c r="AW55" s="55"/>
      <c r="AX55" s="55"/>
      <c r="AY55" s="86"/>
      <c r="AZ55" s="55"/>
      <c r="BA55" s="55"/>
      <c r="BB55" s="55"/>
      <c r="BC55" s="55"/>
      <c r="BD55" s="55"/>
      <c r="BE55" s="55"/>
      <c r="BF55" s="55"/>
      <c r="BG55" s="55"/>
      <c r="BH55" s="55"/>
      <c r="BI55" s="55"/>
      <c r="BJ55" s="55"/>
      <c r="BK55" s="55"/>
      <c r="BL55" s="55"/>
      <c r="BS55" s="62"/>
    </row>
    <row r="56" spans="2:71" ht="13.5" customHeight="1" thickTop="1" x14ac:dyDescent="0.15">
      <c r="B56" s="67"/>
      <c r="C56" s="590" t="s">
        <v>82</v>
      </c>
      <c r="D56" s="591"/>
      <c r="E56" s="591"/>
      <c r="F56" s="592"/>
      <c r="G56" s="55"/>
      <c r="H56" s="55"/>
      <c r="I56" s="590" t="s">
        <v>84</v>
      </c>
      <c r="J56" s="591"/>
      <c r="K56" s="591"/>
      <c r="L56" s="592"/>
      <c r="M56" s="55"/>
      <c r="N56" s="55"/>
      <c r="O56" s="55"/>
      <c r="P56" s="55"/>
      <c r="Q56" s="55"/>
      <c r="R56" s="55"/>
      <c r="S56" s="55"/>
      <c r="T56" s="563" t="s">
        <v>122</v>
      </c>
      <c r="U56" s="564"/>
      <c r="V56" s="564"/>
      <c r="W56" s="565"/>
      <c r="X56" s="175"/>
      <c r="Y56" s="175"/>
      <c r="Z56" s="55"/>
      <c r="AA56" s="55"/>
      <c r="AB56" s="55"/>
      <c r="AC56" s="55"/>
      <c r="AD56" s="55"/>
      <c r="AE56" s="55"/>
      <c r="AF56" s="55"/>
      <c r="AG56" s="55"/>
      <c r="AH56" s="55"/>
      <c r="AI56" s="62"/>
      <c r="AJ56" s="118"/>
      <c r="AL56" s="67"/>
      <c r="AM56" s="590" t="s">
        <v>82</v>
      </c>
      <c r="AN56" s="591"/>
      <c r="AO56" s="591"/>
      <c r="AP56" s="592"/>
      <c r="AQ56" s="55"/>
      <c r="AR56" s="55"/>
      <c r="AS56" s="590" t="s">
        <v>84</v>
      </c>
      <c r="AT56" s="591"/>
      <c r="AU56" s="591"/>
      <c r="AV56" s="592"/>
      <c r="AW56" s="55"/>
      <c r="AX56" s="55"/>
      <c r="AY56" s="55"/>
      <c r="AZ56" s="55"/>
      <c r="BA56" s="55"/>
      <c r="BB56" s="55"/>
      <c r="BC56" s="55"/>
      <c r="BD56" s="563" t="s">
        <v>85</v>
      </c>
      <c r="BE56" s="564"/>
      <c r="BF56" s="564"/>
      <c r="BG56" s="565"/>
      <c r="BH56" s="55"/>
      <c r="BI56" s="55"/>
      <c r="BJ56" s="55"/>
      <c r="BK56" s="55"/>
      <c r="BL56" s="55"/>
      <c r="BS56" s="62"/>
    </row>
    <row r="57" spans="2:71" ht="13.5" customHeight="1" x14ac:dyDescent="0.15">
      <c r="B57" s="67"/>
      <c r="C57" s="602"/>
      <c r="D57" s="561"/>
      <c r="E57" s="561"/>
      <c r="F57" s="603"/>
      <c r="G57" s="55"/>
      <c r="H57" s="55"/>
      <c r="I57" s="602"/>
      <c r="J57" s="561"/>
      <c r="K57" s="561"/>
      <c r="L57" s="603"/>
      <c r="M57" s="55"/>
      <c r="N57" s="55"/>
      <c r="O57" s="55"/>
      <c r="P57" s="55"/>
      <c r="Q57" s="55"/>
      <c r="R57" s="55"/>
      <c r="S57" s="55"/>
      <c r="T57" s="560"/>
      <c r="U57" s="561"/>
      <c r="V57" s="561"/>
      <c r="W57" s="562"/>
      <c r="X57" s="175"/>
      <c r="Y57" s="175"/>
      <c r="Z57" s="55"/>
      <c r="AA57" s="55"/>
      <c r="AB57" s="55"/>
      <c r="AC57" s="55"/>
      <c r="AD57" s="55"/>
      <c r="AE57" s="55"/>
      <c r="AF57" s="55"/>
      <c r="AG57" s="55"/>
      <c r="AH57" s="55"/>
      <c r="AI57" s="62"/>
      <c r="AJ57" s="118"/>
      <c r="AL57" s="67"/>
      <c r="AM57" s="602"/>
      <c r="AN57" s="561"/>
      <c r="AO57" s="561"/>
      <c r="AP57" s="603"/>
      <c r="AQ57" s="55"/>
      <c r="AR57" s="55"/>
      <c r="AS57" s="602"/>
      <c r="AT57" s="561"/>
      <c r="AU57" s="561"/>
      <c r="AV57" s="603"/>
      <c r="AW57" s="55"/>
      <c r="AX57" s="55"/>
      <c r="AY57" s="55"/>
      <c r="AZ57" s="55"/>
      <c r="BA57" s="55"/>
      <c r="BB57" s="55"/>
      <c r="BC57" s="55"/>
      <c r="BD57" s="560"/>
      <c r="BE57" s="561"/>
      <c r="BF57" s="561"/>
      <c r="BG57" s="562"/>
      <c r="BH57" s="55"/>
      <c r="BI57" s="55"/>
      <c r="BJ57" s="55"/>
      <c r="BK57" s="55"/>
      <c r="BL57" s="55"/>
      <c r="BS57" s="62"/>
    </row>
    <row r="58" spans="2:71" ht="12" customHeight="1" x14ac:dyDescent="0.15">
      <c r="B58" s="67"/>
      <c r="C58" s="67"/>
      <c r="D58" s="55"/>
      <c r="E58" s="55"/>
      <c r="F58" s="159" t="s">
        <v>5</v>
      </c>
      <c r="G58" s="55"/>
      <c r="H58" s="55"/>
      <c r="I58" s="67"/>
      <c r="J58" s="55"/>
      <c r="K58" s="55"/>
      <c r="L58" s="159" t="s">
        <v>5</v>
      </c>
      <c r="M58" s="55"/>
      <c r="N58" s="55"/>
      <c r="O58" s="55"/>
      <c r="P58" s="55"/>
      <c r="Q58" s="55"/>
      <c r="R58" s="55"/>
      <c r="S58" s="55"/>
      <c r="T58" s="76"/>
      <c r="U58" s="65"/>
      <c r="V58" s="65"/>
      <c r="W58" s="174" t="s">
        <v>5</v>
      </c>
      <c r="X58" s="55"/>
      <c r="Y58" s="55"/>
      <c r="Z58" s="55"/>
      <c r="AA58" s="55"/>
      <c r="AB58" s="55"/>
      <c r="AC58" s="55"/>
      <c r="AD58" s="55"/>
      <c r="AE58" s="55"/>
      <c r="AF58" s="55"/>
      <c r="AG58" s="55"/>
      <c r="AH58" s="55"/>
      <c r="AI58" s="62"/>
      <c r="AJ58" s="118"/>
      <c r="AL58" s="67"/>
      <c r="AM58" s="67"/>
      <c r="AN58" s="55"/>
      <c r="AO58" s="55"/>
      <c r="AP58" s="159" t="s">
        <v>5</v>
      </c>
      <c r="AQ58" s="55"/>
      <c r="AR58" s="55"/>
      <c r="AS58" s="67"/>
      <c r="AT58" s="55"/>
      <c r="AU58" s="55"/>
      <c r="AV58" s="159" t="s">
        <v>5</v>
      </c>
      <c r="AW58" s="55"/>
      <c r="AX58" s="55"/>
      <c r="AY58" s="55"/>
      <c r="AZ58" s="55"/>
      <c r="BA58" s="55"/>
      <c r="BB58" s="55"/>
      <c r="BC58" s="55"/>
      <c r="BD58" s="76"/>
      <c r="BE58" s="65"/>
      <c r="BF58" s="65"/>
      <c r="BG58" s="174" t="s">
        <v>5</v>
      </c>
      <c r="BH58" s="55"/>
      <c r="BI58" s="55"/>
      <c r="BJ58" s="55"/>
      <c r="BK58" s="55"/>
      <c r="BL58" s="55"/>
      <c r="BS58" s="62"/>
    </row>
    <row r="59" spans="2:71" ht="13.5" customHeight="1" thickBot="1" x14ac:dyDescent="0.2">
      <c r="B59" s="67"/>
      <c r="C59" s="615"/>
      <c r="D59" s="616"/>
      <c r="E59" s="616"/>
      <c r="F59" s="617"/>
      <c r="G59" s="579" t="s">
        <v>83</v>
      </c>
      <c r="H59" s="579"/>
      <c r="I59" s="615"/>
      <c r="J59" s="616"/>
      <c r="K59" s="616"/>
      <c r="L59" s="617"/>
      <c r="M59" s="578" t="s">
        <v>102</v>
      </c>
      <c r="N59" s="579"/>
      <c r="O59" s="579"/>
      <c r="P59" s="579"/>
      <c r="Q59" s="579"/>
      <c r="R59" s="579"/>
      <c r="S59" s="579"/>
      <c r="T59" s="618">
        <f>ROUNDDOWN(SUM(C59,I59)/264,0)</f>
        <v>0</v>
      </c>
      <c r="U59" s="619"/>
      <c r="V59" s="619"/>
      <c r="W59" s="620"/>
      <c r="X59" s="172"/>
      <c r="Y59" s="172"/>
      <c r="Z59" s="55"/>
      <c r="AA59" s="55"/>
      <c r="AB59" s="164"/>
      <c r="AC59" s="164"/>
      <c r="AD59" s="164"/>
      <c r="AE59" s="164"/>
      <c r="AF59" s="164"/>
      <c r="AG59" s="55"/>
      <c r="AH59" s="55"/>
      <c r="AI59" s="62"/>
      <c r="AJ59" s="118"/>
      <c r="AL59" s="67"/>
      <c r="AM59" s="615"/>
      <c r="AN59" s="616"/>
      <c r="AO59" s="616"/>
      <c r="AP59" s="617"/>
      <c r="AQ59" s="579" t="s">
        <v>83</v>
      </c>
      <c r="AR59" s="579"/>
      <c r="AS59" s="615"/>
      <c r="AT59" s="616"/>
      <c r="AU59" s="616"/>
      <c r="AV59" s="617"/>
      <c r="AW59" s="578" t="s">
        <v>102</v>
      </c>
      <c r="AX59" s="579"/>
      <c r="AY59" s="579"/>
      <c r="AZ59" s="579"/>
      <c r="BA59" s="579"/>
      <c r="BB59" s="579"/>
      <c r="BC59" s="574"/>
      <c r="BD59" s="618">
        <f>ROUNDDOWN(SUM(AM59,AS59)/264,0)</f>
        <v>0</v>
      </c>
      <c r="BE59" s="619"/>
      <c r="BF59" s="619"/>
      <c r="BG59" s="620"/>
      <c r="BH59" s="55"/>
      <c r="BI59" s="55"/>
      <c r="BJ59" s="55"/>
      <c r="BK59" s="55"/>
      <c r="BL59" s="55"/>
      <c r="BS59" s="62"/>
    </row>
    <row r="60" spans="2:71" ht="9" customHeight="1" thickTop="1" x14ac:dyDescent="0.15">
      <c r="B60" s="67"/>
      <c r="C60" s="55"/>
      <c r="D60" s="55"/>
      <c r="E60" s="55"/>
      <c r="F60" s="55"/>
      <c r="G60" s="55"/>
      <c r="H60" s="55"/>
      <c r="I60" s="55"/>
      <c r="J60" s="55"/>
      <c r="K60" s="55"/>
      <c r="L60" s="55"/>
      <c r="M60" s="55"/>
      <c r="N60" s="55"/>
      <c r="O60" s="55"/>
      <c r="P60" s="55"/>
      <c r="Q60" s="55"/>
      <c r="R60" s="64"/>
      <c r="S60" s="551" t="s">
        <v>71</v>
      </c>
      <c r="T60" s="551"/>
      <c r="U60" s="551"/>
      <c r="V60" s="551"/>
      <c r="W60" s="551"/>
      <c r="X60" s="551"/>
      <c r="Y60" s="64"/>
      <c r="Z60" s="64"/>
      <c r="AA60" s="64"/>
      <c r="AB60" s="64"/>
      <c r="AC60" s="64"/>
      <c r="AD60" s="64"/>
      <c r="AE60" s="64"/>
      <c r="AF60" s="64"/>
      <c r="AG60" s="55"/>
      <c r="AH60" s="55"/>
      <c r="AI60" s="62"/>
      <c r="AJ60" s="118"/>
      <c r="AL60" s="67"/>
      <c r="AM60" s="55"/>
      <c r="AN60" s="55"/>
      <c r="AO60" s="55"/>
      <c r="AP60" s="55"/>
      <c r="AQ60" s="55"/>
      <c r="AR60" s="55"/>
      <c r="AS60" s="55"/>
      <c r="AT60" s="55"/>
      <c r="AU60" s="55"/>
      <c r="AV60" s="55"/>
      <c r="AW60" s="55"/>
      <c r="AX60" s="55"/>
      <c r="AY60" s="55"/>
      <c r="AZ60" s="55"/>
      <c r="BA60" s="55"/>
      <c r="BB60" s="64"/>
      <c r="BC60" s="551" t="s">
        <v>71</v>
      </c>
      <c r="BD60" s="551"/>
      <c r="BE60" s="551"/>
      <c r="BF60" s="551"/>
      <c r="BG60" s="551"/>
      <c r="BH60" s="551"/>
      <c r="BI60" s="55"/>
      <c r="BJ60" s="55"/>
      <c r="BK60" s="55"/>
      <c r="BL60" s="55"/>
      <c r="BS60" s="62"/>
    </row>
    <row r="61" spans="2:71" ht="7.5" customHeight="1" thickBot="1" x14ac:dyDescent="0.2">
      <c r="B61" s="67"/>
      <c r="C61" s="55"/>
      <c r="D61" s="55"/>
      <c r="E61" s="55"/>
      <c r="F61" s="55"/>
      <c r="G61" s="55"/>
      <c r="H61" s="55"/>
      <c r="I61" s="55"/>
      <c r="J61" s="55"/>
      <c r="K61" s="55"/>
      <c r="L61" s="55"/>
      <c r="M61" s="55"/>
      <c r="N61" s="55"/>
      <c r="O61" s="55"/>
      <c r="P61" s="55"/>
      <c r="Q61" s="170"/>
      <c r="R61" s="170"/>
      <c r="S61" s="551"/>
      <c r="T61" s="551"/>
      <c r="U61" s="551"/>
      <c r="V61" s="551"/>
      <c r="W61" s="551"/>
      <c r="X61" s="551"/>
      <c r="Y61" s="170"/>
      <c r="Z61" s="170"/>
      <c r="AA61" s="170"/>
      <c r="AB61" s="170"/>
      <c r="AC61" s="170"/>
      <c r="AD61" s="170"/>
      <c r="AE61" s="170"/>
      <c r="AF61" s="170"/>
      <c r="AG61" s="170"/>
      <c r="AH61" s="170"/>
      <c r="AI61" s="199"/>
      <c r="AJ61" s="170"/>
      <c r="AL61" s="67"/>
      <c r="AM61" s="55"/>
      <c r="AN61" s="55"/>
      <c r="AO61" s="55"/>
      <c r="AP61" s="55"/>
      <c r="AQ61" s="55"/>
      <c r="AR61" s="55"/>
      <c r="AS61" s="55"/>
      <c r="AT61" s="55"/>
      <c r="AU61" s="55"/>
      <c r="AV61" s="55"/>
      <c r="AW61" s="55"/>
      <c r="AX61" s="55"/>
      <c r="AY61" s="55"/>
      <c r="AZ61" s="55"/>
      <c r="BA61" s="170"/>
      <c r="BB61" s="170"/>
      <c r="BC61" s="551"/>
      <c r="BD61" s="551"/>
      <c r="BE61" s="551"/>
      <c r="BF61" s="551"/>
      <c r="BG61" s="551"/>
      <c r="BH61" s="551"/>
      <c r="BI61" s="55"/>
      <c r="BJ61" s="55"/>
      <c r="BK61" s="55"/>
      <c r="BL61" s="55"/>
      <c r="BS61" s="62"/>
    </row>
    <row r="62" spans="2:71" ht="13.5" customHeight="1" thickTop="1" x14ac:dyDescent="0.15">
      <c r="B62" s="67"/>
      <c r="C62" s="563" t="s">
        <v>119</v>
      </c>
      <c r="D62" s="564"/>
      <c r="E62" s="564"/>
      <c r="F62" s="565"/>
      <c r="G62" s="55"/>
      <c r="H62" s="55"/>
      <c r="I62" s="563" t="s">
        <v>121</v>
      </c>
      <c r="J62" s="564"/>
      <c r="K62" s="564"/>
      <c r="L62" s="565"/>
      <c r="M62" s="86"/>
      <c r="N62" s="55"/>
      <c r="O62" s="563" t="s">
        <v>122</v>
      </c>
      <c r="P62" s="564"/>
      <c r="Q62" s="564"/>
      <c r="R62" s="565"/>
      <c r="S62" s="168"/>
      <c r="T62" s="168"/>
      <c r="U62" s="563" t="s">
        <v>140</v>
      </c>
      <c r="V62" s="564"/>
      <c r="W62" s="565"/>
      <c r="X62" s="175"/>
      <c r="Y62" s="175"/>
      <c r="Z62" s="624" t="s">
        <v>33</v>
      </c>
      <c r="AA62" s="625"/>
      <c r="AB62" s="625"/>
      <c r="AC62" s="626"/>
      <c r="AD62" s="169"/>
      <c r="AE62" s="169"/>
      <c r="AF62" s="168"/>
      <c r="AG62" s="55"/>
      <c r="AH62" s="55"/>
      <c r="AI62" s="62"/>
      <c r="AJ62" s="118"/>
      <c r="AL62" s="67"/>
      <c r="AM62" s="563" t="s">
        <v>119</v>
      </c>
      <c r="AN62" s="564"/>
      <c r="AO62" s="564"/>
      <c r="AP62" s="565"/>
      <c r="AQ62" s="86"/>
      <c r="AR62" s="55"/>
      <c r="AS62" s="563" t="s">
        <v>85</v>
      </c>
      <c r="AT62" s="564"/>
      <c r="AU62" s="564"/>
      <c r="AV62" s="565"/>
      <c r="AW62" s="55"/>
      <c r="AX62" s="55"/>
      <c r="AY62" s="563" t="s">
        <v>140</v>
      </c>
      <c r="AZ62" s="564"/>
      <c r="BA62" s="565"/>
      <c r="BB62" s="55"/>
      <c r="BC62" s="55"/>
      <c r="BD62" s="624" t="s">
        <v>33</v>
      </c>
      <c r="BE62" s="625"/>
      <c r="BF62" s="625"/>
      <c r="BG62" s="626"/>
      <c r="BH62" s="55"/>
      <c r="BI62" s="55"/>
      <c r="BJ62" s="55"/>
      <c r="BK62" s="55"/>
      <c r="BL62" s="55"/>
      <c r="BS62" s="62"/>
    </row>
    <row r="63" spans="2:71" ht="13.5" customHeight="1" x14ac:dyDescent="0.15">
      <c r="B63" s="67"/>
      <c r="C63" s="560"/>
      <c r="D63" s="561"/>
      <c r="E63" s="561"/>
      <c r="F63" s="562"/>
      <c r="G63" s="55"/>
      <c r="H63" s="55"/>
      <c r="I63" s="560"/>
      <c r="J63" s="561"/>
      <c r="K63" s="561"/>
      <c r="L63" s="562"/>
      <c r="M63" s="86"/>
      <c r="N63" s="55"/>
      <c r="O63" s="560"/>
      <c r="P63" s="561"/>
      <c r="Q63" s="561"/>
      <c r="R63" s="562"/>
      <c r="S63" s="168"/>
      <c r="T63" s="168"/>
      <c r="U63" s="560"/>
      <c r="V63" s="561"/>
      <c r="W63" s="562"/>
      <c r="X63" s="175"/>
      <c r="Y63" s="175"/>
      <c r="Z63" s="627"/>
      <c r="AA63" s="628"/>
      <c r="AB63" s="628"/>
      <c r="AC63" s="629"/>
      <c r="AD63" s="169"/>
      <c r="AE63" s="169"/>
      <c r="AF63" s="168"/>
      <c r="AG63" s="55"/>
      <c r="AH63" s="55"/>
      <c r="AI63" s="62"/>
      <c r="AJ63" s="118"/>
      <c r="AL63" s="67"/>
      <c r="AM63" s="560"/>
      <c r="AN63" s="561"/>
      <c r="AO63" s="561"/>
      <c r="AP63" s="562"/>
      <c r="AQ63" s="86"/>
      <c r="AR63" s="55"/>
      <c r="AS63" s="560"/>
      <c r="AT63" s="561"/>
      <c r="AU63" s="561"/>
      <c r="AV63" s="562"/>
      <c r="AW63" s="55"/>
      <c r="AX63" s="55"/>
      <c r="AY63" s="560"/>
      <c r="AZ63" s="561"/>
      <c r="BA63" s="562"/>
      <c r="BB63" s="55"/>
      <c r="BC63" s="55"/>
      <c r="BD63" s="627"/>
      <c r="BE63" s="628"/>
      <c r="BF63" s="628"/>
      <c r="BG63" s="629"/>
      <c r="BH63" s="55"/>
      <c r="BI63" s="55"/>
      <c r="BJ63" s="55"/>
      <c r="BK63" s="55"/>
      <c r="BL63" s="55"/>
      <c r="BS63" s="62"/>
    </row>
    <row r="64" spans="2:71" ht="12" customHeight="1" x14ac:dyDescent="0.15">
      <c r="B64" s="67"/>
      <c r="C64" s="80"/>
      <c r="D64" s="55"/>
      <c r="E64" s="55"/>
      <c r="F64" s="161" t="s">
        <v>5</v>
      </c>
      <c r="G64" s="55"/>
      <c r="H64" s="55"/>
      <c r="I64" s="80"/>
      <c r="J64" s="55"/>
      <c r="K64" s="55"/>
      <c r="L64" s="161" t="s">
        <v>5</v>
      </c>
      <c r="M64" s="86"/>
      <c r="N64" s="55"/>
      <c r="O64" s="80"/>
      <c r="P64" s="55"/>
      <c r="Q64" s="55"/>
      <c r="R64" s="161" t="s">
        <v>5</v>
      </c>
      <c r="S64" s="158"/>
      <c r="T64" s="158"/>
      <c r="U64" s="80"/>
      <c r="V64" s="55"/>
      <c r="W64" s="171" t="s">
        <v>2</v>
      </c>
      <c r="X64" s="55"/>
      <c r="Y64" s="55"/>
      <c r="Z64" s="107"/>
      <c r="AA64" s="65"/>
      <c r="AB64" s="65"/>
      <c r="AC64" s="108" t="s">
        <v>5</v>
      </c>
      <c r="AD64" s="158"/>
      <c r="AE64" s="158"/>
      <c r="AF64" s="158"/>
      <c r="AG64" s="55"/>
      <c r="AH64" s="55"/>
      <c r="AI64" s="62"/>
      <c r="AJ64" s="118"/>
      <c r="AL64" s="67"/>
      <c r="AM64" s="80"/>
      <c r="AN64" s="55"/>
      <c r="AO64" s="55"/>
      <c r="AP64" s="161" t="s">
        <v>5</v>
      </c>
      <c r="AQ64" s="86"/>
      <c r="AR64" s="55"/>
      <c r="AS64" s="80"/>
      <c r="AT64" s="55"/>
      <c r="AU64" s="55"/>
      <c r="AV64" s="161" t="s">
        <v>5</v>
      </c>
      <c r="AW64" s="55"/>
      <c r="AX64" s="55"/>
      <c r="AY64" s="80"/>
      <c r="AZ64" s="55"/>
      <c r="BA64" s="171" t="s">
        <v>2</v>
      </c>
      <c r="BB64" s="55"/>
      <c r="BC64" s="55"/>
      <c r="BD64" s="107"/>
      <c r="BE64" s="65"/>
      <c r="BF64" s="65"/>
      <c r="BG64" s="108" t="s">
        <v>5</v>
      </c>
      <c r="BH64" s="55"/>
      <c r="BI64" s="55"/>
      <c r="BJ64" s="55"/>
      <c r="BK64" s="55"/>
      <c r="BL64" s="55"/>
      <c r="BS64" s="62"/>
    </row>
    <row r="65" spans="2:71" ht="13.5" customHeight="1" thickBot="1" x14ac:dyDescent="0.2">
      <c r="B65" s="67"/>
      <c r="C65" s="618">
        <f>IF(AND($C$59="",$I$59=""),0,$N$26)</f>
        <v>0</v>
      </c>
      <c r="D65" s="619"/>
      <c r="E65" s="619"/>
      <c r="F65" s="620"/>
      <c r="G65" s="573" t="s">
        <v>11</v>
      </c>
      <c r="H65" s="574"/>
      <c r="I65" s="618">
        <f>IF(AND($C$59="",$I$59=""),0,$AD$43)</f>
        <v>0</v>
      </c>
      <c r="J65" s="619"/>
      <c r="K65" s="619"/>
      <c r="L65" s="620"/>
      <c r="M65" s="573" t="s">
        <v>11</v>
      </c>
      <c r="N65" s="574"/>
      <c r="O65" s="618">
        <f>T59</f>
        <v>0</v>
      </c>
      <c r="P65" s="619"/>
      <c r="Q65" s="619"/>
      <c r="R65" s="620"/>
      <c r="S65" s="579" t="s">
        <v>23</v>
      </c>
      <c r="T65" s="574"/>
      <c r="U65" s="599">
        <f>IF((C52-I52)&lt;1,0,$W$8)</f>
        <v>0</v>
      </c>
      <c r="V65" s="600"/>
      <c r="W65" s="601"/>
      <c r="X65" s="573" t="s">
        <v>22</v>
      </c>
      <c r="Y65" s="579"/>
      <c r="Z65" s="621">
        <f>IF((C65-I65-O65)&lt;1,0,(C65-I65-O65)*U65)</f>
        <v>0</v>
      </c>
      <c r="AA65" s="622"/>
      <c r="AB65" s="622"/>
      <c r="AC65" s="623"/>
      <c r="AD65" s="172"/>
      <c r="AE65" s="172"/>
      <c r="AF65" s="172"/>
      <c r="AG65" s="55"/>
      <c r="AH65" s="55"/>
      <c r="AI65" s="62"/>
      <c r="AJ65" s="118"/>
      <c r="AL65" s="67"/>
      <c r="AM65" s="618">
        <f>$AX$26</f>
        <v>0</v>
      </c>
      <c r="AN65" s="619"/>
      <c r="AO65" s="619"/>
      <c r="AP65" s="620"/>
      <c r="AQ65" s="573" t="s">
        <v>11</v>
      </c>
      <c r="AR65" s="574"/>
      <c r="AS65" s="618">
        <f>BD59</f>
        <v>0</v>
      </c>
      <c r="AT65" s="619"/>
      <c r="AU65" s="619"/>
      <c r="AV65" s="620"/>
      <c r="AW65" s="573" t="s">
        <v>23</v>
      </c>
      <c r="AX65" s="574"/>
      <c r="AY65" s="599">
        <f>IF(AND($AM$59="",$AS$59=""),0,$BG$8)</f>
        <v>0</v>
      </c>
      <c r="AZ65" s="600"/>
      <c r="BA65" s="601"/>
      <c r="BB65" s="573" t="s">
        <v>22</v>
      </c>
      <c r="BC65" s="579"/>
      <c r="BD65" s="621">
        <f>(AM65-AS65)*AY65</f>
        <v>0</v>
      </c>
      <c r="BE65" s="622"/>
      <c r="BF65" s="622"/>
      <c r="BG65" s="623"/>
      <c r="BH65" s="55"/>
      <c r="BI65" s="55"/>
      <c r="BJ65" s="55"/>
      <c r="BK65" s="55"/>
      <c r="BL65" s="55"/>
      <c r="BS65" s="62"/>
    </row>
    <row r="66" spans="2:71" ht="7.5" customHeight="1" thickTop="1" thickBot="1" x14ac:dyDescent="0.2">
      <c r="B66" s="117"/>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9"/>
      <c r="AJ66" s="118"/>
      <c r="AL66" s="117"/>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9"/>
    </row>
    <row r="67" spans="2:71" s="126" customFormat="1" ht="12" customHeight="1" thickTop="1" x14ac:dyDescent="0.15">
      <c r="B67" s="239" t="s">
        <v>153</v>
      </c>
      <c r="C67" s="61"/>
      <c r="D67" s="550" t="s">
        <v>152</v>
      </c>
      <c r="E67" s="550"/>
      <c r="F67" s="550"/>
      <c r="G67" s="550"/>
      <c r="H67" s="550"/>
      <c r="I67" s="550"/>
      <c r="J67" s="550"/>
      <c r="K67" s="550"/>
      <c r="L67" s="550"/>
      <c r="M67" s="550"/>
      <c r="N67" s="550"/>
      <c r="O67" s="550"/>
      <c r="P67" s="550"/>
      <c r="Q67" s="550"/>
      <c r="R67" s="550"/>
      <c r="S67" s="550"/>
      <c r="T67" s="550"/>
      <c r="U67" s="550"/>
      <c r="V67" s="550"/>
      <c r="W67" s="550"/>
      <c r="X67" s="550"/>
      <c r="Y67" s="550"/>
      <c r="Z67" s="550"/>
      <c r="AA67" s="550"/>
      <c r="AB67" s="550"/>
      <c r="AC67" s="550"/>
      <c r="AD67" s="550"/>
      <c r="AE67" s="550"/>
      <c r="AF67" s="550"/>
      <c r="AG67" s="550"/>
      <c r="AH67" s="550"/>
      <c r="AI67" s="550"/>
      <c r="AJ67" s="550"/>
      <c r="AK67" s="60"/>
      <c r="AL67" s="61" t="s">
        <v>158</v>
      </c>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row>
    <row r="68" spans="2:71" s="126" customFormat="1" ht="12" customHeight="1" x14ac:dyDescent="0.15">
      <c r="B68" s="61"/>
      <c r="C68" s="61"/>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60"/>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row>
    <row r="69" spans="2:71" s="126" customFormat="1" ht="12" customHeight="1" x14ac:dyDescent="0.15">
      <c r="B69" s="61" t="s">
        <v>154</v>
      </c>
      <c r="C69" s="61"/>
      <c r="D69" s="61" t="s">
        <v>155</v>
      </c>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0"/>
      <c r="AK69" s="60"/>
    </row>
    <row r="70" spans="2:71" s="126" customFormat="1" ht="12" customHeight="1" x14ac:dyDescent="0.15">
      <c r="B70" s="61" t="s">
        <v>156</v>
      </c>
      <c r="C70" s="61"/>
      <c r="D70" s="61" t="s">
        <v>157</v>
      </c>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0"/>
      <c r="AK70" s="60"/>
      <c r="AR70" s="230"/>
    </row>
    <row r="71" spans="2:71" ht="13.5" customHeight="1" x14ac:dyDescent="0.15">
      <c r="AJ71" s="118"/>
    </row>
  </sheetData>
  <sheetProtection sheet="1" objects="1" scenarios="1"/>
  <protectedRanges>
    <protectedRange sqref="C8 E8 H7 M8 R8 E19 K19 R19 N34:Q38 G38 N40:Q44 G44 C59 I59 AM59 AS59 AO19 AU19 BB19 BB8 AW8 AR7 AO8 AM8" name="範囲1"/>
  </protectedRanges>
  <mergeCells count="198">
    <mergeCell ref="X21:AH23"/>
    <mergeCell ref="AD43:AG43"/>
    <mergeCell ref="AD39:AG41"/>
    <mergeCell ref="AA40:AC42"/>
    <mergeCell ref="Y49:AH52"/>
    <mergeCell ref="AN27:AS27"/>
    <mergeCell ref="AM49:AP50"/>
    <mergeCell ref="AS49:AU50"/>
    <mergeCell ref="AX49:BA50"/>
    <mergeCell ref="AM52:AP52"/>
    <mergeCell ref="AQ52:AR52"/>
    <mergeCell ref="AS52:AU52"/>
    <mergeCell ref="AV52:AW52"/>
    <mergeCell ref="AX52:BA52"/>
    <mergeCell ref="W37:Z37"/>
    <mergeCell ref="W40:Z42"/>
    <mergeCell ref="E26:H26"/>
    <mergeCell ref="S26:V26"/>
    <mergeCell ref="BH21:BR23"/>
    <mergeCell ref="BH24:BN24"/>
    <mergeCell ref="BO24:BR24"/>
    <mergeCell ref="AZ15:BA17"/>
    <mergeCell ref="BH25:BN25"/>
    <mergeCell ref="BO25:BQ25"/>
    <mergeCell ref="AM26:AN26"/>
    <mergeCell ref="AO26:AR26"/>
    <mergeCell ref="AS26:AW26"/>
    <mergeCell ref="AX26:BA26"/>
    <mergeCell ref="BC26:BF26"/>
    <mergeCell ref="BH26:BN26"/>
    <mergeCell ref="BO26:BQ26"/>
    <mergeCell ref="AS19:AT19"/>
    <mergeCell ref="AU19:AW19"/>
    <mergeCell ref="AX19:AY19"/>
    <mergeCell ref="AZ19:BA19"/>
    <mergeCell ref="BB19:BE19"/>
    <mergeCell ref="X26:AD26"/>
    <mergeCell ref="AE26:AG26"/>
    <mergeCell ref="X24:AD24"/>
    <mergeCell ref="AE24:AH24"/>
    <mergeCell ref="B1:AI1"/>
    <mergeCell ref="AM4:AP5"/>
    <mergeCell ref="AL1:BS1"/>
    <mergeCell ref="AU13:AW17"/>
    <mergeCell ref="AZ13:BE14"/>
    <mergeCell ref="BH13:BJ17"/>
    <mergeCell ref="C8:D8"/>
    <mergeCell ref="E8:F8"/>
    <mergeCell ref="E6:F7"/>
    <mergeCell ref="C6:D7"/>
    <mergeCell ref="BB4:BD6"/>
    <mergeCell ref="BG4:BI6"/>
    <mergeCell ref="AM6:AN7"/>
    <mergeCell ref="AO6:AP7"/>
    <mergeCell ref="AM8:AN8"/>
    <mergeCell ref="AO8:AP8"/>
    <mergeCell ref="AZ8:BA8"/>
    <mergeCell ref="BB8:BD8"/>
    <mergeCell ref="BE8:BF8"/>
    <mergeCell ref="BG8:BI8"/>
    <mergeCell ref="AW8:AY8"/>
    <mergeCell ref="AW4:AY6"/>
    <mergeCell ref="BB15:BE17"/>
    <mergeCell ref="H4:J6"/>
    <mergeCell ref="G65:H65"/>
    <mergeCell ref="C62:F63"/>
    <mergeCell ref="C52:F52"/>
    <mergeCell ref="G52:H52"/>
    <mergeCell ref="I52:L52"/>
    <mergeCell ref="M52:N52"/>
    <mergeCell ref="O52:Q52"/>
    <mergeCell ref="C29:Q31"/>
    <mergeCell ref="C49:F50"/>
    <mergeCell ref="G38:L38"/>
    <mergeCell ref="N38:Q38"/>
    <mergeCell ref="D39:M39"/>
    <mergeCell ref="N39:Q39"/>
    <mergeCell ref="C32:M33"/>
    <mergeCell ref="N33:Q33"/>
    <mergeCell ref="C34:C45"/>
    <mergeCell ref="N34:Q34"/>
    <mergeCell ref="N35:Q35"/>
    <mergeCell ref="N36:Q36"/>
    <mergeCell ref="N37:Q37"/>
    <mergeCell ref="N40:Q40"/>
    <mergeCell ref="N41:Q41"/>
    <mergeCell ref="N42:Q42"/>
    <mergeCell ref="U65:W65"/>
    <mergeCell ref="R52:S52"/>
    <mergeCell ref="T49:W50"/>
    <mergeCell ref="T52:W52"/>
    <mergeCell ref="X13:Z17"/>
    <mergeCell ref="I26:M26"/>
    <mergeCell ref="N26:Q26"/>
    <mergeCell ref="M27:R27"/>
    <mergeCell ref="R39:V39"/>
    <mergeCell ref="I19:J19"/>
    <mergeCell ref="N19:O19"/>
    <mergeCell ref="X19:Z19"/>
    <mergeCell ref="I49:L50"/>
    <mergeCell ref="O49:Q50"/>
    <mergeCell ref="G44:L44"/>
    <mergeCell ref="N44:Q44"/>
    <mergeCell ref="D45:M45"/>
    <mergeCell ref="N45:Q45"/>
    <mergeCell ref="W45:Z45"/>
    <mergeCell ref="R45:V45"/>
    <mergeCell ref="N43:Q43"/>
    <mergeCell ref="W43:Z43"/>
    <mergeCell ref="W39:Z39"/>
    <mergeCell ref="C65:F65"/>
    <mergeCell ref="BB65:BC65"/>
    <mergeCell ref="BD65:BG65"/>
    <mergeCell ref="K13:M17"/>
    <mergeCell ref="K19:M19"/>
    <mergeCell ref="Z65:AC65"/>
    <mergeCell ref="AM65:AP65"/>
    <mergeCell ref="AQ65:AR65"/>
    <mergeCell ref="AS65:AV65"/>
    <mergeCell ref="AW65:AX65"/>
    <mergeCell ref="AY65:BA65"/>
    <mergeCell ref="AY62:BA63"/>
    <mergeCell ref="BD62:BG63"/>
    <mergeCell ref="I65:L65"/>
    <mergeCell ref="M65:N65"/>
    <mergeCell ref="O65:R65"/>
    <mergeCell ref="S65:T65"/>
    <mergeCell ref="X65:Y65"/>
    <mergeCell ref="BD59:BG59"/>
    <mergeCell ref="I62:L63"/>
    <mergeCell ref="O62:R63"/>
    <mergeCell ref="Z62:AC63"/>
    <mergeCell ref="AM62:AP63"/>
    <mergeCell ref="AS62:AV63"/>
    <mergeCell ref="U62:W63"/>
    <mergeCell ref="BD56:BG57"/>
    <mergeCell ref="C59:F59"/>
    <mergeCell ref="G59:H59"/>
    <mergeCell ref="I59:L59"/>
    <mergeCell ref="AM59:AP59"/>
    <mergeCell ref="AQ59:AR59"/>
    <mergeCell ref="AS59:AV59"/>
    <mergeCell ref="AW59:BC59"/>
    <mergeCell ref="C56:F57"/>
    <mergeCell ref="I56:L57"/>
    <mergeCell ref="AM56:AP57"/>
    <mergeCell ref="AS56:AV57"/>
    <mergeCell ref="M59:S59"/>
    <mergeCell ref="T56:W57"/>
    <mergeCell ref="T59:W59"/>
    <mergeCell ref="C26:D26"/>
    <mergeCell ref="V19:W19"/>
    <mergeCell ref="C4:F5"/>
    <mergeCell ref="AM13:AR14"/>
    <mergeCell ref="M8:O8"/>
    <mergeCell ref="P8:Q8"/>
    <mergeCell ref="R8:T8"/>
    <mergeCell ref="U8:V8"/>
    <mergeCell ref="W8:Y8"/>
    <mergeCell ref="M4:O6"/>
    <mergeCell ref="R4:T6"/>
    <mergeCell ref="W4:Y6"/>
    <mergeCell ref="AR4:AT6"/>
    <mergeCell ref="P13:U14"/>
    <mergeCell ref="R15:U17"/>
    <mergeCell ref="P15:Q17"/>
    <mergeCell ref="P19:Q19"/>
    <mergeCell ref="R19:U19"/>
    <mergeCell ref="C13:H14"/>
    <mergeCell ref="AA19:AI19"/>
    <mergeCell ref="H7:J8"/>
    <mergeCell ref="AR7:AT8"/>
    <mergeCell ref="X25:AD25"/>
    <mergeCell ref="AE25:AG25"/>
    <mergeCell ref="D67:AJ68"/>
    <mergeCell ref="S60:X61"/>
    <mergeCell ref="BC60:BH61"/>
    <mergeCell ref="D27:I28"/>
    <mergeCell ref="AW27:BB28"/>
    <mergeCell ref="AM11:BS12"/>
    <mergeCell ref="E22:H24"/>
    <mergeCell ref="N22:Q24"/>
    <mergeCell ref="S22:V24"/>
    <mergeCell ref="AO22:AR24"/>
    <mergeCell ref="AX22:BA24"/>
    <mergeCell ref="BC22:BF24"/>
    <mergeCell ref="C11:AI11"/>
    <mergeCell ref="AM19:AN19"/>
    <mergeCell ref="AO19:AR19"/>
    <mergeCell ref="BF19:BG19"/>
    <mergeCell ref="BH19:BJ19"/>
    <mergeCell ref="BK19:BS19"/>
    <mergeCell ref="C15:D17"/>
    <mergeCell ref="E15:H17"/>
    <mergeCell ref="AM15:AN17"/>
    <mergeCell ref="AO15:AR17"/>
    <mergeCell ref="C19:D19"/>
    <mergeCell ref="E19:H19"/>
  </mergeCells>
  <phoneticPr fontId="3"/>
  <conditionalFormatting sqref="Y49:AH52">
    <cfRule type="cellIs" dxfId="2" priority="3" operator="notEqual">
      <formula>FALSE</formula>
    </cfRule>
  </conditionalFormatting>
  <conditionalFormatting sqref="H7:J8">
    <cfRule type="containsBlanks" dxfId="1" priority="4">
      <formula>LEN(TRIM(H7))=0</formula>
    </cfRule>
  </conditionalFormatting>
  <conditionalFormatting sqref="AR7:AT8">
    <cfRule type="containsBlanks" dxfId="0" priority="1">
      <formula>LEN(TRIM(AR7))=0</formula>
    </cfRule>
  </conditionalFormatting>
  <dataValidations count="8">
    <dataValidation type="list" allowBlank="1" showInputMessage="1" showErrorMessage="1" sqref="E19:H19 R19 AO19:AR19 BB19" xr:uid="{00000000-0002-0000-0200-000000000000}">
      <formula1>標準報酬月額</formula1>
    </dataValidation>
    <dataValidation imeMode="off" allowBlank="1" showInputMessage="1" showErrorMessage="1" sqref="N34:Q38 I40:I42 N40:Q44 I34:I37 N45 N39 P19 AS59:AV59 AM59:AP59 I59:L59 C59:F59 C19:D19 AZ19 AM19:AN19" xr:uid="{00000000-0002-0000-0200-000001000000}"/>
    <dataValidation type="whole" imeMode="off" allowBlank="1" showInputMessage="1" showErrorMessage="1" sqref="AW8:AY8 C8:D8 AM8:AN8" xr:uid="{00000000-0002-0000-0200-000002000000}">
      <formula1>1</formula1>
      <formula2>31</formula2>
    </dataValidation>
    <dataValidation type="whole" imeMode="off" operator="lessThanOrEqual" allowBlank="1" showInputMessage="1" showErrorMessage="1" sqref="R8:T8 BB8:BD8" xr:uid="{00000000-0002-0000-0200-000003000000}">
      <formula1>10</formula1>
    </dataValidation>
    <dataValidation imeMode="hiragana" allowBlank="1" showInputMessage="1" showErrorMessage="1" sqref="G38:L38 G43:L44" xr:uid="{00000000-0002-0000-0200-000004000000}"/>
    <dataValidation type="whole" imeMode="off" allowBlank="1" showInputMessage="1" showErrorMessage="1" sqref="AU19 K19 E8:F8 AO8:AP8" xr:uid="{00000000-0002-0000-0200-000005000000}">
      <formula1>1</formula1>
      <formula2>12</formula2>
    </dataValidation>
    <dataValidation type="whole" imeMode="off" allowBlank="1" showInputMessage="1" showErrorMessage="1" sqref="M8:O8" xr:uid="{00000000-0002-0000-0200-000006000000}">
      <formula1>27</formula1>
      <formula2>31</formula2>
    </dataValidation>
    <dataValidation type="list" allowBlank="1" showInputMessage="1" showErrorMessage="1" sqref="H7:J8 AR7:AT8" xr:uid="{00000000-0002-0000-0200-000007000000}">
      <formula1>"１年以上,１年未満"</formula1>
    </dataValidation>
  </dataValidations>
  <printOptions horizontalCentered="1" verticalCentered="1"/>
  <pageMargins left="0.59055118110236227" right="0.19685039370078741" top="0.39370078740157483" bottom="0.19685039370078741" header="0.31496062992125984" footer="0.31496062992125984"/>
  <pageSetup paperSize="9" orientation="portrait" r:id="rId1"/>
  <colBreaks count="2" manualBreakCount="2">
    <brk id="36" max="1048575" man="1"/>
    <brk id="7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8"/>
  <sheetViews>
    <sheetView showGridLines="0" workbookViewId="0">
      <selection activeCell="I28" sqref="I28"/>
    </sheetView>
  </sheetViews>
  <sheetFormatPr defaultRowHeight="13.5" customHeight="1" x14ac:dyDescent="0.15"/>
  <cols>
    <col min="1" max="1" width="11.25" style="17" customWidth="1"/>
    <col min="2" max="2" width="7.5" style="17" customWidth="1"/>
    <col min="3" max="6" width="11.25" style="17" customWidth="1"/>
    <col min="7" max="256" width="9" style="17"/>
    <col min="257" max="257" width="7.5" style="17" customWidth="1"/>
    <col min="258" max="262" width="11.25" style="17" customWidth="1"/>
    <col min="263" max="512" width="9" style="17"/>
    <col min="513" max="513" width="7.5" style="17" customWidth="1"/>
    <col min="514" max="518" width="11.25" style="17" customWidth="1"/>
    <col min="519" max="768" width="9" style="17"/>
    <col min="769" max="769" width="7.5" style="17" customWidth="1"/>
    <col min="770" max="774" width="11.25" style="17" customWidth="1"/>
    <col min="775" max="1024" width="9" style="17"/>
    <col min="1025" max="1025" width="7.5" style="17" customWidth="1"/>
    <col min="1026" max="1030" width="11.25" style="17" customWidth="1"/>
    <col min="1031" max="1280" width="9" style="17"/>
    <col min="1281" max="1281" width="7.5" style="17" customWidth="1"/>
    <col min="1282" max="1286" width="11.25" style="17" customWidth="1"/>
    <col min="1287" max="1536" width="9" style="17"/>
    <col min="1537" max="1537" width="7.5" style="17" customWidth="1"/>
    <col min="1538" max="1542" width="11.25" style="17" customWidth="1"/>
    <col min="1543" max="1792" width="9" style="17"/>
    <col min="1793" max="1793" width="7.5" style="17" customWidth="1"/>
    <col min="1794" max="1798" width="11.25" style="17" customWidth="1"/>
    <col min="1799" max="2048" width="9" style="17"/>
    <col min="2049" max="2049" width="7.5" style="17" customWidth="1"/>
    <col min="2050" max="2054" width="11.25" style="17" customWidth="1"/>
    <col min="2055" max="2304" width="9" style="17"/>
    <col min="2305" max="2305" width="7.5" style="17" customWidth="1"/>
    <col min="2306" max="2310" width="11.25" style="17" customWidth="1"/>
    <col min="2311" max="2560" width="9" style="17"/>
    <col min="2561" max="2561" width="7.5" style="17" customWidth="1"/>
    <col min="2562" max="2566" width="11.25" style="17" customWidth="1"/>
    <col min="2567" max="2816" width="9" style="17"/>
    <col min="2817" max="2817" width="7.5" style="17" customWidth="1"/>
    <col min="2818" max="2822" width="11.25" style="17" customWidth="1"/>
    <col min="2823" max="3072" width="9" style="17"/>
    <col min="3073" max="3073" width="7.5" style="17" customWidth="1"/>
    <col min="3074" max="3078" width="11.25" style="17" customWidth="1"/>
    <col min="3079" max="3328" width="9" style="17"/>
    <col min="3329" max="3329" width="7.5" style="17" customWidth="1"/>
    <col min="3330" max="3334" width="11.25" style="17" customWidth="1"/>
    <col min="3335" max="3584" width="9" style="17"/>
    <col min="3585" max="3585" width="7.5" style="17" customWidth="1"/>
    <col min="3586" max="3590" width="11.25" style="17" customWidth="1"/>
    <col min="3591" max="3840" width="9" style="17"/>
    <col min="3841" max="3841" width="7.5" style="17" customWidth="1"/>
    <col min="3842" max="3846" width="11.25" style="17" customWidth="1"/>
    <col min="3847" max="4096" width="9" style="17"/>
    <col min="4097" max="4097" width="7.5" style="17" customWidth="1"/>
    <col min="4098" max="4102" width="11.25" style="17" customWidth="1"/>
    <col min="4103" max="4352" width="9" style="17"/>
    <col min="4353" max="4353" width="7.5" style="17" customWidth="1"/>
    <col min="4354" max="4358" width="11.25" style="17" customWidth="1"/>
    <col min="4359" max="4608" width="9" style="17"/>
    <col min="4609" max="4609" width="7.5" style="17" customWidth="1"/>
    <col min="4610" max="4614" width="11.25" style="17" customWidth="1"/>
    <col min="4615" max="4864" width="9" style="17"/>
    <col min="4865" max="4865" width="7.5" style="17" customWidth="1"/>
    <col min="4866" max="4870" width="11.25" style="17" customWidth="1"/>
    <col min="4871" max="5120" width="9" style="17"/>
    <col min="5121" max="5121" width="7.5" style="17" customWidth="1"/>
    <col min="5122" max="5126" width="11.25" style="17" customWidth="1"/>
    <col min="5127" max="5376" width="9" style="17"/>
    <col min="5377" max="5377" width="7.5" style="17" customWidth="1"/>
    <col min="5378" max="5382" width="11.25" style="17" customWidth="1"/>
    <col min="5383" max="5632" width="9" style="17"/>
    <col min="5633" max="5633" width="7.5" style="17" customWidth="1"/>
    <col min="5634" max="5638" width="11.25" style="17" customWidth="1"/>
    <col min="5639" max="5888" width="9" style="17"/>
    <col min="5889" max="5889" width="7.5" style="17" customWidth="1"/>
    <col min="5890" max="5894" width="11.25" style="17" customWidth="1"/>
    <col min="5895" max="6144" width="9" style="17"/>
    <col min="6145" max="6145" width="7.5" style="17" customWidth="1"/>
    <col min="6146" max="6150" width="11.25" style="17" customWidth="1"/>
    <col min="6151" max="6400" width="9" style="17"/>
    <col min="6401" max="6401" width="7.5" style="17" customWidth="1"/>
    <col min="6402" max="6406" width="11.25" style="17" customWidth="1"/>
    <col min="6407" max="6656" width="9" style="17"/>
    <col min="6657" max="6657" width="7.5" style="17" customWidth="1"/>
    <col min="6658" max="6662" width="11.25" style="17" customWidth="1"/>
    <col min="6663" max="6912" width="9" style="17"/>
    <col min="6913" max="6913" width="7.5" style="17" customWidth="1"/>
    <col min="6914" max="6918" width="11.25" style="17" customWidth="1"/>
    <col min="6919" max="7168" width="9" style="17"/>
    <col min="7169" max="7169" width="7.5" style="17" customWidth="1"/>
    <col min="7170" max="7174" width="11.25" style="17" customWidth="1"/>
    <col min="7175" max="7424" width="9" style="17"/>
    <col min="7425" max="7425" width="7.5" style="17" customWidth="1"/>
    <col min="7426" max="7430" width="11.25" style="17" customWidth="1"/>
    <col min="7431" max="7680" width="9" style="17"/>
    <col min="7681" max="7681" width="7.5" style="17" customWidth="1"/>
    <col min="7682" max="7686" width="11.25" style="17" customWidth="1"/>
    <col min="7687" max="7936" width="9" style="17"/>
    <col min="7937" max="7937" width="7.5" style="17" customWidth="1"/>
    <col min="7938" max="7942" width="11.25" style="17" customWidth="1"/>
    <col min="7943" max="8192" width="9" style="17"/>
    <col min="8193" max="8193" width="7.5" style="17" customWidth="1"/>
    <col min="8194" max="8198" width="11.25" style="17" customWidth="1"/>
    <col min="8199" max="8448" width="9" style="17"/>
    <col min="8449" max="8449" width="7.5" style="17" customWidth="1"/>
    <col min="8450" max="8454" width="11.25" style="17" customWidth="1"/>
    <col min="8455" max="8704" width="9" style="17"/>
    <col min="8705" max="8705" width="7.5" style="17" customWidth="1"/>
    <col min="8706" max="8710" width="11.25" style="17" customWidth="1"/>
    <col min="8711" max="8960" width="9" style="17"/>
    <col min="8961" max="8961" width="7.5" style="17" customWidth="1"/>
    <col min="8962" max="8966" width="11.25" style="17" customWidth="1"/>
    <col min="8967" max="9216" width="9" style="17"/>
    <col min="9217" max="9217" width="7.5" style="17" customWidth="1"/>
    <col min="9218" max="9222" width="11.25" style="17" customWidth="1"/>
    <col min="9223" max="9472" width="9" style="17"/>
    <col min="9473" max="9473" width="7.5" style="17" customWidth="1"/>
    <col min="9474" max="9478" width="11.25" style="17" customWidth="1"/>
    <col min="9479" max="9728" width="9" style="17"/>
    <col min="9729" max="9729" width="7.5" style="17" customWidth="1"/>
    <col min="9730" max="9734" width="11.25" style="17" customWidth="1"/>
    <col min="9735" max="9984" width="9" style="17"/>
    <col min="9985" max="9985" width="7.5" style="17" customWidth="1"/>
    <col min="9986" max="9990" width="11.25" style="17" customWidth="1"/>
    <col min="9991" max="10240" width="9" style="17"/>
    <col min="10241" max="10241" width="7.5" style="17" customWidth="1"/>
    <col min="10242" max="10246" width="11.25" style="17" customWidth="1"/>
    <col min="10247" max="10496" width="9" style="17"/>
    <col min="10497" max="10497" width="7.5" style="17" customWidth="1"/>
    <col min="10498" max="10502" width="11.25" style="17" customWidth="1"/>
    <col min="10503" max="10752" width="9" style="17"/>
    <col min="10753" max="10753" width="7.5" style="17" customWidth="1"/>
    <col min="10754" max="10758" width="11.25" style="17" customWidth="1"/>
    <col min="10759" max="11008" width="9" style="17"/>
    <col min="11009" max="11009" width="7.5" style="17" customWidth="1"/>
    <col min="11010" max="11014" width="11.25" style="17" customWidth="1"/>
    <col min="11015" max="11264" width="9" style="17"/>
    <col min="11265" max="11265" width="7.5" style="17" customWidth="1"/>
    <col min="11266" max="11270" width="11.25" style="17" customWidth="1"/>
    <col min="11271" max="11520" width="9" style="17"/>
    <col min="11521" max="11521" width="7.5" style="17" customWidth="1"/>
    <col min="11522" max="11526" width="11.25" style="17" customWidth="1"/>
    <col min="11527" max="11776" width="9" style="17"/>
    <col min="11777" max="11777" width="7.5" style="17" customWidth="1"/>
    <col min="11778" max="11782" width="11.25" style="17" customWidth="1"/>
    <col min="11783" max="12032" width="9" style="17"/>
    <col min="12033" max="12033" width="7.5" style="17" customWidth="1"/>
    <col min="12034" max="12038" width="11.25" style="17" customWidth="1"/>
    <col min="12039" max="12288" width="9" style="17"/>
    <col min="12289" max="12289" width="7.5" style="17" customWidth="1"/>
    <col min="12290" max="12294" width="11.25" style="17" customWidth="1"/>
    <col min="12295" max="12544" width="9" style="17"/>
    <col min="12545" max="12545" width="7.5" style="17" customWidth="1"/>
    <col min="12546" max="12550" width="11.25" style="17" customWidth="1"/>
    <col min="12551" max="12800" width="9" style="17"/>
    <col min="12801" max="12801" width="7.5" style="17" customWidth="1"/>
    <col min="12802" max="12806" width="11.25" style="17" customWidth="1"/>
    <col min="12807" max="13056" width="9" style="17"/>
    <col min="13057" max="13057" width="7.5" style="17" customWidth="1"/>
    <col min="13058" max="13062" width="11.25" style="17" customWidth="1"/>
    <col min="13063" max="13312" width="9" style="17"/>
    <col min="13313" max="13313" width="7.5" style="17" customWidth="1"/>
    <col min="13314" max="13318" width="11.25" style="17" customWidth="1"/>
    <col min="13319" max="13568" width="9" style="17"/>
    <col min="13569" max="13569" width="7.5" style="17" customWidth="1"/>
    <col min="13570" max="13574" width="11.25" style="17" customWidth="1"/>
    <col min="13575" max="13824" width="9" style="17"/>
    <col min="13825" max="13825" width="7.5" style="17" customWidth="1"/>
    <col min="13826" max="13830" width="11.25" style="17" customWidth="1"/>
    <col min="13831" max="14080" width="9" style="17"/>
    <col min="14081" max="14081" width="7.5" style="17" customWidth="1"/>
    <col min="14082" max="14086" width="11.25" style="17" customWidth="1"/>
    <col min="14087" max="14336" width="9" style="17"/>
    <col min="14337" max="14337" width="7.5" style="17" customWidth="1"/>
    <col min="14338" max="14342" width="11.25" style="17" customWidth="1"/>
    <col min="14343" max="14592" width="9" style="17"/>
    <col min="14593" max="14593" width="7.5" style="17" customWidth="1"/>
    <col min="14594" max="14598" width="11.25" style="17" customWidth="1"/>
    <col min="14599" max="14848" width="9" style="17"/>
    <col min="14849" max="14849" width="7.5" style="17" customWidth="1"/>
    <col min="14850" max="14854" width="11.25" style="17" customWidth="1"/>
    <col min="14855" max="15104" width="9" style="17"/>
    <col min="15105" max="15105" width="7.5" style="17" customWidth="1"/>
    <col min="15106" max="15110" width="11.25" style="17" customWidth="1"/>
    <col min="15111" max="15360" width="9" style="17"/>
    <col min="15361" max="15361" width="7.5" style="17" customWidth="1"/>
    <col min="15362" max="15366" width="11.25" style="17" customWidth="1"/>
    <col min="15367" max="15616" width="9" style="17"/>
    <col min="15617" max="15617" width="7.5" style="17" customWidth="1"/>
    <col min="15618" max="15622" width="11.25" style="17" customWidth="1"/>
    <col min="15623" max="15872" width="9" style="17"/>
    <col min="15873" max="15873" width="7.5" style="17" customWidth="1"/>
    <col min="15874" max="15878" width="11.25" style="17" customWidth="1"/>
    <col min="15879" max="16128" width="9" style="17"/>
    <col min="16129" max="16129" width="7.5" style="17" customWidth="1"/>
    <col min="16130" max="16134" width="11.25" style="17" customWidth="1"/>
    <col min="16135" max="16384" width="9" style="17"/>
  </cols>
  <sheetData>
    <row r="1" spans="1:6" ht="13.5" customHeight="1" x14ac:dyDescent="0.15">
      <c r="A1" s="709" t="s">
        <v>111</v>
      </c>
      <c r="B1" s="710"/>
      <c r="C1" s="711" t="s">
        <v>49</v>
      </c>
      <c r="D1" s="712"/>
      <c r="E1" s="705" t="s">
        <v>50</v>
      </c>
      <c r="F1" s="707" t="s">
        <v>51</v>
      </c>
    </row>
    <row r="2" spans="1:6" ht="13.5" customHeight="1" x14ac:dyDescent="0.15">
      <c r="A2" s="213" t="s">
        <v>112</v>
      </c>
      <c r="B2" s="146" t="s">
        <v>48</v>
      </c>
      <c r="C2" s="18" t="s">
        <v>52</v>
      </c>
      <c r="D2" s="19" t="s">
        <v>53</v>
      </c>
      <c r="E2" s="706"/>
      <c r="F2" s="708"/>
    </row>
    <row r="3" spans="1:6" ht="13.5" customHeight="1" x14ac:dyDescent="0.15">
      <c r="A3" s="184">
        <v>98000</v>
      </c>
      <c r="B3" s="147">
        <v>1</v>
      </c>
      <c r="C3" s="20"/>
      <c r="D3" s="21">
        <v>101000</v>
      </c>
      <c r="E3" s="22"/>
      <c r="F3" s="23">
        <f t="shared" ref="F3:F48" si="0">ROUND(A3/22,-1)</f>
        <v>4450</v>
      </c>
    </row>
    <row r="4" spans="1:6" ht="13.5" customHeight="1" x14ac:dyDescent="0.15">
      <c r="A4" s="185">
        <v>104000</v>
      </c>
      <c r="B4" s="148">
        <v>2</v>
      </c>
      <c r="C4" s="24">
        <v>101000</v>
      </c>
      <c r="D4" s="25">
        <v>107000</v>
      </c>
      <c r="E4" s="26">
        <f t="shared" ref="E4:E48" si="1">A4-A3</f>
        <v>6000</v>
      </c>
      <c r="F4" s="27">
        <f t="shared" si="0"/>
        <v>4730</v>
      </c>
    </row>
    <row r="5" spans="1:6" ht="13.5" customHeight="1" x14ac:dyDescent="0.15">
      <c r="A5" s="185">
        <v>110000</v>
      </c>
      <c r="B5" s="148">
        <v>3</v>
      </c>
      <c r="C5" s="24">
        <v>107000</v>
      </c>
      <c r="D5" s="25">
        <v>114000</v>
      </c>
      <c r="E5" s="26">
        <f t="shared" si="1"/>
        <v>6000</v>
      </c>
      <c r="F5" s="27">
        <f t="shared" si="0"/>
        <v>5000</v>
      </c>
    </row>
    <row r="6" spans="1:6" ht="13.5" customHeight="1" x14ac:dyDescent="0.15">
      <c r="A6" s="185">
        <v>118000</v>
      </c>
      <c r="B6" s="148">
        <v>4</v>
      </c>
      <c r="C6" s="24">
        <v>114000</v>
      </c>
      <c r="D6" s="25">
        <v>122000</v>
      </c>
      <c r="E6" s="26">
        <f t="shared" si="1"/>
        <v>8000</v>
      </c>
      <c r="F6" s="27">
        <f t="shared" si="0"/>
        <v>5360</v>
      </c>
    </row>
    <row r="7" spans="1:6" ht="13.5" customHeight="1" x14ac:dyDescent="0.15">
      <c r="A7" s="214">
        <v>126000</v>
      </c>
      <c r="B7" s="149">
        <v>5</v>
      </c>
      <c r="C7" s="28">
        <v>122000</v>
      </c>
      <c r="D7" s="29">
        <v>130000</v>
      </c>
      <c r="E7" s="30">
        <f t="shared" si="1"/>
        <v>8000</v>
      </c>
      <c r="F7" s="31">
        <f t="shared" si="0"/>
        <v>5730</v>
      </c>
    </row>
    <row r="8" spans="1:6" ht="13.5" customHeight="1" x14ac:dyDescent="0.15">
      <c r="A8" s="215">
        <v>134000</v>
      </c>
      <c r="B8" s="150">
        <v>6</v>
      </c>
      <c r="C8" s="32">
        <v>130000</v>
      </c>
      <c r="D8" s="33">
        <v>138000</v>
      </c>
      <c r="E8" s="34">
        <f t="shared" si="1"/>
        <v>8000</v>
      </c>
      <c r="F8" s="35">
        <f t="shared" si="0"/>
        <v>6090</v>
      </c>
    </row>
    <row r="9" spans="1:6" ht="13.5" customHeight="1" x14ac:dyDescent="0.15">
      <c r="A9" s="185">
        <v>142000</v>
      </c>
      <c r="B9" s="148">
        <v>7</v>
      </c>
      <c r="C9" s="24">
        <v>138000</v>
      </c>
      <c r="D9" s="25">
        <v>146000</v>
      </c>
      <c r="E9" s="26">
        <f t="shared" si="1"/>
        <v>8000</v>
      </c>
      <c r="F9" s="27">
        <f t="shared" si="0"/>
        <v>6450</v>
      </c>
    </row>
    <row r="10" spans="1:6" ht="13.5" customHeight="1" x14ac:dyDescent="0.15">
      <c r="A10" s="185">
        <v>150000</v>
      </c>
      <c r="B10" s="148">
        <v>8</v>
      </c>
      <c r="C10" s="24">
        <v>146000</v>
      </c>
      <c r="D10" s="25">
        <v>155000</v>
      </c>
      <c r="E10" s="26">
        <f t="shared" si="1"/>
        <v>8000</v>
      </c>
      <c r="F10" s="27">
        <f t="shared" si="0"/>
        <v>6820</v>
      </c>
    </row>
    <row r="11" spans="1:6" ht="13.5" customHeight="1" x14ac:dyDescent="0.15">
      <c r="A11" s="185">
        <v>160000</v>
      </c>
      <c r="B11" s="148">
        <v>9</v>
      </c>
      <c r="C11" s="24">
        <v>155000</v>
      </c>
      <c r="D11" s="25">
        <v>165000</v>
      </c>
      <c r="E11" s="26">
        <f t="shared" si="1"/>
        <v>10000</v>
      </c>
      <c r="F11" s="27">
        <f t="shared" si="0"/>
        <v>7270</v>
      </c>
    </row>
    <row r="12" spans="1:6" ht="13.5" customHeight="1" x14ac:dyDescent="0.15">
      <c r="A12" s="214">
        <v>170000</v>
      </c>
      <c r="B12" s="149">
        <v>10</v>
      </c>
      <c r="C12" s="28">
        <v>165000</v>
      </c>
      <c r="D12" s="29">
        <v>175000</v>
      </c>
      <c r="E12" s="30">
        <f t="shared" si="1"/>
        <v>10000</v>
      </c>
      <c r="F12" s="31">
        <f t="shared" si="0"/>
        <v>7730</v>
      </c>
    </row>
    <row r="13" spans="1:6" ht="13.5" customHeight="1" x14ac:dyDescent="0.15">
      <c r="A13" s="215">
        <v>180000</v>
      </c>
      <c r="B13" s="150">
        <v>11</v>
      </c>
      <c r="C13" s="32">
        <v>175000</v>
      </c>
      <c r="D13" s="33">
        <v>185000</v>
      </c>
      <c r="E13" s="34">
        <f t="shared" si="1"/>
        <v>10000</v>
      </c>
      <c r="F13" s="35">
        <f t="shared" si="0"/>
        <v>8180</v>
      </c>
    </row>
    <row r="14" spans="1:6" ht="13.5" customHeight="1" x14ac:dyDescent="0.15">
      <c r="A14" s="185">
        <v>190000</v>
      </c>
      <c r="B14" s="148">
        <v>12</v>
      </c>
      <c r="C14" s="24">
        <v>185000</v>
      </c>
      <c r="D14" s="25">
        <v>195000</v>
      </c>
      <c r="E14" s="26">
        <f t="shared" si="1"/>
        <v>10000</v>
      </c>
      <c r="F14" s="27">
        <f t="shared" si="0"/>
        <v>8640</v>
      </c>
    </row>
    <row r="15" spans="1:6" ht="13.5" customHeight="1" x14ac:dyDescent="0.15">
      <c r="A15" s="185">
        <v>200000</v>
      </c>
      <c r="B15" s="148">
        <v>13</v>
      </c>
      <c r="C15" s="24">
        <v>195000</v>
      </c>
      <c r="D15" s="25">
        <v>210000</v>
      </c>
      <c r="E15" s="26">
        <f t="shared" si="1"/>
        <v>10000</v>
      </c>
      <c r="F15" s="27">
        <f t="shared" si="0"/>
        <v>9090</v>
      </c>
    </row>
    <row r="16" spans="1:6" ht="13.5" customHeight="1" x14ac:dyDescent="0.15">
      <c r="A16" s="185">
        <v>220000</v>
      </c>
      <c r="B16" s="148">
        <v>14</v>
      </c>
      <c r="C16" s="24">
        <v>210000</v>
      </c>
      <c r="D16" s="25">
        <v>230000</v>
      </c>
      <c r="E16" s="26">
        <f t="shared" si="1"/>
        <v>20000</v>
      </c>
      <c r="F16" s="27">
        <f t="shared" si="0"/>
        <v>10000</v>
      </c>
    </row>
    <row r="17" spans="1:6" ht="13.5" customHeight="1" x14ac:dyDescent="0.15">
      <c r="A17" s="214">
        <v>240000</v>
      </c>
      <c r="B17" s="149">
        <v>15</v>
      </c>
      <c r="C17" s="28">
        <v>230000</v>
      </c>
      <c r="D17" s="29">
        <v>250000</v>
      </c>
      <c r="E17" s="30">
        <f t="shared" si="1"/>
        <v>20000</v>
      </c>
      <c r="F17" s="31">
        <f t="shared" si="0"/>
        <v>10910</v>
      </c>
    </row>
    <row r="18" spans="1:6" ht="13.5" customHeight="1" x14ac:dyDescent="0.15">
      <c r="A18" s="215">
        <v>260000</v>
      </c>
      <c r="B18" s="150">
        <v>16</v>
      </c>
      <c r="C18" s="32">
        <v>250000</v>
      </c>
      <c r="D18" s="33">
        <v>270000</v>
      </c>
      <c r="E18" s="34">
        <f t="shared" si="1"/>
        <v>20000</v>
      </c>
      <c r="F18" s="35">
        <f t="shared" si="0"/>
        <v>11820</v>
      </c>
    </row>
    <row r="19" spans="1:6" ht="13.5" customHeight="1" x14ac:dyDescent="0.15">
      <c r="A19" s="185">
        <v>280000</v>
      </c>
      <c r="B19" s="148">
        <v>17</v>
      </c>
      <c r="C19" s="24">
        <v>270000</v>
      </c>
      <c r="D19" s="25">
        <v>290000</v>
      </c>
      <c r="E19" s="26">
        <f t="shared" si="1"/>
        <v>20000</v>
      </c>
      <c r="F19" s="27">
        <f t="shared" si="0"/>
        <v>12730</v>
      </c>
    </row>
    <row r="20" spans="1:6" ht="13.5" customHeight="1" x14ac:dyDescent="0.15">
      <c r="A20" s="185">
        <v>300000</v>
      </c>
      <c r="B20" s="148">
        <v>18</v>
      </c>
      <c r="C20" s="24">
        <v>290000</v>
      </c>
      <c r="D20" s="25">
        <v>310000</v>
      </c>
      <c r="E20" s="26">
        <f t="shared" si="1"/>
        <v>20000</v>
      </c>
      <c r="F20" s="27">
        <f t="shared" si="0"/>
        <v>13640</v>
      </c>
    </row>
    <row r="21" spans="1:6" ht="13.5" customHeight="1" x14ac:dyDescent="0.15">
      <c r="A21" s="185">
        <v>320000</v>
      </c>
      <c r="B21" s="148">
        <v>19</v>
      </c>
      <c r="C21" s="24">
        <v>310000</v>
      </c>
      <c r="D21" s="25">
        <v>330000</v>
      </c>
      <c r="E21" s="26">
        <f t="shared" si="1"/>
        <v>20000</v>
      </c>
      <c r="F21" s="27">
        <f t="shared" si="0"/>
        <v>14550</v>
      </c>
    </row>
    <row r="22" spans="1:6" ht="13.5" customHeight="1" x14ac:dyDescent="0.15">
      <c r="A22" s="214">
        <v>340000</v>
      </c>
      <c r="B22" s="149">
        <v>20</v>
      </c>
      <c r="C22" s="28">
        <v>330000</v>
      </c>
      <c r="D22" s="29">
        <v>350000</v>
      </c>
      <c r="E22" s="30">
        <f t="shared" si="1"/>
        <v>20000</v>
      </c>
      <c r="F22" s="31">
        <f t="shared" si="0"/>
        <v>15450</v>
      </c>
    </row>
    <row r="23" spans="1:6" ht="13.5" customHeight="1" x14ac:dyDescent="0.15">
      <c r="A23" s="215">
        <v>360000</v>
      </c>
      <c r="B23" s="150">
        <v>21</v>
      </c>
      <c r="C23" s="32">
        <v>350000</v>
      </c>
      <c r="D23" s="33">
        <v>370000</v>
      </c>
      <c r="E23" s="34">
        <f t="shared" si="1"/>
        <v>20000</v>
      </c>
      <c r="F23" s="35">
        <f t="shared" si="0"/>
        <v>16360</v>
      </c>
    </row>
    <row r="24" spans="1:6" ht="13.5" customHeight="1" x14ac:dyDescent="0.15">
      <c r="A24" s="185">
        <v>380000</v>
      </c>
      <c r="B24" s="148">
        <v>22</v>
      </c>
      <c r="C24" s="24">
        <v>370000</v>
      </c>
      <c r="D24" s="25">
        <v>395000</v>
      </c>
      <c r="E24" s="26">
        <f t="shared" si="1"/>
        <v>20000</v>
      </c>
      <c r="F24" s="27">
        <f t="shared" si="0"/>
        <v>17270</v>
      </c>
    </row>
    <row r="25" spans="1:6" ht="13.5" customHeight="1" x14ac:dyDescent="0.15">
      <c r="A25" s="185">
        <v>410000</v>
      </c>
      <c r="B25" s="148">
        <v>23</v>
      </c>
      <c r="C25" s="24">
        <v>395000</v>
      </c>
      <c r="D25" s="25">
        <v>425000</v>
      </c>
      <c r="E25" s="26">
        <f t="shared" si="1"/>
        <v>30000</v>
      </c>
      <c r="F25" s="27">
        <f t="shared" si="0"/>
        <v>18640</v>
      </c>
    </row>
    <row r="26" spans="1:6" ht="13.5" customHeight="1" x14ac:dyDescent="0.15">
      <c r="A26" s="185">
        <v>440000</v>
      </c>
      <c r="B26" s="148">
        <v>24</v>
      </c>
      <c r="C26" s="24">
        <v>425000</v>
      </c>
      <c r="D26" s="25">
        <v>455000</v>
      </c>
      <c r="E26" s="26">
        <f t="shared" si="1"/>
        <v>30000</v>
      </c>
      <c r="F26" s="27">
        <f t="shared" si="0"/>
        <v>20000</v>
      </c>
    </row>
    <row r="27" spans="1:6" ht="13.5" customHeight="1" x14ac:dyDescent="0.15">
      <c r="A27" s="214">
        <v>470000</v>
      </c>
      <c r="B27" s="149">
        <v>25</v>
      </c>
      <c r="C27" s="28">
        <v>455000</v>
      </c>
      <c r="D27" s="29">
        <v>485000</v>
      </c>
      <c r="E27" s="30">
        <f t="shared" si="1"/>
        <v>30000</v>
      </c>
      <c r="F27" s="31">
        <f t="shared" si="0"/>
        <v>21360</v>
      </c>
    </row>
    <row r="28" spans="1:6" ht="13.5" customHeight="1" x14ac:dyDescent="0.15">
      <c r="A28" s="215">
        <v>500000</v>
      </c>
      <c r="B28" s="150">
        <v>26</v>
      </c>
      <c r="C28" s="32">
        <v>485000</v>
      </c>
      <c r="D28" s="33">
        <v>515000</v>
      </c>
      <c r="E28" s="34">
        <f t="shared" si="1"/>
        <v>30000</v>
      </c>
      <c r="F28" s="35">
        <f t="shared" si="0"/>
        <v>22730</v>
      </c>
    </row>
    <row r="29" spans="1:6" ht="13.5" customHeight="1" x14ac:dyDescent="0.15">
      <c r="A29" s="185">
        <v>530000</v>
      </c>
      <c r="B29" s="148">
        <v>27</v>
      </c>
      <c r="C29" s="24">
        <v>515000</v>
      </c>
      <c r="D29" s="25">
        <v>545000</v>
      </c>
      <c r="E29" s="26">
        <f t="shared" si="1"/>
        <v>30000</v>
      </c>
      <c r="F29" s="27">
        <f t="shared" si="0"/>
        <v>24090</v>
      </c>
    </row>
    <row r="30" spans="1:6" ht="13.5" customHeight="1" x14ac:dyDescent="0.15">
      <c r="A30" s="185">
        <v>560000</v>
      </c>
      <c r="B30" s="148">
        <v>28</v>
      </c>
      <c r="C30" s="24">
        <v>545000</v>
      </c>
      <c r="D30" s="25">
        <v>575000</v>
      </c>
      <c r="E30" s="26">
        <f t="shared" si="1"/>
        <v>30000</v>
      </c>
      <c r="F30" s="27">
        <f t="shared" si="0"/>
        <v>25450</v>
      </c>
    </row>
    <row r="31" spans="1:6" ht="13.5" customHeight="1" x14ac:dyDescent="0.15">
      <c r="A31" s="185">
        <v>590000</v>
      </c>
      <c r="B31" s="148">
        <v>29</v>
      </c>
      <c r="C31" s="24">
        <v>575000</v>
      </c>
      <c r="D31" s="25">
        <v>605000</v>
      </c>
      <c r="E31" s="26">
        <f t="shared" si="1"/>
        <v>30000</v>
      </c>
      <c r="F31" s="27">
        <f t="shared" si="0"/>
        <v>26820</v>
      </c>
    </row>
    <row r="32" spans="1:6" ht="13.5" customHeight="1" x14ac:dyDescent="0.15">
      <c r="A32" s="214">
        <v>620000</v>
      </c>
      <c r="B32" s="149">
        <v>30</v>
      </c>
      <c r="C32" s="28">
        <v>605000</v>
      </c>
      <c r="D32" s="29">
        <v>635000</v>
      </c>
      <c r="E32" s="30">
        <f t="shared" si="1"/>
        <v>30000</v>
      </c>
      <c r="F32" s="31">
        <f t="shared" si="0"/>
        <v>28180</v>
      </c>
    </row>
    <row r="33" spans="1:6" ht="13.5" customHeight="1" x14ac:dyDescent="0.15">
      <c r="A33" s="215">
        <v>650000</v>
      </c>
      <c r="B33" s="150">
        <v>31</v>
      </c>
      <c r="C33" s="32">
        <v>635000</v>
      </c>
      <c r="D33" s="33">
        <v>665000</v>
      </c>
      <c r="E33" s="34">
        <f t="shared" si="1"/>
        <v>30000</v>
      </c>
      <c r="F33" s="35">
        <f t="shared" si="0"/>
        <v>29550</v>
      </c>
    </row>
    <row r="34" spans="1:6" ht="13.5" customHeight="1" x14ac:dyDescent="0.15">
      <c r="A34" s="185">
        <v>680000</v>
      </c>
      <c r="B34" s="148">
        <v>32</v>
      </c>
      <c r="C34" s="24">
        <v>665000</v>
      </c>
      <c r="D34" s="25">
        <v>695000</v>
      </c>
      <c r="E34" s="26">
        <f t="shared" si="1"/>
        <v>30000</v>
      </c>
      <c r="F34" s="27">
        <f t="shared" si="0"/>
        <v>30910</v>
      </c>
    </row>
    <row r="35" spans="1:6" ht="13.5" customHeight="1" x14ac:dyDescent="0.15">
      <c r="A35" s="185">
        <v>710000</v>
      </c>
      <c r="B35" s="148">
        <v>33</v>
      </c>
      <c r="C35" s="24">
        <v>695000</v>
      </c>
      <c r="D35" s="25">
        <v>730000</v>
      </c>
      <c r="E35" s="26">
        <f t="shared" si="1"/>
        <v>30000</v>
      </c>
      <c r="F35" s="27">
        <f t="shared" si="0"/>
        <v>32270</v>
      </c>
    </row>
    <row r="36" spans="1:6" ht="13.5" customHeight="1" x14ac:dyDescent="0.15">
      <c r="A36" s="185">
        <v>750000</v>
      </c>
      <c r="B36" s="148">
        <v>34</v>
      </c>
      <c r="C36" s="24">
        <v>730000</v>
      </c>
      <c r="D36" s="25">
        <v>770000</v>
      </c>
      <c r="E36" s="26">
        <f t="shared" si="1"/>
        <v>40000</v>
      </c>
      <c r="F36" s="27">
        <f t="shared" si="0"/>
        <v>34090</v>
      </c>
    </row>
    <row r="37" spans="1:6" ht="13.5" customHeight="1" x14ac:dyDescent="0.15">
      <c r="A37" s="214">
        <v>790000</v>
      </c>
      <c r="B37" s="149">
        <v>35</v>
      </c>
      <c r="C37" s="28">
        <v>770000</v>
      </c>
      <c r="D37" s="29">
        <v>810000</v>
      </c>
      <c r="E37" s="30">
        <f t="shared" si="1"/>
        <v>40000</v>
      </c>
      <c r="F37" s="31">
        <f t="shared" si="0"/>
        <v>35910</v>
      </c>
    </row>
    <row r="38" spans="1:6" ht="13.5" customHeight="1" x14ac:dyDescent="0.15">
      <c r="A38" s="215">
        <v>830000</v>
      </c>
      <c r="B38" s="150">
        <v>36</v>
      </c>
      <c r="C38" s="32">
        <v>810000</v>
      </c>
      <c r="D38" s="33">
        <v>855000</v>
      </c>
      <c r="E38" s="34">
        <f t="shared" si="1"/>
        <v>40000</v>
      </c>
      <c r="F38" s="35">
        <f t="shared" si="0"/>
        <v>37730</v>
      </c>
    </row>
    <row r="39" spans="1:6" ht="13.5" customHeight="1" x14ac:dyDescent="0.15">
      <c r="A39" s="185">
        <v>880000</v>
      </c>
      <c r="B39" s="148">
        <v>37</v>
      </c>
      <c r="C39" s="24">
        <v>855000</v>
      </c>
      <c r="D39" s="25">
        <v>905000</v>
      </c>
      <c r="E39" s="26">
        <f t="shared" si="1"/>
        <v>50000</v>
      </c>
      <c r="F39" s="27">
        <f t="shared" si="0"/>
        <v>40000</v>
      </c>
    </row>
    <row r="40" spans="1:6" ht="13.5" customHeight="1" x14ac:dyDescent="0.15">
      <c r="A40" s="185">
        <v>930000</v>
      </c>
      <c r="B40" s="148">
        <v>38</v>
      </c>
      <c r="C40" s="24">
        <v>905000</v>
      </c>
      <c r="D40" s="25">
        <v>955000</v>
      </c>
      <c r="E40" s="26">
        <f t="shared" si="1"/>
        <v>50000</v>
      </c>
      <c r="F40" s="27">
        <f t="shared" si="0"/>
        <v>42270</v>
      </c>
    </row>
    <row r="41" spans="1:6" ht="13.5" customHeight="1" x14ac:dyDescent="0.15">
      <c r="A41" s="185">
        <v>980000</v>
      </c>
      <c r="B41" s="148">
        <v>39</v>
      </c>
      <c r="C41" s="24">
        <v>955000</v>
      </c>
      <c r="D41" s="25">
        <v>1005000</v>
      </c>
      <c r="E41" s="26">
        <f t="shared" si="1"/>
        <v>50000</v>
      </c>
      <c r="F41" s="27">
        <f t="shared" si="0"/>
        <v>44550</v>
      </c>
    </row>
    <row r="42" spans="1:6" ht="13.5" customHeight="1" x14ac:dyDescent="0.15">
      <c r="A42" s="214">
        <v>1030000</v>
      </c>
      <c r="B42" s="149">
        <v>40</v>
      </c>
      <c r="C42" s="28">
        <v>1005000</v>
      </c>
      <c r="D42" s="29">
        <v>1055000</v>
      </c>
      <c r="E42" s="30">
        <f t="shared" si="1"/>
        <v>50000</v>
      </c>
      <c r="F42" s="31">
        <f t="shared" si="0"/>
        <v>46820</v>
      </c>
    </row>
    <row r="43" spans="1:6" ht="13.5" customHeight="1" x14ac:dyDescent="0.15">
      <c r="A43" s="215">
        <v>1090000</v>
      </c>
      <c r="B43" s="150">
        <v>41</v>
      </c>
      <c r="C43" s="32">
        <v>1055000</v>
      </c>
      <c r="D43" s="33">
        <v>1115000</v>
      </c>
      <c r="E43" s="34">
        <f t="shared" si="1"/>
        <v>60000</v>
      </c>
      <c r="F43" s="35">
        <f t="shared" si="0"/>
        <v>49550</v>
      </c>
    </row>
    <row r="44" spans="1:6" ht="13.5" customHeight="1" x14ac:dyDescent="0.15">
      <c r="A44" s="185">
        <v>1150000</v>
      </c>
      <c r="B44" s="148">
        <v>42</v>
      </c>
      <c r="C44" s="24">
        <v>1115000</v>
      </c>
      <c r="D44" s="25">
        <v>1175000</v>
      </c>
      <c r="E44" s="26">
        <f t="shared" si="1"/>
        <v>60000</v>
      </c>
      <c r="F44" s="27">
        <f t="shared" si="0"/>
        <v>52270</v>
      </c>
    </row>
    <row r="45" spans="1:6" ht="13.5" customHeight="1" x14ac:dyDescent="0.15">
      <c r="A45" s="216">
        <v>1210000</v>
      </c>
      <c r="B45" s="217">
        <v>43</v>
      </c>
      <c r="C45" s="24">
        <v>1175000</v>
      </c>
      <c r="D45" s="218">
        <v>1235000</v>
      </c>
      <c r="E45" s="190">
        <f t="shared" si="1"/>
        <v>60000</v>
      </c>
      <c r="F45" s="27">
        <f t="shared" si="0"/>
        <v>55000</v>
      </c>
    </row>
    <row r="46" spans="1:6" ht="13.5" customHeight="1" x14ac:dyDescent="0.15">
      <c r="A46" s="216">
        <v>1270000</v>
      </c>
      <c r="B46" s="219">
        <v>44</v>
      </c>
      <c r="C46" s="24">
        <v>1235000</v>
      </c>
      <c r="D46" s="218">
        <v>1295000</v>
      </c>
      <c r="E46" s="190">
        <f t="shared" si="1"/>
        <v>60000</v>
      </c>
      <c r="F46" s="27">
        <f t="shared" si="0"/>
        <v>57730</v>
      </c>
    </row>
    <row r="47" spans="1:6" ht="13.5" customHeight="1" x14ac:dyDescent="0.15">
      <c r="A47" s="220">
        <v>1330000</v>
      </c>
      <c r="B47" s="221">
        <v>45</v>
      </c>
      <c r="C47" s="28">
        <v>1295000</v>
      </c>
      <c r="D47" s="222">
        <v>1355000</v>
      </c>
      <c r="E47" s="223">
        <f t="shared" si="1"/>
        <v>60000</v>
      </c>
      <c r="F47" s="31">
        <f t="shared" si="0"/>
        <v>60450</v>
      </c>
    </row>
    <row r="48" spans="1:6" ht="13.5" customHeight="1" thickBot="1" x14ac:dyDescent="0.2">
      <c r="A48" s="224">
        <v>1390000</v>
      </c>
      <c r="B48" s="225">
        <v>46</v>
      </c>
      <c r="C48" s="226">
        <v>1355000</v>
      </c>
      <c r="D48" s="227"/>
      <c r="E48" s="36">
        <f t="shared" si="1"/>
        <v>60000</v>
      </c>
      <c r="F48" s="228">
        <f t="shared" si="0"/>
        <v>63180</v>
      </c>
    </row>
  </sheetData>
  <sheetProtection sheet="1" objects="1" scenarios="1"/>
  <mergeCells count="4">
    <mergeCell ref="E1:E2"/>
    <mergeCell ref="F1:F2"/>
    <mergeCell ref="A1:B1"/>
    <mergeCell ref="C1:D1"/>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showGridLines="0" workbookViewId="0">
      <selection activeCell="D15" sqref="D15"/>
    </sheetView>
  </sheetViews>
  <sheetFormatPr defaultRowHeight="13.5" customHeight="1" x14ac:dyDescent="0.15"/>
  <cols>
    <col min="1" max="3" width="11.25" style="17" customWidth="1"/>
    <col min="4" max="252" width="9" style="17"/>
    <col min="253" max="253" width="7.5" style="17" customWidth="1"/>
    <col min="254" max="258" width="11.25" style="17" customWidth="1"/>
    <col min="259" max="508" width="9" style="17"/>
    <col min="509" max="509" width="7.5" style="17" customWidth="1"/>
    <col min="510" max="514" width="11.25" style="17" customWidth="1"/>
    <col min="515" max="764" width="9" style="17"/>
    <col min="765" max="765" width="7.5" style="17" customWidth="1"/>
    <col min="766" max="770" width="11.25" style="17" customWidth="1"/>
    <col min="771" max="1020" width="9" style="17"/>
    <col min="1021" max="1021" width="7.5" style="17" customWidth="1"/>
    <col min="1022" max="1026" width="11.25" style="17" customWidth="1"/>
    <col min="1027" max="1276" width="9" style="17"/>
    <col min="1277" max="1277" width="7.5" style="17" customWidth="1"/>
    <col min="1278" max="1282" width="11.25" style="17" customWidth="1"/>
    <col min="1283" max="1532" width="9" style="17"/>
    <col min="1533" max="1533" width="7.5" style="17" customWidth="1"/>
    <col min="1534" max="1538" width="11.25" style="17" customWidth="1"/>
    <col min="1539" max="1788" width="9" style="17"/>
    <col min="1789" max="1789" width="7.5" style="17" customWidth="1"/>
    <col min="1790" max="1794" width="11.25" style="17" customWidth="1"/>
    <col min="1795" max="2044" width="9" style="17"/>
    <col min="2045" max="2045" width="7.5" style="17" customWidth="1"/>
    <col min="2046" max="2050" width="11.25" style="17" customWidth="1"/>
    <col min="2051" max="2300" width="9" style="17"/>
    <col min="2301" max="2301" width="7.5" style="17" customWidth="1"/>
    <col min="2302" max="2306" width="11.25" style="17" customWidth="1"/>
    <col min="2307" max="2556" width="9" style="17"/>
    <col min="2557" max="2557" width="7.5" style="17" customWidth="1"/>
    <col min="2558" max="2562" width="11.25" style="17" customWidth="1"/>
    <col min="2563" max="2812" width="9" style="17"/>
    <col min="2813" max="2813" width="7.5" style="17" customWidth="1"/>
    <col min="2814" max="2818" width="11.25" style="17" customWidth="1"/>
    <col min="2819" max="3068" width="9" style="17"/>
    <col min="3069" max="3069" width="7.5" style="17" customWidth="1"/>
    <col min="3070" max="3074" width="11.25" style="17" customWidth="1"/>
    <col min="3075" max="3324" width="9" style="17"/>
    <col min="3325" max="3325" width="7.5" style="17" customWidth="1"/>
    <col min="3326" max="3330" width="11.25" style="17" customWidth="1"/>
    <col min="3331" max="3580" width="9" style="17"/>
    <col min="3581" max="3581" width="7.5" style="17" customWidth="1"/>
    <col min="3582" max="3586" width="11.25" style="17" customWidth="1"/>
    <col min="3587" max="3836" width="9" style="17"/>
    <col min="3837" max="3837" width="7.5" style="17" customWidth="1"/>
    <col min="3838" max="3842" width="11.25" style="17" customWidth="1"/>
    <col min="3843" max="4092" width="9" style="17"/>
    <col min="4093" max="4093" width="7.5" style="17" customWidth="1"/>
    <col min="4094" max="4098" width="11.25" style="17" customWidth="1"/>
    <col min="4099" max="4348" width="9" style="17"/>
    <col min="4349" max="4349" width="7.5" style="17" customWidth="1"/>
    <col min="4350" max="4354" width="11.25" style="17" customWidth="1"/>
    <col min="4355" max="4604" width="9" style="17"/>
    <col min="4605" max="4605" width="7.5" style="17" customWidth="1"/>
    <col min="4606" max="4610" width="11.25" style="17" customWidth="1"/>
    <col min="4611" max="4860" width="9" style="17"/>
    <col min="4861" max="4861" width="7.5" style="17" customWidth="1"/>
    <col min="4862" max="4866" width="11.25" style="17" customWidth="1"/>
    <col min="4867" max="5116" width="9" style="17"/>
    <col min="5117" max="5117" width="7.5" style="17" customWidth="1"/>
    <col min="5118" max="5122" width="11.25" style="17" customWidth="1"/>
    <col min="5123" max="5372" width="9" style="17"/>
    <col min="5373" max="5373" width="7.5" style="17" customWidth="1"/>
    <col min="5374" max="5378" width="11.25" style="17" customWidth="1"/>
    <col min="5379" max="5628" width="9" style="17"/>
    <col min="5629" max="5629" width="7.5" style="17" customWidth="1"/>
    <col min="5630" max="5634" width="11.25" style="17" customWidth="1"/>
    <col min="5635" max="5884" width="9" style="17"/>
    <col min="5885" max="5885" width="7.5" style="17" customWidth="1"/>
    <col min="5886" max="5890" width="11.25" style="17" customWidth="1"/>
    <col min="5891" max="6140" width="9" style="17"/>
    <col min="6141" max="6141" width="7.5" style="17" customWidth="1"/>
    <col min="6142" max="6146" width="11.25" style="17" customWidth="1"/>
    <col min="6147" max="6396" width="9" style="17"/>
    <col min="6397" max="6397" width="7.5" style="17" customWidth="1"/>
    <col min="6398" max="6402" width="11.25" style="17" customWidth="1"/>
    <col min="6403" max="6652" width="9" style="17"/>
    <col min="6653" max="6653" width="7.5" style="17" customWidth="1"/>
    <col min="6654" max="6658" width="11.25" style="17" customWidth="1"/>
    <col min="6659" max="6908" width="9" style="17"/>
    <col min="6909" max="6909" width="7.5" style="17" customWidth="1"/>
    <col min="6910" max="6914" width="11.25" style="17" customWidth="1"/>
    <col min="6915" max="7164" width="9" style="17"/>
    <col min="7165" max="7165" width="7.5" style="17" customWidth="1"/>
    <col min="7166" max="7170" width="11.25" style="17" customWidth="1"/>
    <col min="7171" max="7420" width="9" style="17"/>
    <col min="7421" max="7421" width="7.5" style="17" customWidth="1"/>
    <col min="7422" max="7426" width="11.25" style="17" customWidth="1"/>
    <col min="7427" max="7676" width="9" style="17"/>
    <col min="7677" max="7677" width="7.5" style="17" customWidth="1"/>
    <col min="7678" max="7682" width="11.25" style="17" customWidth="1"/>
    <col min="7683" max="7932" width="9" style="17"/>
    <col min="7933" max="7933" width="7.5" style="17" customWidth="1"/>
    <col min="7934" max="7938" width="11.25" style="17" customWidth="1"/>
    <col min="7939" max="8188" width="9" style="17"/>
    <col min="8189" max="8189" width="7.5" style="17" customWidth="1"/>
    <col min="8190" max="8194" width="11.25" style="17" customWidth="1"/>
    <col min="8195" max="8444" width="9" style="17"/>
    <col min="8445" max="8445" width="7.5" style="17" customWidth="1"/>
    <col min="8446" max="8450" width="11.25" style="17" customWidth="1"/>
    <col min="8451" max="8700" width="9" style="17"/>
    <col min="8701" max="8701" width="7.5" style="17" customWidth="1"/>
    <col min="8702" max="8706" width="11.25" style="17" customWidth="1"/>
    <col min="8707" max="8956" width="9" style="17"/>
    <col min="8957" max="8957" width="7.5" style="17" customWidth="1"/>
    <col min="8958" max="8962" width="11.25" style="17" customWidth="1"/>
    <col min="8963" max="9212" width="9" style="17"/>
    <col min="9213" max="9213" width="7.5" style="17" customWidth="1"/>
    <col min="9214" max="9218" width="11.25" style="17" customWidth="1"/>
    <col min="9219" max="9468" width="9" style="17"/>
    <col min="9469" max="9469" width="7.5" style="17" customWidth="1"/>
    <col min="9470" max="9474" width="11.25" style="17" customWidth="1"/>
    <col min="9475" max="9724" width="9" style="17"/>
    <col min="9725" max="9725" width="7.5" style="17" customWidth="1"/>
    <col min="9726" max="9730" width="11.25" style="17" customWidth="1"/>
    <col min="9731" max="9980" width="9" style="17"/>
    <col min="9981" max="9981" width="7.5" style="17" customWidth="1"/>
    <col min="9982" max="9986" width="11.25" style="17" customWidth="1"/>
    <col min="9987" max="10236" width="9" style="17"/>
    <col min="10237" max="10237" width="7.5" style="17" customWidth="1"/>
    <col min="10238" max="10242" width="11.25" style="17" customWidth="1"/>
    <col min="10243" max="10492" width="9" style="17"/>
    <col min="10493" max="10493" width="7.5" style="17" customWidth="1"/>
    <col min="10494" max="10498" width="11.25" style="17" customWidth="1"/>
    <col min="10499" max="10748" width="9" style="17"/>
    <col min="10749" max="10749" width="7.5" style="17" customWidth="1"/>
    <col min="10750" max="10754" width="11.25" style="17" customWidth="1"/>
    <col min="10755" max="11004" width="9" style="17"/>
    <col min="11005" max="11005" width="7.5" style="17" customWidth="1"/>
    <col min="11006" max="11010" width="11.25" style="17" customWidth="1"/>
    <col min="11011" max="11260" width="9" style="17"/>
    <col min="11261" max="11261" width="7.5" style="17" customWidth="1"/>
    <col min="11262" max="11266" width="11.25" style="17" customWidth="1"/>
    <col min="11267" max="11516" width="9" style="17"/>
    <col min="11517" max="11517" width="7.5" style="17" customWidth="1"/>
    <col min="11518" max="11522" width="11.25" style="17" customWidth="1"/>
    <col min="11523" max="11772" width="9" style="17"/>
    <col min="11773" max="11773" width="7.5" style="17" customWidth="1"/>
    <col min="11774" max="11778" width="11.25" style="17" customWidth="1"/>
    <col min="11779" max="12028" width="9" style="17"/>
    <col min="12029" max="12029" width="7.5" style="17" customWidth="1"/>
    <col min="12030" max="12034" width="11.25" style="17" customWidth="1"/>
    <col min="12035" max="12284" width="9" style="17"/>
    <col min="12285" max="12285" width="7.5" style="17" customWidth="1"/>
    <col min="12286" max="12290" width="11.25" style="17" customWidth="1"/>
    <col min="12291" max="12540" width="9" style="17"/>
    <col min="12541" max="12541" width="7.5" style="17" customWidth="1"/>
    <col min="12542" max="12546" width="11.25" style="17" customWidth="1"/>
    <col min="12547" max="12796" width="9" style="17"/>
    <col min="12797" max="12797" width="7.5" style="17" customWidth="1"/>
    <col min="12798" max="12802" width="11.25" style="17" customWidth="1"/>
    <col min="12803" max="13052" width="9" style="17"/>
    <col min="13053" max="13053" width="7.5" style="17" customWidth="1"/>
    <col min="13054" max="13058" width="11.25" style="17" customWidth="1"/>
    <col min="13059" max="13308" width="9" style="17"/>
    <col min="13309" max="13309" width="7.5" style="17" customWidth="1"/>
    <col min="13310" max="13314" width="11.25" style="17" customWidth="1"/>
    <col min="13315" max="13564" width="9" style="17"/>
    <col min="13565" max="13565" width="7.5" style="17" customWidth="1"/>
    <col min="13566" max="13570" width="11.25" style="17" customWidth="1"/>
    <col min="13571" max="13820" width="9" style="17"/>
    <col min="13821" max="13821" width="7.5" style="17" customWidth="1"/>
    <col min="13822" max="13826" width="11.25" style="17" customWidth="1"/>
    <col min="13827" max="14076" width="9" style="17"/>
    <col min="14077" max="14077" width="7.5" style="17" customWidth="1"/>
    <col min="14078" max="14082" width="11.25" style="17" customWidth="1"/>
    <col min="14083" max="14332" width="9" style="17"/>
    <col min="14333" max="14333" width="7.5" style="17" customWidth="1"/>
    <col min="14334" max="14338" width="11.25" style="17" customWidth="1"/>
    <col min="14339" max="14588" width="9" style="17"/>
    <col min="14589" max="14589" width="7.5" style="17" customWidth="1"/>
    <col min="14590" max="14594" width="11.25" style="17" customWidth="1"/>
    <col min="14595" max="14844" width="9" style="17"/>
    <col min="14845" max="14845" width="7.5" style="17" customWidth="1"/>
    <col min="14846" max="14850" width="11.25" style="17" customWidth="1"/>
    <col min="14851" max="15100" width="9" style="17"/>
    <col min="15101" max="15101" width="7.5" style="17" customWidth="1"/>
    <col min="15102" max="15106" width="11.25" style="17" customWidth="1"/>
    <col min="15107" max="15356" width="9" style="17"/>
    <col min="15357" max="15357" width="7.5" style="17" customWidth="1"/>
    <col min="15358" max="15362" width="11.25" style="17" customWidth="1"/>
    <col min="15363" max="15612" width="9" style="17"/>
    <col min="15613" max="15613" width="7.5" style="17" customWidth="1"/>
    <col min="15614" max="15618" width="11.25" style="17" customWidth="1"/>
    <col min="15619" max="15868" width="9" style="17"/>
    <col min="15869" max="15869" width="7.5" style="17" customWidth="1"/>
    <col min="15870" max="15874" width="11.25" style="17" customWidth="1"/>
    <col min="15875" max="16124" width="9" style="17"/>
    <col min="16125" max="16125" width="7.5" style="17" customWidth="1"/>
    <col min="16126" max="16130" width="11.25" style="17" customWidth="1"/>
    <col min="16131" max="16384" width="9" style="17"/>
  </cols>
  <sheetData>
    <row r="1" spans="1:3" ht="13.5" customHeight="1" x14ac:dyDescent="0.15">
      <c r="A1" s="713" t="s">
        <v>134</v>
      </c>
      <c r="B1" s="715" t="s">
        <v>127</v>
      </c>
      <c r="C1" s="717" t="s">
        <v>125</v>
      </c>
    </row>
    <row r="2" spans="1:3" ht="13.5" customHeight="1" x14ac:dyDescent="0.15">
      <c r="A2" s="714"/>
      <c r="B2" s="716"/>
      <c r="C2" s="718"/>
    </row>
    <row r="3" spans="1:3" ht="13.5" customHeight="1" x14ac:dyDescent="0.15">
      <c r="A3" s="184">
        <v>27</v>
      </c>
      <c r="B3" s="189"/>
      <c r="C3" s="23"/>
    </row>
    <row r="4" spans="1:3" ht="13.5" customHeight="1" x14ac:dyDescent="0.15">
      <c r="A4" s="185">
        <v>28</v>
      </c>
      <c r="B4" s="190">
        <v>440000</v>
      </c>
      <c r="C4" s="27">
        <f>ROUND(B4/22,-1)</f>
        <v>20000</v>
      </c>
    </row>
    <row r="5" spans="1:3" ht="13.5" customHeight="1" x14ac:dyDescent="0.15">
      <c r="A5" s="185">
        <v>29</v>
      </c>
      <c r="B5" s="190">
        <v>430000</v>
      </c>
      <c r="C5" s="27">
        <f>ROUND(B5/22,-1)</f>
        <v>19550</v>
      </c>
    </row>
    <row r="6" spans="1:3" ht="13.5" customHeight="1" x14ac:dyDescent="0.15">
      <c r="A6" s="185">
        <v>30</v>
      </c>
      <c r="B6" s="190">
        <v>420000</v>
      </c>
      <c r="C6" s="27">
        <f>ROUND(B6/22,-1)</f>
        <v>19090</v>
      </c>
    </row>
    <row r="7" spans="1:3" ht="13.5" customHeight="1" thickBot="1" x14ac:dyDescent="0.2">
      <c r="A7" s="186">
        <v>31</v>
      </c>
      <c r="B7" s="191"/>
      <c r="C7" s="187">
        <f>ROUND(B7/22,-1)</f>
        <v>0</v>
      </c>
    </row>
    <row r="12" spans="1:3" ht="13.5" customHeight="1" x14ac:dyDescent="0.15">
      <c r="A12" s="17" t="s">
        <v>142</v>
      </c>
    </row>
    <row r="13" spans="1:3" ht="13.5" customHeight="1" x14ac:dyDescent="0.15">
      <c r="A13" s="17">
        <v>3</v>
      </c>
      <c r="B13" s="17" t="s">
        <v>143</v>
      </c>
    </row>
    <row r="14" spans="1:3" ht="13.5" customHeight="1" x14ac:dyDescent="0.15">
      <c r="A14" s="17">
        <v>4</v>
      </c>
      <c r="B14" s="17" t="s">
        <v>144</v>
      </c>
    </row>
    <row r="15" spans="1:3" ht="13.5" customHeight="1" x14ac:dyDescent="0.15">
      <c r="A15" s="17">
        <v>5</v>
      </c>
      <c r="B15" s="17" t="s">
        <v>165</v>
      </c>
    </row>
  </sheetData>
  <mergeCells count="3">
    <mergeCell ref="A1:A2"/>
    <mergeCell ref="B1:B2"/>
    <mergeCell ref="C1:C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表面（入力用）</vt:lpstr>
      <vt:lpstr>裏面（入力用）</vt:lpstr>
      <vt:lpstr>請求額算出シート</vt:lpstr>
      <vt:lpstr>標準報酬等級表</vt:lpstr>
      <vt:lpstr>平均標準報酬月額</vt:lpstr>
      <vt:lpstr>請求額算出シート!Print_Area</vt:lpstr>
      <vt:lpstr>'裏面（入力用）'!標準報酬月額</vt:lpstr>
      <vt:lpstr>標準報酬月額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u118</cp:lastModifiedBy>
  <cp:lastPrinted>2023-07-18T02:04:07Z</cp:lastPrinted>
  <dcterms:created xsi:type="dcterms:W3CDTF">2012-03-06T06:44:26Z</dcterms:created>
  <dcterms:modified xsi:type="dcterms:W3CDTF">2023-09-05T06:25:21Z</dcterms:modified>
</cp:coreProperties>
</file>