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F:\短期給付\00_業務管理\02_請求書様式\ホームページ掲載様式\Ｆ.休職したとき\"/>
    </mc:Choice>
  </mc:AlternateContent>
  <xr:revisionPtr revIDLastSave="0" documentId="13_ncr:1_{BEB7DEE5-8223-41F5-97D8-4D90AF6C91D9}" xr6:coauthVersionLast="45" xr6:coauthVersionMax="45" xr10:uidLastSave="{00000000-0000-0000-0000-000000000000}"/>
  <bookViews>
    <workbookView showHorizontalScroll="0" xWindow="-120" yWindow="-120" windowWidth="20730" windowHeight="11160" xr2:uid="{00000000-000D-0000-FFFF-FFFF00000000}"/>
  </bookViews>
  <sheets>
    <sheet name="報酬支給額証明書" sheetId="8" r:id="rId1"/>
  </sheets>
  <definedNames>
    <definedName name="標準報酬月額">#REF!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6" i="8" l="1"/>
  <c r="E30" i="8" l="1"/>
  <c r="H30" i="8"/>
  <c r="E45" i="8"/>
  <c r="L47" i="8"/>
  <c r="W47" i="8" s="1"/>
  <c r="L49" i="8" s="1"/>
  <c r="R14" i="8"/>
  <c r="R2" i="8" s="1"/>
  <c r="AR17" i="8"/>
  <c r="AR15" i="8"/>
  <c r="AS2" i="8" s="1"/>
  <c r="AR14" i="8"/>
  <c r="AR2" i="8" s="1"/>
  <c r="AE17" i="8"/>
  <c r="AG2" i="8" s="1"/>
  <c r="AE15" i="8"/>
  <c r="AF2" i="8" s="1"/>
  <c r="AE14" i="8"/>
  <c r="AE2" i="8" s="1"/>
  <c r="R17" i="8"/>
  <c r="T2" i="8" s="1"/>
  <c r="R15" i="8"/>
  <c r="S2" i="8" s="1"/>
  <c r="AT26" i="8"/>
  <c r="AT25" i="8"/>
  <c r="AT24" i="8"/>
  <c r="AT23" i="8"/>
  <c r="AT22" i="8"/>
  <c r="AT21" i="8"/>
  <c r="AO26" i="8"/>
  <c r="AW26" i="8"/>
  <c r="AO25" i="8"/>
  <c r="AW25" i="8" s="1"/>
  <c r="AO24" i="8"/>
  <c r="AW24" i="8"/>
  <c r="AO23" i="8"/>
  <c r="AW23" i="8"/>
  <c r="AO22" i="8"/>
  <c r="AW22" i="8" s="1"/>
  <c r="AO21" i="8"/>
  <c r="AW21" i="8" s="1"/>
  <c r="AG26" i="8"/>
  <c r="AG25" i="8"/>
  <c r="AG24" i="8"/>
  <c r="AG23" i="8"/>
  <c r="AG22" i="8"/>
  <c r="AG21" i="8"/>
  <c r="AB26" i="8"/>
  <c r="AJ26" i="8" s="1"/>
  <c r="AB25" i="8"/>
  <c r="AB24" i="8"/>
  <c r="AJ24" i="8" s="1"/>
  <c r="AB23" i="8"/>
  <c r="AJ23" i="8" s="1"/>
  <c r="AB22" i="8"/>
  <c r="AJ22" i="8" s="1"/>
  <c r="AB21" i="8"/>
  <c r="AJ21" i="8" s="1"/>
  <c r="T21" i="8"/>
  <c r="W26" i="8"/>
  <c r="W24" i="8"/>
  <c r="O26" i="8"/>
  <c r="O25" i="8"/>
  <c r="O24" i="8"/>
  <c r="O23" i="8"/>
  <c r="O22" i="8"/>
  <c r="W22" i="8" s="1"/>
  <c r="O21" i="8"/>
  <c r="W21" i="8" s="1"/>
  <c r="T22" i="8"/>
  <c r="T23" i="8"/>
  <c r="T24" i="8"/>
  <c r="T25" i="8"/>
  <c r="T26" i="8"/>
  <c r="W23" i="8"/>
  <c r="AT41" i="8"/>
  <c r="AT2" i="8"/>
  <c r="W25" i="8"/>
  <c r="AR27" i="8" l="1"/>
  <c r="R27" i="8"/>
  <c r="E54" i="8" s="1"/>
  <c r="AJ25" i="8"/>
  <c r="AE27" i="8" s="1"/>
  <c r="AE42" i="8" s="1"/>
  <c r="AR16" i="8"/>
  <c r="AR18" i="8" s="1"/>
  <c r="AE16" i="8"/>
  <c r="AE18" i="8" s="1"/>
  <c r="AE41" i="8" s="1"/>
  <c r="E46" i="8"/>
  <c r="B51" i="8" s="1"/>
  <c r="E56" i="8"/>
  <c r="AT42" i="8"/>
  <c r="AT43" i="8" s="1"/>
  <c r="N53" i="8" s="1"/>
  <c r="W49" i="8"/>
  <c r="L57" i="8" s="1"/>
  <c r="R16" i="8"/>
  <c r="R18" i="8" s="1"/>
  <c r="P41" i="8" s="1"/>
  <c r="P42" i="8" l="1"/>
  <c r="P43" i="8" s="1"/>
  <c r="N51" i="8" s="1"/>
  <c r="AC51" i="8" s="1"/>
  <c r="E55" i="8"/>
  <c r="AE43" i="8"/>
  <c r="N52" i="8" s="1"/>
  <c r="AC52" i="8" s="1"/>
  <c r="B49" i="8"/>
  <c r="F51" i="8"/>
  <c r="F50" i="8"/>
  <c r="F49" i="8"/>
  <c r="B50" i="8"/>
  <c r="AC53" i="8"/>
  <c r="AU53" i="8" s="1"/>
  <c r="AC54" i="8" l="1"/>
  <c r="R57" i="8" s="1"/>
  <c r="AM51" i="8"/>
  <c r="AM52" i="8"/>
  <c r="AU52" i="8" s="1"/>
  <c r="AM53" i="8"/>
  <c r="AU51" i="8" l="1"/>
  <c r="AU54" i="8" s="1"/>
  <c r="X57" i="8" s="1"/>
  <c r="AD57" i="8" s="1"/>
  <c r="AM54" i="8"/>
</calcChain>
</file>

<file path=xl/sharedStrings.xml><?xml version="1.0" encoding="utf-8"?>
<sst xmlns="http://schemas.openxmlformats.org/spreadsheetml/2006/main" count="288" uniqueCount="130">
  <si>
    <t>期間</t>
    <rPh sb="0" eb="2">
      <t>キカン</t>
    </rPh>
    <phoneticPr fontId="1"/>
  </si>
  <si>
    <t>給与支給割合</t>
    <rPh sb="0" eb="2">
      <t>キュウヨ</t>
    </rPh>
    <rPh sb="2" eb="4">
      <t>シキュウ</t>
    </rPh>
    <rPh sb="4" eb="6">
      <t>ワリアイ</t>
    </rPh>
    <phoneticPr fontId="1"/>
  </si>
  <si>
    <t>年</t>
    <rPh sb="0" eb="1">
      <t>ネン</t>
    </rPh>
    <phoneticPr fontId="1"/>
  </si>
  <si>
    <t>日</t>
    <rPh sb="0" eb="1">
      <t>ニチ</t>
    </rPh>
    <phoneticPr fontId="1"/>
  </si>
  <si>
    <t>月</t>
    <rPh sb="0" eb="1">
      <t>ツキ</t>
    </rPh>
    <phoneticPr fontId="1"/>
  </si>
  <si>
    <t>割</t>
    <rPh sb="0" eb="1">
      <t>ワリ</t>
    </rPh>
    <phoneticPr fontId="1"/>
  </si>
  <si>
    <t>報酬①</t>
    <rPh sb="0" eb="2">
      <t>ホウシュウ</t>
    </rPh>
    <phoneticPr fontId="1"/>
  </si>
  <si>
    <t>種別</t>
    <rPh sb="0" eb="2">
      <t>シュベツ</t>
    </rPh>
    <phoneticPr fontId="1"/>
  </si>
  <si>
    <t>本来の支給額</t>
    <rPh sb="0" eb="2">
      <t>ホンライ</t>
    </rPh>
    <rPh sb="3" eb="6">
      <t>シキュウガク</t>
    </rPh>
    <phoneticPr fontId="1"/>
  </si>
  <si>
    <t>合計</t>
    <rPh sb="0" eb="2">
      <t>ゴウケイ</t>
    </rPh>
    <phoneticPr fontId="1"/>
  </si>
  <si>
    <t>報酬②</t>
    <rPh sb="0" eb="2">
      <t>ホウシュウ</t>
    </rPh>
    <phoneticPr fontId="1"/>
  </si>
  <si>
    <t>扶養手当</t>
    <rPh sb="0" eb="2">
      <t>フヨウ</t>
    </rPh>
    <rPh sb="2" eb="4">
      <t>テアテ</t>
    </rPh>
    <phoneticPr fontId="1"/>
  </si>
  <si>
    <t>住居手当</t>
    <rPh sb="0" eb="2">
      <t>ジュウキョ</t>
    </rPh>
    <rPh sb="2" eb="4">
      <t>テアテ</t>
    </rPh>
    <phoneticPr fontId="1"/>
  </si>
  <si>
    <t>支給実績</t>
    <rPh sb="0" eb="2">
      <t>シキュウ</t>
    </rPh>
    <rPh sb="2" eb="4">
      <t>ジッセキ</t>
    </rPh>
    <phoneticPr fontId="1"/>
  </si>
  <si>
    <t>円</t>
    <rPh sb="0" eb="1">
      <t>エン</t>
    </rPh>
    <phoneticPr fontId="1"/>
  </si>
  <si>
    <t>×</t>
    <phoneticPr fontId="1"/>
  </si>
  <si>
    <t>本来の
支給額</t>
    <rPh sb="0" eb="2">
      <t>ホンライ</t>
    </rPh>
    <rPh sb="4" eb="7">
      <t>シキュウガク</t>
    </rPh>
    <phoneticPr fontId="1"/>
  </si>
  <si>
    <t>左の手当に対する
期間内の支給割合</t>
    <rPh sb="0" eb="1">
      <t>ヒダリ</t>
    </rPh>
    <rPh sb="2" eb="4">
      <t>テアテ</t>
    </rPh>
    <rPh sb="5" eb="6">
      <t>タイ</t>
    </rPh>
    <rPh sb="9" eb="11">
      <t>キカン</t>
    </rPh>
    <rPh sb="11" eb="12">
      <t>ナイ</t>
    </rPh>
    <rPh sb="13" eb="15">
      <t>シキュウ</t>
    </rPh>
    <rPh sb="15" eb="17">
      <t>ワリアイ</t>
    </rPh>
    <phoneticPr fontId="1"/>
  </si>
  <si>
    <t>＝</t>
    <phoneticPr fontId="1"/>
  </si>
  <si>
    <t>月</t>
    <rPh sb="0" eb="1">
      <t>ガツ</t>
    </rPh>
    <phoneticPr fontId="1"/>
  </si>
  <si>
    <t>支給額算定調書</t>
    <rPh sb="0" eb="2">
      <t>シキュウ</t>
    </rPh>
    <rPh sb="2" eb="3">
      <t>ガク</t>
    </rPh>
    <rPh sb="3" eb="5">
      <t>サンテイ</t>
    </rPh>
    <rPh sb="5" eb="7">
      <t>チョウショ</t>
    </rPh>
    <phoneticPr fontId="2"/>
  </si>
  <si>
    <t>（１）　休業給付金の日額の算定</t>
    <rPh sb="4" eb="6">
      <t>キュウギョウ</t>
    </rPh>
    <rPh sb="6" eb="9">
      <t>キュウフキン</t>
    </rPh>
    <rPh sb="10" eb="12">
      <t>ニチガク</t>
    </rPh>
    <rPh sb="13" eb="15">
      <t>サンテイ</t>
    </rPh>
    <phoneticPr fontId="2"/>
  </si>
  <si>
    <t>（</t>
    <phoneticPr fontId="2"/>
  </si>
  <si>
    <t>）円</t>
    <rPh sb="1" eb="2">
      <t>エン</t>
    </rPh>
    <phoneticPr fontId="2"/>
  </si>
  <si>
    <t>×</t>
  </si>
  <si>
    <t>（３）　支給対象日数</t>
    <rPh sb="4" eb="6">
      <t>シキュウ</t>
    </rPh>
    <rPh sb="6" eb="8">
      <t>タイショウ</t>
    </rPh>
    <rPh sb="8" eb="10">
      <t>ニッスウ</t>
    </rPh>
    <phoneticPr fontId="2"/>
  </si>
  <si>
    <t>（４）　控除額</t>
    <rPh sb="4" eb="6">
      <t>コウジョ</t>
    </rPh>
    <rPh sb="6" eb="7">
      <t>ガク</t>
    </rPh>
    <phoneticPr fontId="2"/>
  </si>
  <si>
    <t>×</t>
    <phoneticPr fontId="2"/>
  </si>
  <si>
    <t>＝</t>
    <phoneticPr fontId="2"/>
  </si>
  <si>
    <t>円</t>
    <rPh sb="0" eb="1">
      <t>エン</t>
    </rPh>
    <phoneticPr fontId="2"/>
  </si>
  <si>
    <t>計</t>
    <rPh sb="0" eb="1">
      <t>ケイ</t>
    </rPh>
    <phoneticPr fontId="2"/>
  </si>
  <si>
    <t>控除額⑤</t>
    <rPh sb="0" eb="2">
      <t>コウジョ</t>
    </rPh>
    <rPh sb="2" eb="3">
      <t>ガク</t>
    </rPh>
    <phoneticPr fontId="2"/>
  </si>
  <si>
    <t>給付決定額</t>
    <rPh sb="0" eb="2">
      <t>キュウフ</t>
    </rPh>
    <rPh sb="2" eb="4">
      <t>ケッテイ</t>
    </rPh>
    <rPh sb="4" eb="5">
      <t>ガク</t>
    </rPh>
    <phoneticPr fontId="2"/>
  </si>
  <si>
    <t>（</t>
  </si>
  <si>
    <t>標準報酬日額</t>
  </si>
  <si>
    <t>）</t>
    <phoneticPr fontId="2"/>
  </si>
  <si>
    <t>－</t>
    <phoneticPr fontId="2"/>
  </si>
  <si>
    <t>1/22　＝ （</t>
    <phoneticPr fontId="2"/>
  </si>
  <si>
    <t>標準報酬月額</t>
    <rPh sb="0" eb="2">
      <t>ヒョウジュン</t>
    </rPh>
    <rPh sb="2" eb="4">
      <t>ホウシュウ</t>
    </rPh>
    <rPh sb="4" eb="6">
      <t>ゲツガク</t>
    </rPh>
    <phoneticPr fontId="2"/>
  </si>
  <si>
    <t>2/3　 ＝ （</t>
    <phoneticPr fontId="2"/>
  </si>
  <si>
    <t>円）…②</t>
    <rPh sb="0" eb="1">
      <t>エン</t>
    </rPh>
    <phoneticPr fontId="2"/>
  </si>
  <si>
    <t>円）…②’</t>
    <rPh sb="0" eb="1">
      <t>エン</t>
    </rPh>
    <phoneticPr fontId="2"/>
  </si>
  <si>
    <t>円）…②”</t>
    <rPh sb="0" eb="1">
      <t>エン</t>
    </rPh>
    <phoneticPr fontId="2"/>
  </si>
  <si>
    <t>①＞②となる日</t>
    <rPh sb="6" eb="7">
      <t>ヒ</t>
    </rPh>
    <phoneticPr fontId="2"/>
  </si>
  <si>
    <t>）日…③</t>
    <rPh sb="1" eb="2">
      <t>ヒ</t>
    </rPh>
    <phoneticPr fontId="2"/>
  </si>
  <si>
    <t>①＞②’となる日</t>
    <rPh sb="7" eb="8">
      <t>ヒ</t>
    </rPh>
    <phoneticPr fontId="2"/>
  </si>
  <si>
    <t>①＞②”となる日</t>
    <rPh sb="7" eb="8">
      <t>ヒ</t>
    </rPh>
    <phoneticPr fontId="2"/>
  </si>
  <si>
    <t>②×③</t>
    <phoneticPr fontId="2"/>
  </si>
  <si>
    <t>②×③’</t>
    <phoneticPr fontId="2"/>
  </si>
  <si>
    <t>）日…③’</t>
    <rPh sb="1" eb="2">
      <t>ヒ</t>
    </rPh>
    <phoneticPr fontId="2"/>
  </si>
  <si>
    <t>）日…③”</t>
    <rPh sb="1" eb="2">
      <t>ヒ</t>
    </rPh>
    <phoneticPr fontId="2"/>
  </si>
  <si>
    <t>②×③”</t>
    <phoneticPr fontId="2"/>
  </si>
  <si>
    <t>）日…④</t>
    <rPh sb="1" eb="2">
      <t>ヒ</t>
    </rPh>
    <phoneticPr fontId="2"/>
  </si>
  <si>
    <t>（５）　支給額の決定</t>
    <rPh sb="4" eb="6">
      <t>シキュウ</t>
    </rPh>
    <rPh sb="6" eb="7">
      <t>ガク</t>
    </rPh>
    <rPh sb="8" eb="10">
      <t>ケッテイ</t>
    </rPh>
    <phoneticPr fontId="2"/>
  </si>
  <si>
    <t>給付日額①</t>
    <rPh sb="0" eb="2">
      <t>キュウフ</t>
    </rPh>
    <rPh sb="2" eb="4">
      <t>ニチガク</t>
    </rPh>
    <phoneticPr fontId="2"/>
  </si>
  <si>
    <t>年金日額</t>
    <rPh sb="0" eb="2">
      <t>ネンキン</t>
    </rPh>
    <rPh sb="2" eb="4">
      <t>ニチガク</t>
    </rPh>
    <phoneticPr fontId="2"/>
  </si>
  <si>
    <t>年金額</t>
    <rPh sb="0" eb="3">
      <t>ネンキンガク</t>
    </rPh>
    <phoneticPr fontId="2"/>
  </si>
  <si>
    <t>①＞年金日額となる日</t>
    <rPh sb="2" eb="4">
      <t>ネンキン</t>
    </rPh>
    <rPh sb="4" eb="6">
      <t>ニチガク</t>
    </rPh>
    <rPh sb="9" eb="10">
      <t>ヒ</t>
    </rPh>
    <phoneticPr fontId="2"/>
  </si>
  <si>
    <t>年金控除額</t>
    <rPh sb="0" eb="2">
      <t>ネンキン</t>
    </rPh>
    <rPh sb="2" eb="4">
      <t>コウジョ</t>
    </rPh>
    <rPh sb="4" eb="5">
      <t>ガク</t>
    </rPh>
    <phoneticPr fontId="2"/>
  </si>
  <si>
    <t>円…⑤</t>
    <rPh sb="0" eb="1">
      <t>エン</t>
    </rPh>
    <phoneticPr fontId="2"/>
  </si>
  <si>
    <t>（２）　報酬日額</t>
    <rPh sb="4" eb="6">
      <t>ホウシュウ</t>
    </rPh>
    <rPh sb="6" eb="8">
      <t>ニチガク</t>
    </rPh>
    <phoneticPr fontId="2"/>
  </si>
  <si>
    <t>報酬②</t>
    <rPh sb="0" eb="2">
      <t>ホウシュウ</t>
    </rPh>
    <phoneticPr fontId="2"/>
  </si>
  <si>
    <t>組合員証記号番号</t>
    <rPh sb="0" eb="3">
      <t>クミアイイン</t>
    </rPh>
    <rPh sb="3" eb="4">
      <t>アカシ</t>
    </rPh>
    <rPh sb="4" eb="6">
      <t>キゴウ</t>
    </rPh>
    <rPh sb="6" eb="8">
      <t>バンゴウ</t>
    </rPh>
    <phoneticPr fontId="1"/>
  </si>
  <si>
    <t>所属所コード</t>
    <rPh sb="0" eb="2">
      <t>ショゾク</t>
    </rPh>
    <rPh sb="2" eb="3">
      <t>ショ</t>
    </rPh>
    <phoneticPr fontId="1"/>
  </si>
  <si>
    <t>公立
三重</t>
    <rPh sb="0" eb="2">
      <t>コウリツ</t>
    </rPh>
    <rPh sb="3" eb="5">
      <t>ミエ</t>
    </rPh>
    <phoneticPr fontId="1"/>
  </si>
  <si>
    <t>Ａ３</t>
    <phoneticPr fontId="1"/>
  </si>
  <si>
    <t>Ａ２</t>
    <phoneticPr fontId="1"/>
  </si>
  <si>
    <t>Ａ１</t>
    <phoneticPr fontId="1"/>
  </si>
  <si>
    <t>Ｃ１</t>
    <phoneticPr fontId="1"/>
  </si>
  <si>
    <t>Ｃ２</t>
    <phoneticPr fontId="1"/>
  </si>
  <si>
    <t>Ｃ３</t>
    <phoneticPr fontId="1"/>
  </si>
  <si>
    <t>Ｂ１</t>
    <phoneticPr fontId="1"/>
  </si>
  <si>
    <t>Ｂ２</t>
    <phoneticPr fontId="1"/>
  </si>
  <si>
    <t>Ｂ３</t>
    <phoneticPr fontId="1"/>
  </si>
  <si>
    <t>給与事務担当者（注）</t>
    <rPh sb="0" eb="2">
      <t>キュウヨ</t>
    </rPh>
    <rPh sb="2" eb="4">
      <t>ジム</t>
    </rPh>
    <rPh sb="4" eb="7">
      <t>タントウシャ</t>
    </rPh>
    <rPh sb="8" eb="9">
      <t>チュウ</t>
    </rPh>
    <phoneticPr fontId="1"/>
  </si>
  <si>
    <t>氏名</t>
    <rPh sb="0" eb="2">
      <t>シメイ</t>
    </rPh>
    <phoneticPr fontId="1"/>
  </si>
  <si>
    <t>円</t>
    <rPh sb="0" eb="1">
      <t>エン</t>
    </rPh>
    <phoneticPr fontId="1"/>
  </si>
  <si>
    <t>職員番号</t>
    <rPh sb="0" eb="2">
      <t>ショクイン</t>
    </rPh>
    <rPh sb="2" eb="4">
      <t>バンゴウ</t>
    </rPh>
    <phoneticPr fontId="1"/>
  </si>
  <si>
    <t>組合員氏名</t>
    <rPh sb="0" eb="3">
      <t>クミアイイン</t>
    </rPh>
    <rPh sb="3" eb="5">
      <t>シメイ</t>
    </rPh>
    <phoneticPr fontId="1"/>
  </si>
  <si>
    <t>所属所名</t>
    <rPh sb="0" eb="2">
      <t>ショゾク</t>
    </rPh>
    <rPh sb="2" eb="3">
      <t>ショ</t>
    </rPh>
    <rPh sb="3" eb="4">
      <t>メイ</t>
    </rPh>
    <phoneticPr fontId="1"/>
  </si>
  <si>
    <t>報酬支給額証明書</t>
    <rPh sb="0" eb="1">
      <t>ホウ</t>
    </rPh>
    <rPh sb="1" eb="2">
      <t>シュウ</t>
    </rPh>
    <rPh sb="2" eb="3">
      <t>シ</t>
    </rPh>
    <rPh sb="3" eb="4">
      <t>キュウ</t>
    </rPh>
    <rPh sb="4" eb="5">
      <t>ガク</t>
    </rPh>
    <rPh sb="5" eb="6">
      <t>ショウ</t>
    </rPh>
    <rPh sb="6" eb="7">
      <t>メイ</t>
    </rPh>
    <rPh sb="7" eb="8">
      <t>ショ</t>
    </rPh>
    <phoneticPr fontId="1"/>
  </si>
  <si>
    <t>教職調整額</t>
    <rPh sb="0" eb="2">
      <t>キョウショク</t>
    </rPh>
    <rPh sb="2" eb="4">
      <t>チョウセイ</t>
    </rPh>
    <rPh sb="4" eb="5">
      <t>ガク</t>
    </rPh>
    <phoneticPr fontId="1"/>
  </si>
  <si>
    <t>Ｄ１（Ｂ１÷Ａ１)</t>
    <phoneticPr fontId="1"/>
  </si>
  <si>
    <t>Ｆ１（Ｄ１＋Ｅ１)</t>
    <phoneticPr fontId="1"/>
  </si>
  <si>
    <t>Ｅ１（Ｃ１÷２２）</t>
    <phoneticPr fontId="1"/>
  </si>
  <si>
    <t>Ｄ２（Ｂ２÷Ａ２)</t>
    <phoneticPr fontId="1"/>
  </si>
  <si>
    <t>Ｅ２（Ｃ２÷２２）</t>
    <phoneticPr fontId="1"/>
  </si>
  <si>
    <t>Ｆ２（Ｄ２＋Ｅ２)</t>
    <phoneticPr fontId="1"/>
  </si>
  <si>
    <t>Ｄ３（Ｂ３÷Ａ３)</t>
    <phoneticPr fontId="1"/>
  </si>
  <si>
    <t>Ｅ３（Ｃ３÷２２）</t>
    <phoneticPr fontId="1"/>
  </si>
  <si>
    <t>Ｆ３（Ｄ３＋Ｅ３)</t>
    <phoneticPr fontId="1"/>
  </si>
  <si>
    <t>（10円未満四捨五入）</t>
    <rPh sb="3" eb="4">
      <t>エン</t>
    </rPh>
    <rPh sb="4" eb="6">
      <t>ミマン</t>
    </rPh>
    <rPh sb="6" eb="10">
      <t>シシャゴニュウ</t>
    </rPh>
    <phoneticPr fontId="2"/>
  </si>
  <si>
    <r>
      <t>（1円未満四捨五入）</t>
    </r>
    <r>
      <rPr>
        <sz val="9"/>
        <rFont val="ＭＳ 明朝"/>
        <family val="1"/>
        <charset val="128"/>
      </rPr>
      <t>…①</t>
    </r>
    <rPh sb="2" eb="3">
      <t>エン</t>
    </rPh>
    <rPh sb="3" eb="5">
      <t>ミマン</t>
    </rPh>
    <rPh sb="5" eb="9">
      <t>シシャゴニュウ</t>
    </rPh>
    <phoneticPr fontId="2"/>
  </si>
  <si>
    <t>標準報酬日額</t>
    <rPh sb="0" eb="2">
      <t>ヒョウジュン</t>
    </rPh>
    <rPh sb="2" eb="4">
      <t>ホウシュウ</t>
    </rPh>
    <rPh sb="4" eb="6">
      <t>ニチガク</t>
    </rPh>
    <phoneticPr fontId="2"/>
  </si>
  <si>
    <t>給付日額</t>
    <rPh sb="0" eb="2">
      <t>キュウフ</t>
    </rPh>
    <rPh sb="2" eb="4">
      <t>ニチガク</t>
    </rPh>
    <phoneticPr fontId="2"/>
  </si>
  <si>
    <t>Ｆ１</t>
    <phoneticPr fontId="2"/>
  </si>
  <si>
    <t>Ｆ２</t>
    <phoneticPr fontId="2"/>
  </si>
  <si>
    <t>Ｆ３</t>
    <phoneticPr fontId="2"/>
  </si>
  <si>
    <t>報酬
日額</t>
    <rPh sb="0" eb="2">
      <t>ホウシュウ</t>
    </rPh>
    <rPh sb="3" eb="5">
      <t>ニチガク</t>
    </rPh>
    <phoneticPr fontId="1"/>
  </si>
  <si>
    <t>支給対象日数④</t>
    <rPh sb="0" eb="2">
      <t>シキュウ</t>
    </rPh>
    <rPh sb="2" eb="4">
      <t>タイショウ</t>
    </rPh>
    <rPh sb="4" eb="6">
      <t>ニッスウ</t>
    </rPh>
    <phoneticPr fontId="2"/>
  </si>
  <si>
    <t>日</t>
    <rPh sb="0" eb="1">
      <t>ヒ</t>
    </rPh>
    <phoneticPr fontId="2"/>
  </si>
  <si>
    <t>）</t>
    <phoneticPr fontId="1"/>
  </si>
  <si>
    <t>計</t>
    <rPh sb="0" eb="1">
      <t>ケイ</t>
    </rPh>
    <phoneticPr fontId="1"/>
  </si>
  <si>
    <t>Ｃ１</t>
    <phoneticPr fontId="2"/>
  </si>
  <si>
    <t>Ｃ２</t>
    <phoneticPr fontId="2"/>
  </si>
  <si>
    <t>Ｃ３</t>
    <phoneticPr fontId="2"/>
  </si>
  <si>
    <t>年金控除額と（４）控除額</t>
    <rPh sb="0" eb="2">
      <t>ネンキン</t>
    </rPh>
    <rPh sb="2" eb="4">
      <t>コウジョ</t>
    </rPh>
    <rPh sb="4" eb="5">
      <t>ガク</t>
    </rPh>
    <rPh sb="9" eb="11">
      <t>コウジョ</t>
    </rPh>
    <rPh sb="11" eb="12">
      <t>ガク</t>
    </rPh>
    <phoneticPr fontId="2"/>
  </si>
  <si>
    <t>のうち、いずれか高い額</t>
    <rPh sb="8" eb="9">
      <t>タカ</t>
    </rPh>
    <rPh sb="10" eb="11">
      <t>ガク</t>
    </rPh>
    <phoneticPr fontId="2"/>
  </si>
  <si>
    <t xml:space="preserve"> ※　本来の控除額</t>
    <rPh sb="3" eb="5">
      <t>ホンライ</t>
    </rPh>
    <rPh sb="6" eb="8">
      <t>コウジョ</t>
    </rPh>
    <rPh sb="8" eb="9">
      <t>ガク</t>
    </rPh>
    <phoneticPr fontId="2"/>
  </si>
  <si>
    <t>給料月額</t>
    <rPh sb="0" eb="2">
      <t>キュウリョウ</t>
    </rPh>
    <rPh sb="2" eb="4">
      <t>ゲツガク</t>
    </rPh>
    <phoneticPr fontId="1"/>
  </si>
  <si>
    <t>注．県立学校及び県教委事務局に所属する方の場合は、総務事務センター担当者の証明が必要となりますので、「所属所　⇒　総務事務センター　⇒　共済組合」という流れで手続きを行って</t>
    <rPh sb="0" eb="1">
      <t>チュウ</t>
    </rPh>
    <phoneticPr fontId="1"/>
  </si>
  <si>
    <t>　ください。</t>
    <phoneticPr fontId="1"/>
  </si>
  <si>
    <t>連絡事項</t>
    <rPh sb="0" eb="2">
      <t>レンラク</t>
    </rPh>
    <rPh sb="2" eb="4">
      <t>ジコウ</t>
    </rPh>
    <phoneticPr fontId="1"/>
  </si>
  <si>
    <t>給料の調整額</t>
    <rPh sb="0" eb="2">
      <t>キュウリョウ</t>
    </rPh>
    <rPh sb="3" eb="5">
      <t>チョウセイ</t>
    </rPh>
    <rPh sb="5" eb="6">
      <t>ガク</t>
    </rPh>
    <phoneticPr fontId="1"/>
  </si>
  <si>
    <t>上記期間の支給対象日数（土日を除く）</t>
    <rPh sb="0" eb="2">
      <t>ジョウキ</t>
    </rPh>
    <rPh sb="2" eb="4">
      <t>キカン</t>
    </rPh>
    <rPh sb="5" eb="7">
      <t>シキュウ</t>
    </rPh>
    <rPh sb="7" eb="9">
      <t>タイショウ</t>
    </rPh>
    <rPh sb="9" eb="11">
      <t>ニッスウ</t>
    </rPh>
    <rPh sb="12" eb="14">
      <t>ドニチ</t>
    </rPh>
    <rPh sb="15" eb="16">
      <t>ノゾ</t>
    </rPh>
    <phoneticPr fontId="1"/>
  </si>
  <si>
    <t>月の勤務しなかった期間について、上記のとおり相違ないことを証明します。</t>
    <rPh sb="0" eb="1">
      <t>ガツ</t>
    </rPh>
    <rPh sb="2" eb="4">
      <t>キンム</t>
    </rPh>
    <rPh sb="9" eb="11">
      <t>キカン</t>
    </rPh>
    <rPh sb="16" eb="18">
      <t>ジョウキ</t>
    </rPh>
    <rPh sb="22" eb="24">
      <t>ソウイ</t>
    </rPh>
    <rPh sb="29" eb="31">
      <t>ショウメイ</t>
    </rPh>
    <phoneticPr fontId="1"/>
  </si>
  <si>
    <t>地域手当：</t>
    <rPh sb="0" eb="2">
      <t>チイキ</t>
    </rPh>
    <rPh sb="2" eb="4">
      <t>テアテ</t>
    </rPh>
    <phoneticPr fontId="1"/>
  </si>
  <si>
    <t>管理職手当</t>
    <rPh sb="0" eb="2">
      <t>カンリ</t>
    </rPh>
    <rPh sb="2" eb="3">
      <t>ショク</t>
    </rPh>
    <rPh sb="3" eb="5">
      <t>テア</t>
    </rPh>
    <phoneticPr fontId="1"/>
  </si>
  <si>
    <t>円</t>
    <rPh sb="0" eb="1">
      <t>エン</t>
    </rPh>
    <phoneticPr fontId="1"/>
  </si>
  <si>
    <t>共済組合使用欄</t>
    <rPh sb="0" eb="2">
      <t>キョウサイ</t>
    </rPh>
    <rPh sb="2" eb="4">
      <t>クミアイ</t>
    </rPh>
    <rPh sb="4" eb="6">
      <t>シヨウ</t>
    </rPh>
    <rPh sb="6" eb="7">
      <t>ラン</t>
    </rPh>
    <phoneticPr fontId="1"/>
  </si>
  <si>
    <t>調整対象となる年金額</t>
    <rPh sb="0" eb="2">
      <t>チョウセイ</t>
    </rPh>
    <rPh sb="2" eb="4">
      <t>タイショウ</t>
    </rPh>
    <rPh sb="7" eb="9">
      <t>ネンキン</t>
    </rPh>
    <rPh sb="9" eb="10">
      <t>ガク</t>
    </rPh>
    <phoneticPr fontId="1"/>
  </si>
  <si>
    <t>自：</t>
    <rPh sb="0" eb="1">
      <t>ジ</t>
    </rPh>
    <phoneticPr fontId="1"/>
  </si>
  <si>
    <t>至：</t>
    <rPh sb="0" eb="1">
      <t>イタ</t>
    </rPh>
    <phoneticPr fontId="1"/>
  </si>
  <si>
    <t>標準報酬月額</t>
    <rPh sb="0" eb="2">
      <t>ヒョウジュン</t>
    </rPh>
    <rPh sb="2" eb="4">
      <t>ホウシュウ</t>
    </rPh>
    <rPh sb="4" eb="6">
      <t>ゲツガク</t>
    </rPh>
    <phoneticPr fontId="1"/>
  </si>
  <si>
    <t>（傷病手当金の受給開始月から起算して、過去１年の標準報酬月額の平均額）</t>
    <rPh sb="1" eb="3">
      <t>ショウビョウ</t>
    </rPh>
    <rPh sb="3" eb="5">
      <t>テアテ</t>
    </rPh>
    <rPh sb="5" eb="6">
      <t>キン</t>
    </rPh>
    <rPh sb="7" eb="9">
      <t>ジュキュウ</t>
    </rPh>
    <rPh sb="9" eb="11">
      <t>カイシ</t>
    </rPh>
    <rPh sb="11" eb="12">
      <t>ツキ</t>
    </rPh>
    <rPh sb="14" eb="16">
      <t>キサン</t>
    </rPh>
    <rPh sb="19" eb="21">
      <t>カコ</t>
    </rPh>
    <rPh sb="22" eb="23">
      <t>ネン</t>
    </rPh>
    <rPh sb="24" eb="26">
      <t>ヒョウジュン</t>
    </rPh>
    <rPh sb="26" eb="28">
      <t>ホウシュウ</t>
    </rPh>
    <rPh sb="28" eb="30">
      <t>ゲツガク</t>
    </rPh>
    <rPh sb="31" eb="33">
      <t>ヘイキン</t>
    </rPh>
    <rPh sb="33" eb="34">
      <t>ガク</t>
    </rPh>
    <phoneticPr fontId="1"/>
  </si>
  <si>
    <t>（複数の公的年金を受給している場合は、その合計年額）</t>
    <rPh sb="1" eb="3">
      <t>フクスウ</t>
    </rPh>
    <rPh sb="4" eb="6">
      <t>コウテキ</t>
    </rPh>
    <rPh sb="6" eb="8">
      <t>ネンキン</t>
    </rPh>
    <rPh sb="9" eb="11">
      <t>ジュキュウ</t>
    </rPh>
    <rPh sb="15" eb="17">
      <t>バアイ</t>
    </rPh>
    <rPh sb="21" eb="23">
      <t>ゴウケイ</t>
    </rPh>
    <rPh sb="23" eb="25">
      <t>ネンガク</t>
    </rPh>
    <phoneticPr fontId="1"/>
  </si>
  <si>
    <t>R1.5.1改</t>
    <rPh sb="6" eb="7">
      <t>アラタメル</t>
    </rPh>
    <phoneticPr fontId="1"/>
  </si>
  <si>
    <t>令和</t>
    <rPh sb="0" eb="1">
      <t>レイ</t>
    </rPh>
    <rPh sb="1" eb="2">
      <t>ワ</t>
    </rPh>
    <phoneticPr fontId="1"/>
  </si>
  <si>
    <t>令和</t>
  </si>
  <si>
    <t>義務教育特別手当</t>
    <rPh sb="0" eb="2">
      <t>ギム</t>
    </rPh>
    <rPh sb="2" eb="4">
      <t>キョウイク</t>
    </rPh>
    <rPh sb="4" eb="6">
      <t>トクベツ</t>
    </rPh>
    <rPh sb="6" eb="8">
      <t>テアテ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</si>
</sst>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00000"/>
    <numFmt numFmtId="177" formatCode="00000000"/>
    <numFmt numFmtId="178" formatCode="0.0%"/>
    <numFmt numFmtId="179" formatCode="#,##0_ "/>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9"/>
      <name val="ＭＳ 明朝"/>
      <family val="1"/>
      <charset val="128"/>
    </font>
    <font>
      <b/>
      <sz val="9"/>
      <name val="ＭＳ ゴシック"/>
      <family val="3"/>
      <charset val="128"/>
    </font>
    <font>
      <sz val="9"/>
      <color indexed="18"/>
      <name val="ＭＳ Ｐゴシック"/>
      <family val="3"/>
      <charset val="128"/>
    </font>
    <font>
      <sz val="9"/>
      <color indexed="18"/>
      <name val="ＭＳ 明朝"/>
      <family val="1"/>
      <charset val="128"/>
    </font>
    <font>
      <sz val="12"/>
      <name val="ＭＳ ゴシック"/>
      <family val="3"/>
      <charset val="128"/>
    </font>
    <font>
      <sz val="14"/>
      <name val="ＭＳ 明朝"/>
      <family val="1"/>
      <charset val="128"/>
    </font>
    <font>
      <sz val="11"/>
      <color theme="1"/>
      <name val="ＭＳ Ｐゴシック"/>
      <family val="3"/>
      <charset val="128"/>
      <scheme val="minor"/>
    </font>
    <font>
      <sz val="8"/>
      <color theme="1"/>
      <name val="ＭＳ 明朝"/>
      <family val="1"/>
      <charset val="128"/>
    </font>
    <font>
      <sz val="8"/>
      <color theme="1"/>
      <name val="ＭＳ ゴシック"/>
      <family val="3"/>
      <charset val="128"/>
    </font>
    <font>
      <sz val="8"/>
      <color theme="1"/>
      <name val="ＭＳ Ｐゴシック"/>
      <family val="3"/>
      <charset val="128"/>
      <scheme val="minor"/>
    </font>
    <font>
      <sz val="9"/>
      <color theme="1"/>
      <name val="ＭＳ 明朝"/>
      <family val="1"/>
      <charset val="128"/>
    </font>
    <font>
      <sz val="12"/>
      <color theme="1"/>
      <name val="ＭＳ ゴシック"/>
      <family val="3"/>
      <charset val="128"/>
    </font>
    <font>
      <sz val="9"/>
      <color rgb="FF0000FF"/>
      <name val="ＭＳ 明朝"/>
      <family val="1"/>
      <charset val="128"/>
    </font>
    <font>
      <sz val="9"/>
      <color rgb="FFFF0000"/>
      <name val="ＭＳ 明朝"/>
      <family val="1"/>
      <charset val="128"/>
    </font>
    <font>
      <sz val="9"/>
      <color theme="1"/>
      <name val="MS UI Gothic"/>
      <family val="3"/>
      <charset val="128"/>
    </font>
    <font>
      <b/>
      <sz val="9"/>
      <color theme="1"/>
      <name val="ＭＳ 明朝"/>
      <family val="1"/>
      <charset val="128"/>
    </font>
    <font>
      <sz val="16"/>
      <color theme="1"/>
      <name val="ＭＳ 明朝"/>
      <family val="1"/>
      <charset val="128"/>
    </font>
    <font>
      <sz val="14"/>
      <color theme="1"/>
      <name val="ＭＳ Ｐゴシック"/>
      <family val="3"/>
      <charset val="128"/>
      <scheme val="minor"/>
    </font>
    <font>
      <sz val="8"/>
      <color theme="0"/>
      <name val="ＭＳ 明朝"/>
      <family val="1"/>
      <charset val="128"/>
    </font>
    <font>
      <sz val="14"/>
      <color theme="1"/>
      <name val="ＭＳ 明朝"/>
      <family val="1"/>
      <charset val="128"/>
    </font>
    <font>
      <sz val="12"/>
      <color theme="1"/>
      <name val="ＭＳ 明朝"/>
      <family val="1"/>
      <charset val="128"/>
    </font>
    <font>
      <sz val="9"/>
      <color theme="1"/>
      <name val="ＭＳ ゴシック"/>
      <family val="3"/>
      <charset val="128"/>
    </font>
    <font>
      <sz val="10"/>
      <color theme="1"/>
      <name val="ＭＳ 明朝"/>
      <family val="1"/>
      <charset val="128"/>
    </font>
  </fonts>
  <fills count="2">
    <fill>
      <patternFill patternType="none"/>
    </fill>
    <fill>
      <patternFill patternType="gray125"/>
    </fill>
  </fills>
  <borders count="93">
    <border>
      <left/>
      <right/>
      <top/>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style="double">
        <color indexed="64"/>
      </left>
      <right/>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double">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hair">
        <color indexed="64"/>
      </bottom>
      <diagonal/>
    </border>
  </borders>
  <cellStyleXfs count="4">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3" fillId="0" borderId="0" applyFont="0" applyFill="0" applyBorder="0" applyAlignment="0" applyProtection="0"/>
  </cellStyleXfs>
  <cellXfs count="371">
    <xf numFmtId="0" fontId="0" fillId="0" borderId="0" xfId="0">
      <alignment vertical="center"/>
    </xf>
    <xf numFmtId="0" fontId="11" fillId="0" borderId="0" xfId="0" applyFont="1">
      <alignment vertical="center"/>
    </xf>
    <xf numFmtId="0" fontId="12" fillId="0" borderId="0" xfId="0" applyFont="1" applyFill="1" applyBorder="1" applyAlignment="1">
      <alignment vertical="center"/>
    </xf>
    <xf numFmtId="0" fontId="11" fillId="0" borderId="0"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1" xfId="0" applyFont="1" applyBorder="1" applyAlignment="1">
      <alignment horizontal="center" vertical="center"/>
    </xf>
    <xf numFmtId="0" fontId="11" fillId="0" borderId="3" xfId="0" applyFont="1" applyBorder="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lignment vertical="center"/>
    </xf>
    <xf numFmtId="0" fontId="11" fillId="0" borderId="14" xfId="0" applyFont="1" applyBorder="1">
      <alignment vertical="center"/>
    </xf>
    <xf numFmtId="0" fontId="13" fillId="0" borderId="13" xfId="0" applyFont="1" applyBorder="1" applyAlignment="1">
      <alignment vertical="center"/>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horizontal="center" vertical="center"/>
    </xf>
    <xf numFmtId="0" fontId="11" fillId="0" borderId="0" xfId="0" applyFont="1" applyBorder="1" applyAlignment="1">
      <alignment vertical="center"/>
    </xf>
    <xf numFmtId="0" fontId="11" fillId="0" borderId="18"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0" xfId="0" applyFont="1" applyFill="1" applyBorder="1" applyAlignment="1">
      <alignment vertical="center"/>
    </xf>
    <xf numFmtId="0" fontId="11" fillId="0" borderId="8"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11" xfId="0" applyFont="1" applyBorder="1" applyAlignment="1">
      <alignment horizontal="center" vertical="center" justifyLastLine="1"/>
    </xf>
    <xf numFmtId="0" fontId="11" fillId="0" borderId="7" xfId="0" applyFont="1" applyBorder="1" applyAlignment="1">
      <alignment horizontal="center" vertical="center" justifyLastLine="1"/>
    </xf>
    <xf numFmtId="0" fontId="11" fillId="0" borderId="24" xfId="0" applyFont="1" applyBorder="1">
      <alignment vertical="center"/>
    </xf>
    <xf numFmtId="0" fontId="11" fillId="0" borderId="25" xfId="0" applyFont="1" applyBorder="1">
      <alignment vertical="center"/>
    </xf>
    <xf numFmtId="0" fontId="11" fillId="0" borderId="26" xfId="0" applyFont="1" applyBorder="1">
      <alignment vertical="center"/>
    </xf>
    <xf numFmtId="0" fontId="14" fillId="0" borderId="0" xfId="0" applyFont="1">
      <alignment vertical="center"/>
    </xf>
    <xf numFmtId="0" fontId="14" fillId="0" borderId="0" xfId="0" applyFont="1" applyBorder="1">
      <alignment vertical="center"/>
    </xf>
    <xf numFmtId="0" fontId="5" fillId="0" borderId="0" xfId="0" applyFont="1" applyFill="1" applyBorder="1" applyAlignment="1" applyProtection="1">
      <alignment horizontal="distributed" vertical="center"/>
    </xf>
    <xf numFmtId="0" fontId="14" fillId="0" borderId="20" xfId="0" applyFont="1" applyBorder="1" applyAlignment="1">
      <alignment horizontal="center" vertical="center"/>
    </xf>
    <xf numFmtId="0" fontId="14" fillId="0" borderId="27" xfId="0" applyFont="1" applyBorder="1" applyAlignment="1">
      <alignment horizontal="center" vertical="center"/>
    </xf>
    <xf numFmtId="0" fontId="14" fillId="0" borderId="13" xfId="0" applyFont="1" applyBorder="1">
      <alignment vertical="center"/>
    </xf>
    <xf numFmtId="0" fontId="14" fillId="0" borderId="23" xfId="0" applyFont="1" applyBorder="1" applyAlignment="1">
      <alignment horizontal="center" vertical="center"/>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14" fillId="0" borderId="31" xfId="0" applyFont="1" applyBorder="1">
      <alignment vertical="center"/>
    </xf>
    <xf numFmtId="0" fontId="14" fillId="0" borderId="32" xfId="0" applyFont="1" applyBorder="1">
      <alignment vertical="center"/>
    </xf>
    <xf numFmtId="0" fontId="14" fillId="0" borderId="13" xfId="0" applyFont="1" applyBorder="1" applyAlignment="1">
      <alignment horizontal="right" vertical="center"/>
    </xf>
    <xf numFmtId="0" fontId="14" fillId="0" borderId="33" xfId="0" applyFont="1" applyBorder="1">
      <alignment vertical="center"/>
    </xf>
    <xf numFmtId="0" fontId="14" fillId="0" borderId="34" xfId="0" applyFont="1" applyBorder="1">
      <alignment vertical="center"/>
    </xf>
    <xf numFmtId="0" fontId="14" fillId="0" borderId="0" xfId="0" applyFont="1" applyBorder="1" applyAlignment="1">
      <alignment horizontal="center" vertical="center"/>
    </xf>
    <xf numFmtId="0" fontId="5" fillId="0" borderId="0" xfId="0" applyFont="1" applyFill="1" applyBorder="1" applyAlignment="1" applyProtection="1">
      <alignmen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38" fontId="15" fillId="0" borderId="0" xfId="0" applyNumberFormat="1" applyFont="1" applyFill="1" applyBorder="1" applyAlignment="1">
      <alignment vertical="center"/>
    </xf>
    <xf numFmtId="0" fontId="14" fillId="0" borderId="0" xfId="0" applyFont="1" applyFill="1" applyBorder="1">
      <alignment vertical="center"/>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4" fillId="0" borderId="13" xfId="0" applyFont="1" applyBorder="1" applyAlignment="1">
      <alignment horizontal="left" vertical="center"/>
    </xf>
    <xf numFmtId="0" fontId="14" fillId="0" borderId="13" xfId="0" applyFont="1" applyBorder="1" applyAlignment="1">
      <alignment vertical="center"/>
    </xf>
    <xf numFmtId="0" fontId="18" fillId="0" borderId="0" xfId="0" applyFont="1" applyBorder="1">
      <alignment vertical="center"/>
    </xf>
    <xf numFmtId="0" fontId="14" fillId="0" borderId="0" xfId="0" applyFont="1" applyBorder="1" applyAlignment="1">
      <alignment horizontal="right" vertical="center"/>
    </xf>
    <xf numFmtId="0" fontId="14" fillId="0" borderId="38" xfId="0" applyFont="1" applyBorder="1">
      <alignment vertical="center"/>
    </xf>
    <xf numFmtId="0" fontId="14" fillId="0" borderId="39" xfId="0" applyFont="1" applyBorder="1">
      <alignment vertical="center"/>
    </xf>
    <xf numFmtId="0" fontId="14" fillId="0" borderId="40" xfId="0" applyFont="1" applyBorder="1">
      <alignment vertical="center"/>
    </xf>
    <xf numFmtId="0" fontId="14" fillId="0" borderId="41" xfId="0" applyFont="1" applyBorder="1">
      <alignment vertical="center"/>
    </xf>
    <xf numFmtId="0" fontId="14" fillId="0" borderId="42" xfId="0" applyFont="1" applyBorder="1">
      <alignment vertical="center"/>
    </xf>
    <xf numFmtId="0" fontId="14" fillId="0" borderId="43" xfId="0" applyFont="1" applyBorder="1">
      <alignment vertical="center"/>
    </xf>
    <xf numFmtId="0" fontId="7" fillId="0" borderId="0" xfId="0" applyFont="1" applyFill="1" applyBorder="1" applyAlignment="1" applyProtection="1"/>
    <xf numFmtId="0" fontId="6" fillId="0" borderId="0" xfId="0" applyFont="1" applyFill="1" applyBorder="1" applyAlignment="1" applyProtection="1"/>
    <xf numFmtId="0" fontId="14" fillId="0" borderId="0" xfId="0" applyFont="1" applyBorder="1" applyAlignment="1">
      <alignment vertical="center"/>
    </xf>
    <xf numFmtId="0" fontId="14" fillId="0" borderId="0" xfId="0" applyFont="1" applyBorder="1" applyAlignment="1">
      <alignment horizontal="left" vertical="center"/>
    </xf>
    <xf numFmtId="0" fontId="19" fillId="0" borderId="0" xfId="0" applyFont="1" applyBorder="1">
      <alignment vertical="center"/>
    </xf>
    <xf numFmtId="0" fontId="13" fillId="0" borderId="0" xfId="0" applyFont="1" applyBorder="1" applyAlignment="1">
      <alignment vertical="center"/>
    </xf>
    <xf numFmtId="0" fontId="11" fillId="0" borderId="0"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5" fillId="0" borderId="0" xfId="0" applyFont="1" applyFill="1" applyBorder="1" applyAlignment="1">
      <alignment vertical="center"/>
    </xf>
    <xf numFmtId="0" fontId="11" fillId="0" borderId="0" xfId="0" applyFont="1" applyBorder="1" applyAlignment="1">
      <alignment horizontal="distributed" vertical="center" justifyLastLine="1"/>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20" fillId="0" borderId="0" xfId="0" applyFont="1" applyBorder="1" applyAlignment="1">
      <alignment vertical="center"/>
    </xf>
    <xf numFmtId="0" fontId="12" fillId="0" borderId="0" xfId="0" applyFont="1" applyBorder="1">
      <alignment vertical="center"/>
    </xf>
    <xf numFmtId="0" fontId="12" fillId="0" borderId="0" xfId="0" applyFont="1">
      <alignment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21" fillId="0" borderId="0" xfId="0" applyFont="1" applyBorder="1" applyAlignment="1">
      <alignment vertical="top"/>
    </xf>
    <xf numFmtId="38" fontId="11" fillId="0" borderId="0" xfId="0" applyNumberFormat="1" applyFont="1">
      <alignment vertical="center"/>
    </xf>
    <xf numFmtId="38" fontId="22" fillId="0" borderId="0" xfId="0" applyNumberFormat="1" applyFont="1" applyBorder="1" applyAlignment="1">
      <alignment horizontal="center" vertical="center"/>
    </xf>
    <xf numFmtId="0" fontId="22" fillId="0" borderId="0" xfId="0" applyFont="1" applyBorder="1">
      <alignment vertical="center"/>
    </xf>
    <xf numFmtId="0" fontId="22" fillId="0" borderId="0" xfId="0" applyFont="1" applyBorder="1" applyAlignment="1">
      <alignment horizontal="center" vertical="center"/>
    </xf>
    <xf numFmtId="0" fontId="22" fillId="0" borderId="0" xfId="0" applyFont="1">
      <alignment vertical="center"/>
    </xf>
    <xf numFmtId="57" fontId="14" fillId="0" borderId="0" xfId="0" applyNumberFormat="1" applyFont="1" applyBorder="1" applyAlignment="1">
      <alignment vertical="top"/>
    </xf>
    <xf numFmtId="0" fontId="11" fillId="0" borderId="0" xfId="0" applyFont="1" applyBorder="1" applyAlignment="1">
      <alignment horizontal="center" vertical="center"/>
    </xf>
    <xf numFmtId="0" fontId="24" fillId="0" borderId="0" xfId="0" applyFont="1" applyBorder="1" applyAlignment="1">
      <alignment vertical="center"/>
    </xf>
    <xf numFmtId="0" fontId="11" fillId="0" borderId="0" xfId="0" applyFont="1" applyBorder="1" applyAlignment="1">
      <alignment horizontal="left" vertical="center" wrapText="1"/>
    </xf>
    <xf numFmtId="0" fontId="11" fillId="0" borderId="23" xfId="0" applyFont="1" applyBorder="1" applyAlignment="1">
      <alignment horizontal="center" vertical="center"/>
    </xf>
    <xf numFmtId="0" fontId="11" fillId="0" borderId="0" xfId="0" applyFont="1" applyBorder="1" applyAlignment="1">
      <alignment horizontal="center" vertical="center"/>
    </xf>
    <xf numFmtId="0" fontId="23" fillId="0" borderId="0" xfId="0" applyFont="1" applyBorder="1" applyAlignment="1">
      <alignment horizontal="distributed" vertical="top" indent="12"/>
    </xf>
    <xf numFmtId="0" fontId="0" fillId="0" borderId="0" xfId="0" applyAlignment="1">
      <alignment horizontal="distributed" vertical="top" indent="12"/>
    </xf>
    <xf numFmtId="38" fontId="15" fillId="0" borderId="57" xfId="0" applyNumberFormat="1" applyFont="1" applyFill="1" applyBorder="1" applyAlignment="1">
      <alignment vertical="center"/>
    </xf>
    <xf numFmtId="38" fontId="15" fillId="0" borderId="2" xfId="0" applyNumberFormat="1" applyFont="1" applyFill="1" applyBorder="1" applyAlignment="1">
      <alignment vertical="center"/>
    </xf>
    <xf numFmtId="38" fontId="15" fillId="0" borderId="23" xfId="0" applyNumberFormat="1" applyFont="1" applyFill="1" applyBorder="1" applyAlignment="1">
      <alignment vertical="center"/>
    </xf>
    <xf numFmtId="38" fontId="15" fillId="0" borderId="60" xfId="0" applyNumberFormat="1" applyFont="1" applyFill="1" applyBorder="1" applyAlignment="1">
      <alignment vertical="center"/>
    </xf>
    <xf numFmtId="38" fontId="15" fillId="0" borderId="61" xfId="0" applyNumberFormat="1" applyFont="1" applyFill="1" applyBorder="1" applyAlignment="1">
      <alignment vertical="center"/>
    </xf>
    <xf numFmtId="38" fontId="15" fillId="0" borderId="47" xfId="0" applyNumberFormat="1" applyFont="1" applyFill="1" applyBorder="1" applyAlignment="1">
      <alignment vertical="center"/>
    </xf>
    <xf numFmtId="38" fontId="15" fillId="0" borderId="6" xfId="0" applyNumberFormat="1" applyFont="1" applyFill="1" applyBorder="1" applyAlignment="1">
      <alignment vertical="center"/>
    </xf>
    <xf numFmtId="38" fontId="15" fillId="0" borderId="0" xfId="0" applyNumberFormat="1" applyFont="1" applyFill="1" applyBorder="1" applyAlignment="1">
      <alignment vertical="center"/>
    </xf>
    <xf numFmtId="38" fontId="15" fillId="0" borderId="8" xfId="0" applyNumberFormat="1" applyFont="1" applyFill="1" applyBorder="1" applyAlignment="1">
      <alignment vertical="center"/>
    </xf>
    <xf numFmtId="0" fontId="11" fillId="0" borderId="31" xfId="0" applyFont="1" applyBorder="1" applyAlignment="1">
      <alignment horizontal="left" vertical="center" indent="1"/>
    </xf>
    <xf numFmtId="0" fontId="11" fillId="0" borderId="0" xfId="0" applyFont="1" applyBorder="1" applyAlignment="1">
      <alignment horizontal="left" vertical="center" indent="1"/>
    </xf>
    <xf numFmtId="0" fontId="11" fillId="0" borderId="32" xfId="0" applyFont="1" applyBorder="1" applyAlignment="1">
      <alignment horizontal="left" vertical="center" indent="1"/>
    </xf>
    <xf numFmtId="0" fontId="15" fillId="0" borderId="0" xfId="0" applyFont="1" applyFill="1" applyBorder="1" applyAlignment="1" applyProtection="1">
      <alignment horizontal="center" vertical="center"/>
      <protection locked="0"/>
    </xf>
    <xf numFmtId="0" fontId="11" fillId="0" borderId="3" xfId="0" applyFont="1" applyBorder="1" applyAlignment="1">
      <alignment horizontal="center" vertical="center"/>
    </xf>
    <xf numFmtId="0" fontId="11" fillId="0" borderId="1" xfId="0" applyFont="1" applyBorder="1" applyAlignment="1">
      <alignment horizontal="center" vertical="center"/>
    </xf>
    <xf numFmtId="178" fontId="15" fillId="0" borderId="10" xfId="1" applyNumberFormat="1" applyFont="1" applyFill="1" applyBorder="1" applyAlignment="1">
      <alignment horizontal="center" vertical="center" shrinkToFit="1"/>
    </xf>
    <xf numFmtId="178" fontId="15" fillId="0" borderId="11" xfId="1" applyNumberFormat="1" applyFont="1" applyFill="1" applyBorder="1" applyAlignment="1">
      <alignment horizontal="center" vertical="center" shrinkToFit="1"/>
    </xf>
    <xf numFmtId="0" fontId="11" fillId="0" borderId="0" xfId="0" applyFont="1" applyBorder="1" applyAlignment="1">
      <alignment horizontal="distributed" vertical="center"/>
    </xf>
    <xf numFmtId="38" fontId="14" fillId="0" borderId="51" xfId="0" applyNumberFormat="1" applyFont="1" applyBorder="1" applyAlignment="1">
      <alignment horizontal="center" vertical="center"/>
    </xf>
    <xf numFmtId="38" fontId="14" fillId="0" borderId="29" xfId="0" applyNumberFormat="1" applyFont="1" applyBorder="1" applyAlignment="1">
      <alignment horizontal="center" vertical="center"/>
    </xf>
    <xf numFmtId="38" fontId="14" fillId="0" borderId="52" xfId="0" applyNumberFormat="1" applyFont="1" applyBorder="1" applyAlignment="1">
      <alignment horizontal="center" vertical="center"/>
    </xf>
    <xf numFmtId="38" fontId="14" fillId="0" borderId="14" xfId="0" applyNumberFormat="1" applyFont="1" applyBorder="1" applyAlignment="1">
      <alignment horizontal="center" vertical="center"/>
    </xf>
    <xf numFmtId="38" fontId="14" fillId="0" borderId="13" xfId="0" applyNumberFormat="1" applyFont="1" applyBorder="1" applyAlignment="1">
      <alignment horizontal="center" vertical="center"/>
    </xf>
    <xf numFmtId="38" fontId="14" fillId="0" borderId="16" xfId="0" applyNumberFormat="1" applyFont="1" applyBorder="1" applyAlignment="1">
      <alignment horizontal="center" vertical="center"/>
    </xf>
    <xf numFmtId="0" fontId="14" fillId="0" borderId="31" xfId="0" applyFont="1" applyBorder="1" applyAlignment="1">
      <alignment vertical="center"/>
    </xf>
    <xf numFmtId="0" fontId="14" fillId="0" borderId="0" xfId="0" applyFont="1" applyBorder="1" applyAlignment="1">
      <alignment vertical="center"/>
    </xf>
    <xf numFmtId="0" fontId="14" fillId="0" borderId="32" xfId="0" applyFont="1" applyBorder="1" applyAlignment="1">
      <alignment vertical="center"/>
    </xf>
    <xf numFmtId="0" fontId="14" fillId="0" borderId="0" xfId="0" applyFont="1" applyBorder="1" applyAlignment="1">
      <alignment horizontal="center"/>
    </xf>
    <xf numFmtId="49" fontId="14" fillId="0" borderId="0" xfId="0" applyNumberFormat="1" applyFont="1" applyBorder="1" applyAlignment="1">
      <alignment horizontal="center" vertical="center"/>
    </xf>
    <xf numFmtId="38" fontId="15" fillId="0" borderId="0" xfId="0" applyNumberFormat="1" applyFont="1" applyBorder="1" applyAlignment="1">
      <alignment vertical="center"/>
    </xf>
    <xf numFmtId="0" fontId="14" fillId="0" borderId="58" xfId="0" applyFont="1" applyBorder="1" applyAlignment="1">
      <alignment horizontal="left" vertical="center" indent="1"/>
    </xf>
    <xf numFmtId="0" fontId="14" fillId="0" borderId="59" xfId="0" applyFont="1" applyBorder="1" applyAlignment="1">
      <alignment horizontal="left" vertical="center" indent="1"/>
    </xf>
    <xf numFmtId="0" fontId="14" fillId="0" borderId="37" xfId="0" applyFont="1" applyBorder="1" applyAlignment="1">
      <alignment horizontal="left" vertical="center" indent="1"/>
    </xf>
    <xf numFmtId="0" fontId="11" fillId="0" borderId="6" xfId="0" applyFont="1" applyBorder="1" applyAlignment="1">
      <alignment horizontal="distributed" vertical="center" wrapText="1" indent="1"/>
    </xf>
    <xf numFmtId="0" fontId="11" fillId="0" borderId="0" xfId="0" applyFont="1" applyBorder="1" applyAlignment="1">
      <alignment horizontal="distributed" vertical="center" wrapText="1" indent="1"/>
    </xf>
    <xf numFmtId="0" fontId="11" fillId="0" borderId="14" xfId="0" applyFont="1" applyBorder="1" applyAlignment="1">
      <alignment horizontal="distributed" vertical="center" wrapText="1" indent="1"/>
    </xf>
    <xf numFmtId="0" fontId="11" fillId="0" borderId="13" xfId="0" applyFont="1" applyBorder="1" applyAlignment="1">
      <alignment horizontal="distributed" vertical="center" wrapText="1" indent="1"/>
    </xf>
    <xf numFmtId="0" fontId="11" fillId="0" borderId="0" xfId="0" applyFont="1" applyBorder="1" applyAlignment="1">
      <alignment horizontal="center" vertical="center" wrapText="1"/>
    </xf>
    <xf numFmtId="0" fontId="11" fillId="0" borderId="13" xfId="0" applyFont="1" applyBorder="1" applyAlignment="1">
      <alignment horizontal="center" vertical="center" wrapText="1"/>
    </xf>
    <xf numFmtId="3" fontId="15" fillId="0" borderId="0" xfId="0" applyNumberFormat="1" applyFont="1" applyFill="1" applyBorder="1" applyAlignment="1">
      <alignment vertical="center"/>
    </xf>
    <xf numFmtId="3" fontId="15" fillId="0" borderId="13" xfId="0" applyNumberFormat="1" applyFont="1" applyFill="1" applyBorder="1" applyAlignment="1">
      <alignment vertical="center"/>
    </xf>
    <xf numFmtId="0" fontId="15" fillId="0" borderId="21" xfId="0" applyFont="1" applyFill="1" applyBorder="1" applyAlignment="1">
      <alignment vertical="center"/>
    </xf>
    <xf numFmtId="0" fontId="15" fillId="0" borderId="0" xfId="0" applyFont="1" applyFill="1" applyBorder="1" applyAlignment="1">
      <alignment vertical="center"/>
    </xf>
    <xf numFmtId="0" fontId="15" fillId="0" borderId="7" xfId="0" applyFont="1" applyFill="1" applyBorder="1" applyAlignment="1">
      <alignment vertical="center"/>
    </xf>
    <xf numFmtId="0" fontId="15" fillId="0" borderId="13" xfId="0" applyFont="1" applyBorder="1" applyAlignment="1">
      <alignment vertical="center"/>
    </xf>
    <xf numFmtId="0" fontId="15" fillId="0" borderId="0" xfId="0" applyFont="1" applyBorder="1" applyAlignment="1">
      <alignment vertical="center"/>
    </xf>
    <xf numFmtId="0" fontId="0" fillId="0" borderId="0" xfId="0" applyBorder="1" applyAlignment="1">
      <alignment vertical="center"/>
    </xf>
    <xf numFmtId="0" fontId="15" fillId="0" borderId="22" xfId="0" applyFont="1" applyFill="1" applyBorder="1" applyAlignment="1">
      <alignment vertical="center"/>
    </xf>
    <xf numFmtId="0" fontId="15" fillId="0" borderId="2" xfId="0" applyFont="1" applyFill="1" applyBorder="1" applyAlignment="1">
      <alignment vertical="center"/>
    </xf>
    <xf numFmtId="0" fontId="15" fillId="0" borderId="36" xfId="0" applyFont="1" applyFill="1" applyBorder="1" applyAlignment="1">
      <alignment vertical="center"/>
    </xf>
    <xf numFmtId="3" fontId="15" fillId="0" borderId="0" xfId="0" applyNumberFormat="1" applyFont="1" applyBorder="1" applyAlignment="1">
      <alignment vertical="center"/>
    </xf>
    <xf numFmtId="0" fontId="15" fillId="0" borderId="63" xfId="0" applyFont="1" applyBorder="1" applyAlignment="1">
      <alignment vertical="center"/>
    </xf>
    <xf numFmtId="0" fontId="14" fillId="0" borderId="0" xfId="0" applyFont="1" applyBorder="1" applyAlignment="1">
      <alignment horizontal="center" vertical="center"/>
    </xf>
    <xf numFmtId="0" fontId="14" fillId="0" borderId="63" xfId="0" applyFont="1" applyBorder="1" applyAlignment="1">
      <alignment horizontal="center" vertical="center"/>
    </xf>
    <xf numFmtId="0" fontId="11" fillId="0" borderId="18" xfId="0" applyFont="1" applyBorder="1" applyAlignment="1">
      <alignment horizontal="distributed" vertical="center" justifyLastLine="1"/>
    </xf>
    <xf numFmtId="0" fontId="11" fillId="0" borderId="19" xfId="0" applyFont="1" applyBorder="1" applyAlignment="1">
      <alignment horizontal="distributed" vertical="center" justifyLastLine="1"/>
    </xf>
    <xf numFmtId="0" fontId="11" fillId="0" borderId="35" xfId="0" applyFont="1" applyBorder="1" applyAlignment="1">
      <alignment horizontal="distributed" vertical="center" justifyLastLine="1"/>
    </xf>
    <xf numFmtId="0" fontId="11" fillId="0" borderId="21" xfId="0" applyFont="1" applyBorder="1" applyAlignment="1">
      <alignment horizontal="distributed" vertical="center" justifyLastLine="1"/>
    </xf>
    <xf numFmtId="0" fontId="11" fillId="0" borderId="0"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5" fillId="0" borderId="66" xfId="0" applyFont="1" applyBorder="1" applyAlignment="1">
      <alignment horizontal="center" vertical="center" shrinkToFit="1"/>
    </xf>
    <xf numFmtId="0" fontId="15" fillId="0" borderId="67" xfId="0" applyFont="1" applyBorder="1" applyAlignment="1">
      <alignment horizontal="center" vertical="center" shrinkToFit="1"/>
    </xf>
    <xf numFmtId="0" fontId="15" fillId="0" borderId="68" xfId="0" applyFont="1" applyBorder="1" applyAlignment="1">
      <alignment horizontal="center" vertical="center" shrinkToFit="1"/>
    </xf>
    <xf numFmtId="38" fontId="15" fillId="0" borderId="69" xfId="2" applyFont="1" applyFill="1" applyBorder="1" applyAlignment="1" applyProtection="1">
      <alignment horizontal="right" vertical="center" justifyLastLine="1"/>
      <protection locked="0"/>
    </xf>
    <xf numFmtId="38" fontId="15" fillId="0" borderId="67" xfId="2" applyFont="1" applyFill="1" applyBorder="1" applyAlignment="1" applyProtection="1">
      <alignment horizontal="right" vertical="center" justifyLastLine="1"/>
      <protection locked="0"/>
    </xf>
    <xf numFmtId="0" fontId="15" fillId="0" borderId="65"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1" xfId="0" applyFont="1" applyBorder="1" applyAlignment="1">
      <alignment horizontal="center" vertical="center" shrinkToFit="1"/>
    </xf>
    <xf numFmtId="38" fontId="15" fillId="0" borderId="9" xfId="2" applyFont="1" applyFill="1" applyBorder="1" applyAlignment="1" applyProtection="1">
      <alignment horizontal="right" vertical="center" justifyLastLine="1"/>
      <protection locked="0"/>
    </xf>
    <xf numFmtId="38" fontId="15" fillId="0" borderId="10" xfId="2" applyFont="1" applyFill="1" applyBorder="1" applyAlignment="1" applyProtection="1">
      <alignment horizontal="right" vertical="center" justifyLastLine="1"/>
      <protection locked="0"/>
    </xf>
    <xf numFmtId="0" fontId="11" fillId="0" borderId="0" xfId="0" applyFont="1" applyBorder="1" applyAlignment="1">
      <alignment horizontal="center" vertical="center"/>
    </xf>
    <xf numFmtId="0" fontId="11" fillId="0" borderId="13" xfId="0" applyFont="1" applyBorder="1" applyAlignment="1">
      <alignment horizontal="center" vertical="center"/>
    </xf>
    <xf numFmtId="38" fontId="15" fillId="0" borderId="9" xfId="2" applyNumberFormat="1" applyFont="1" applyFill="1" applyBorder="1" applyAlignment="1" applyProtection="1">
      <alignment horizontal="right" vertical="center" justifyLastLine="1"/>
    </xf>
    <xf numFmtId="38" fontId="15" fillId="0" borderId="10" xfId="2" applyNumberFormat="1" applyFont="1" applyFill="1" applyBorder="1" applyAlignment="1" applyProtection="1">
      <alignment horizontal="right" vertical="center" justifyLastLine="1"/>
    </xf>
    <xf numFmtId="0" fontId="11" fillId="0" borderId="62" xfId="0" applyFont="1" applyBorder="1" applyAlignment="1">
      <alignment horizontal="center" vertical="center" justifyLastLine="1"/>
    </xf>
    <xf numFmtId="0" fontId="11" fillId="0" borderId="61" xfId="0" applyFont="1" applyBorder="1" applyAlignment="1">
      <alignment horizontal="center" vertical="center" justifyLastLine="1"/>
    </xf>
    <xf numFmtId="0" fontId="11" fillId="0" borderId="48" xfId="0" applyFont="1" applyBorder="1" applyAlignment="1">
      <alignment horizontal="center" vertical="center" justifyLastLine="1"/>
    </xf>
    <xf numFmtId="0" fontId="11" fillId="0" borderId="72" xfId="0" applyFont="1" applyBorder="1" applyAlignment="1">
      <alignment horizontal="center" vertical="center" justifyLastLine="1"/>
    </xf>
    <xf numFmtId="0" fontId="11" fillId="0" borderId="1" xfId="0" applyFont="1" applyBorder="1" applyAlignment="1">
      <alignment horizontal="center" vertical="center" justifyLastLine="1"/>
    </xf>
    <xf numFmtId="0" fontId="11" fillId="0" borderId="4" xfId="0" applyFont="1" applyBorder="1" applyAlignment="1">
      <alignment horizontal="center" vertical="center" justifyLastLine="1"/>
    </xf>
    <xf numFmtId="0" fontId="11" fillId="0" borderId="79" xfId="0" applyFont="1" applyBorder="1" applyAlignment="1">
      <alignment horizontal="distributed" vertical="center" justifyLastLine="1"/>
    </xf>
    <xf numFmtId="0" fontId="11" fillId="0" borderId="80" xfId="0" applyFont="1" applyBorder="1" applyAlignment="1">
      <alignment horizontal="distributed" vertical="center" justifyLastLine="1"/>
    </xf>
    <xf numFmtId="0" fontId="11" fillId="0" borderId="81" xfId="0" applyFont="1" applyBorder="1" applyAlignment="1">
      <alignment horizontal="distributed" vertical="center" justifyLastLine="1"/>
    </xf>
    <xf numFmtId="0" fontId="11" fillId="0" borderId="82" xfId="0" applyFont="1" applyBorder="1" applyAlignment="1">
      <alignment horizontal="distributed" vertical="center" justifyLastLine="1"/>
    </xf>
    <xf numFmtId="0" fontId="11" fillId="0" borderId="77" xfId="0" applyFont="1" applyBorder="1" applyAlignment="1">
      <alignment horizontal="distributed" vertical="center" indent="1"/>
    </xf>
    <xf numFmtId="0" fontId="11" fillId="0" borderId="60" xfId="0" applyFont="1" applyBorder="1" applyAlignment="1">
      <alignment horizontal="distributed" vertical="center" indent="1"/>
    </xf>
    <xf numFmtId="0" fontId="11" fillId="0" borderId="92" xfId="0" applyFont="1" applyBorder="1" applyAlignment="1">
      <alignment horizontal="right" vertical="center"/>
    </xf>
    <xf numFmtId="0" fontId="11" fillId="0" borderId="49" xfId="0" applyFont="1" applyBorder="1" applyAlignment="1">
      <alignment horizontal="right" vertical="center"/>
    </xf>
    <xf numFmtId="0" fontId="11" fillId="0" borderId="58" xfId="0" applyFont="1" applyBorder="1" applyAlignment="1">
      <alignment horizontal="right" vertical="center"/>
    </xf>
    <xf numFmtId="0" fontId="11" fillId="0" borderId="59" xfId="0" applyFont="1" applyBorder="1" applyAlignment="1">
      <alignment horizontal="right" vertical="center"/>
    </xf>
    <xf numFmtId="0" fontId="15" fillId="0" borderId="49" xfId="0" applyFont="1" applyFill="1" applyBorder="1" applyAlignment="1" applyProtection="1">
      <alignment horizontal="center" vertical="center"/>
      <protection locked="0"/>
    </xf>
    <xf numFmtId="0" fontId="15" fillId="0" borderId="25" xfId="0" applyFont="1" applyFill="1" applyBorder="1" applyAlignment="1" applyProtection="1">
      <alignment horizontal="center" vertical="center"/>
      <protection locked="0"/>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56" xfId="0" applyFont="1" applyBorder="1" applyAlignment="1">
      <alignment horizontal="distributed" vertical="center" indent="4"/>
    </xf>
    <xf numFmtId="0" fontId="11" fillId="0" borderId="19" xfId="0" applyFont="1" applyBorder="1" applyAlignment="1">
      <alignment horizontal="distributed" vertical="center" indent="4"/>
    </xf>
    <xf numFmtId="0" fontId="11" fillId="0" borderId="35" xfId="0" applyFont="1" applyBorder="1" applyAlignment="1">
      <alignment horizontal="distributed" vertical="center" indent="4"/>
    </xf>
    <xf numFmtId="0" fontId="11" fillId="0" borderId="14" xfId="0" applyFont="1" applyBorder="1" applyAlignment="1">
      <alignment horizontal="distributed" vertical="center" indent="4"/>
    </xf>
    <xf numFmtId="0" fontId="11" fillId="0" borderId="13" xfId="0" applyFont="1" applyBorder="1" applyAlignment="1">
      <alignment horizontal="distributed" vertical="center" indent="4"/>
    </xf>
    <xf numFmtId="0" fontId="11" fillId="0" borderId="15" xfId="0" applyFont="1" applyBorder="1" applyAlignment="1">
      <alignment horizontal="distributed" vertical="center" indent="4"/>
    </xf>
    <xf numFmtId="0" fontId="15" fillId="0" borderId="61" xfId="0" applyFont="1" applyFill="1" applyBorder="1" applyAlignment="1" applyProtection="1">
      <alignment vertical="center"/>
      <protection locked="0"/>
    </xf>
    <xf numFmtId="0" fontId="26" fillId="0" borderId="25" xfId="0" applyFont="1" applyBorder="1" applyAlignment="1">
      <alignment horizontal="center" vertical="center"/>
    </xf>
    <xf numFmtId="0" fontId="15" fillId="0" borderId="1" xfId="0" applyFont="1" applyFill="1" applyBorder="1" applyAlignment="1" applyProtection="1">
      <alignment vertical="center"/>
      <protection locked="0"/>
    </xf>
    <xf numFmtId="0" fontId="15" fillId="0" borderId="13" xfId="0" applyFont="1" applyFill="1" applyBorder="1" applyAlignment="1" applyProtection="1">
      <alignment horizontal="center" vertical="center"/>
      <protection locked="0"/>
    </xf>
    <xf numFmtId="0" fontId="14" fillId="0" borderId="73" xfId="0" applyFont="1" applyBorder="1" applyAlignment="1">
      <alignment horizontal="center" vertical="center"/>
    </xf>
    <xf numFmtId="0" fontId="14" fillId="0" borderId="74" xfId="0" applyFont="1" applyBorder="1" applyAlignment="1">
      <alignment horizontal="center" vertical="center"/>
    </xf>
    <xf numFmtId="38" fontId="15" fillId="0" borderId="74" xfId="0" applyNumberFormat="1" applyFont="1" applyFill="1" applyBorder="1" applyAlignment="1">
      <alignment horizontal="right" vertical="center"/>
    </xf>
    <xf numFmtId="0" fontId="15" fillId="0" borderId="74" xfId="0" applyFont="1" applyFill="1" applyBorder="1" applyAlignment="1">
      <alignment horizontal="right" vertical="center"/>
    </xf>
    <xf numFmtId="0" fontId="15" fillId="0" borderId="75" xfId="0" applyFont="1" applyFill="1" applyBorder="1" applyAlignment="1">
      <alignment horizontal="right" vertical="center"/>
    </xf>
    <xf numFmtId="0" fontId="14" fillId="0" borderId="76" xfId="0" applyFont="1" applyBorder="1" applyAlignment="1">
      <alignment horizontal="center" vertical="center"/>
    </xf>
    <xf numFmtId="0" fontId="14" fillId="0" borderId="77" xfId="0" applyFont="1" applyBorder="1" applyAlignment="1">
      <alignment horizontal="center" vertical="center"/>
    </xf>
    <xf numFmtId="38" fontId="15" fillId="0" borderId="77" xfId="0" applyNumberFormat="1" applyFont="1" applyFill="1" applyBorder="1" applyAlignment="1">
      <alignment horizontal="right" vertical="center"/>
    </xf>
    <xf numFmtId="0" fontId="15" fillId="0" borderId="77" xfId="0" applyFont="1" applyFill="1" applyBorder="1" applyAlignment="1">
      <alignment horizontal="right" vertical="center"/>
    </xf>
    <xf numFmtId="0" fontId="15" fillId="0" borderId="78" xfId="0" applyFont="1" applyFill="1" applyBorder="1" applyAlignment="1">
      <alignment horizontal="right" vertical="center"/>
    </xf>
    <xf numFmtId="43" fontId="15" fillId="0" borderId="58" xfId="2" applyNumberFormat="1" applyFont="1" applyBorder="1" applyAlignment="1">
      <alignment vertical="center"/>
    </xf>
    <xf numFmtId="43" fontId="15" fillId="0" borderId="59" xfId="2" applyNumberFormat="1" applyFont="1" applyBorder="1" applyAlignment="1">
      <alignment vertical="center"/>
    </xf>
    <xf numFmtId="3" fontId="15" fillId="0" borderId="58" xfId="2" applyNumberFormat="1" applyFont="1" applyBorder="1" applyAlignment="1">
      <alignment vertical="center"/>
    </xf>
    <xf numFmtId="3" fontId="15" fillId="0" borderId="59" xfId="2" applyNumberFormat="1" applyFont="1" applyBorder="1" applyAlignment="1">
      <alignment vertical="center"/>
    </xf>
    <xf numFmtId="38" fontId="15" fillId="0" borderId="71" xfId="0" applyNumberFormat="1" applyFont="1" applyBorder="1" applyAlignment="1">
      <alignment vertical="center"/>
    </xf>
    <xf numFmtId="38" fontId="15" fillId="0" borderId="44" xfId="0" applyNumberFormat="1" applyFont="1" applyBorder="1" applyAlignment="1">
      <alignment vertical="center"/>
    </xf>
    <xf numFmtId="38" fontId="15" fillId="0" borderId="46" xfId="0" applyNumberFormat="1" applyFont="1" applyBorder="1" applyAlignment="1">
      <alignment vertical="center"/>
    </xf>
    <xf numFmtId="43" fontId="15" fillId="0" borderId="57" xfId="2" applyNumberFormat="1" applyFont="1" applyBorder="1" applyAlignment="1">
      <alignment vertical="center"/>
    </xf>
    <xf numFmtId="43" fontId="15" fillId="0" borderId="2" xfId="2" applyNumberFormat="1" applyFont="1" applyBorder="1" applyAlignment="1">
      <alignment vertical="center"/>
    </xf>
    <xf numFmtId="38" fontId="15" fillId="0" borderId="13" xfId="0" applyNumberFormat="1" applyFont="1" applyBorder="1" applyAlignment="1">
      <alignment vertical="center"/>
    </xf>
    <xf numFmtId="0" fontId="14" fillId="0" borderId="57" xfId="0" applyFont="1" applyBorder="1" applyAlignment="1">
      <alignment horizontal="left" vertical="center" indent="1"/>
    </xf>
    <xf numFmtId="0" fontId="14" fillId="0" borderId="2" xfId="0" applyFont="1" applyBorder="1" applyAlignment="1">
      <alignment horizontal="left" vertical="center" indent="1"/>
    </xf>
    <xf numFmtId="0" fontId="14" fillId="0" borderId="36" xfId="0" applyFont="1" applyBorder="1" applyAlignment="1">
      <alignment horizontal="left" vertical="center" indent="1"/>
    </xf>
    <xf numFmtId="0" fontId="15" fillId="0" borderId="70" xfId="0" applyFont="1" applyFill="1" applyBorder="1" applyAlignment="1" applyProtection="1">
      <alignment horizontal="center" vertical="center" shrinkToFit="1"/>
      <protection locked="0"/>
    </xf>
    <xf numFmtId="0" fontId="15" fillId="0" borderId="59" xfId="0" applyFont="1" applyFill="1" applyBorder="1" applyAlignment="1" applyProtection="1">
      <alignment horizontal="center" vertical="center" shrinkToFit="1"/>
      <protection locked="0"/>
    </xf>
    <xf numFmtId="0" fontId="15" fillId="0" borderId="37" xfId="0" applyFont="1" applyFill="1" applyBorder="1" applyAlignment="1" applyProtection="1">
      <alignment horizontal="center" vertical="center" shrinkToFit="1"/>
      <protection locked="0"/>
    </xf>
    <xf numFmtId="0" fontId="15" fillId="0" borderId="59" xfId="0" applyFont="1" applyBorder="1" applyAlignment="1">
      <alignment vertical="center"/>
    </xf>
    <xf numFmtId="43" fontId="15" fillId="0" borderId="56" xfId="2" applyNumberFormat="1" applyFont="1" applyBorder="1" applyAlignment="1">
      <alignment vertical="center"/>
    </xf>
    <xf numFmtId="43" fontId="15" fillId="0" borderId="19" xfId="2" applyNumberFormat="1" applyFont="1" applyBorder="1" applyAlignment="1">
      <alignment vertical="center"/>
    </xf>
    <xf numFmtId="1" fontId="15" fillId="0" borderId="0" xfId="0" applyNumberFormat="1" applyFont="1" applyFill="1" applyBorder="1" applyAlignment="1" applyProtection="1">
      <alignment horizontal="center" vertical="center"/>
      <protection locked="0"/>
    </xf>
    <xf numFmtId="0" fontId="14" fillId="0" borderId="58" xfId="0" applyFont="1" applyBorder="1" applyAlignment="1">
      <alignment horizontal="distributed" vertical="center" indent="1"/>
    </xf>
    <xf numFmtId="0" fontId="14" fillId="0" borderId="59" xfId="0" applyFont="1" applyBorder="1" applyAlignment="1">
      <alignment horizontal="distributed" vertical="center" indent="1"/>
    </xf>
    <xf numFmtId="0" fontId="14" fillId="0" borderId="37" xfId="0" applyFont="1" applyBorder="1" applyAlignment="1">
      <alignment horizontal="distributed" vertical="center" indent="1"/>
    </xf>
    <xf numFmtId="0" fontId="14" fillId="0" borderId="56" xfId="0" applyFont="1" applyBorder="1" applyAlignment="1">
      <alignment horizontal="left" vertical="center" indent="1"/>
    </xf>
    <xf numFmtId="0" fontId="14" fillId="0" borderId="19" xfId="0" applyFont="1" applyBorder="1" applyAlignment="1">
      <alignment horizontal="left" vertical="center" indent="1"/>
    </xf>
    <xf numFmtId="3" fontId="15" fillId="0" borderId="9" xfId="2" applyNumberFormat="1" applyFont="1" applyBorder="1" applyAlignment="1">
      <alignment vertical="center"/>
    </xf>
    <xf numFmtId="3" fontId="15" fillId="0" borderId="10" xfId="2" applyNumberFormat="1" applyFont="1" applyBorder="1" applyAlignment="1">
      <alignment vertical="center"/>
    </xf>
    <xf numFmtId="38" fontId="15" fillId="0" borderId="1" xfId="0" applyNumberFormat="1" applyFont="1" applyBorder="1" applyAlignment="1">
      <alignment vertical="center"/>
    </xf>
    <xf numFmtId="0" fontId="15" fillId="0" borderId="10" xfId="0" applyFont="1" applyBorder="1" applyAlignment="1">
      <alignment vertical="center"/>
    </xf>
    <xf numFmtId="3" fontId="15" fillId="0" borderId="59" xfId="0" applyNumberFormat="1" applyFont="1" applyBorder="1" applyAlignment="1">
      <alignment vertical="center"/>
    </xf>
    <xf numFmtId="3" fontId="15" fillId="0" borderId="10" xfId="0" applyNumberFormat="1" applyFont="1" applyBorder="1" applyAlignment="1">
      <alignment vertical="center"/>
    </xf>
    <xf numFmtId="0" fontId="9" fillId="0" borderId="0" xfId="0" applyFont="1" applyFill="1" applyBorder="1" applyAlignment="1" applyProtection="1">
      <alignment horizontal="distributed" vertical="center" indent="16"/>
    </xf>
    <xf numFmtId="0" fontId="14" fillId="0" borderId="35" xfId="0" applyFont="1" applyBorder="1" applyAlignment="1">
      <alignment horizontal="left" vertical="center" indent="1"/>
    </xf>
    <xf numFmtId="0" fontId="15" fillId="0" borderId="65"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center" vertical="center" shrinkToFit="1"/>
      <protection locked="0"/>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85" xfId="0" applyFont="1" applyBorder="1" applyAlignment="1">
      <alignment horizontal="center" vertical="center"/>
    </xf>
    <xf numFmtId="38" fontId="8" fillId="0" borderId="0" xfId="0" applyNumberFormat="1" applyFont="1" applyFill="1" applyBorder="1" applyAlignment="1" applyProtection="1">
      <alignment vertical="center" shrinkToFit="1"/>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2" xfId="0" applyFont="1" applyBorder="1" applyAlignment="1">
      <alignment horizontal="distributed" vertical="center" indent="1"/>
    </xf>
    <xf numFmtId="0" fontId="14" fillId="0" borderId="36" xfId="0" applyFont="1" applyBorder="1" applyAlignment="1">
      <alignment horizontal="distributed" vertical="center" indent="1"/>
    </xf>
    <xf numFmtId="0" fontId="26" fillId="0" borderId="0" xfId="0" applyFont="1" applyBorder="1" applyAlignment="1">
      <alignment horizontal="center" vertical="center"/>
    </xf>
    <xf numFmtId="0" fontId="11" fillId="0" borderId="72" xfId="0" applyFont="1" applyBorder="1" applyAlignment="1">
      <alignment horizontal="distributed" vertical="center" justifyLastLine="1"/>
    </xf>
    <xf numFmtId="0" fontId="11" fillId="0" borderId="1"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5" fillId="0" borderId="62" xfId="0" applyFont="1" applyFill="1" applyBorder="1" applyAlignment="1">
      <alignment vertical="center"/>
    </xf>
    <xf numFmtId="0" fontId="15" fillId="0" borderId="61" xfId="0" applyFont="1" applyFill="1" applyBorder="1" applyAlignment="1">
      <alignment vertical="center"/>
    </xf>
    <xf numFmtId="0" fontId="15" fillId="0" borderId="48" xfId="0" applyFont="1" applyFill="1" applyBorder="1" applyAlignment="1">
      <alignment vertical="center"/>
    </xf>
    <xf numFmtId="0" fontId="14" fillId="0" borderId="5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38" fontId="15" fillId="0" borderId="56" xfId="0" applyNumberFormat="1" applyFont="1" applyFill="1" applyBorder="1" applyAlignment="1" applyProtection="1">
      <alignment vertical="center"/>
      <protection locked="0"/>
    </xf>
    <xf numFmtId="38" fontId="15" fillId="0" borderId="19" xfId="0" applyNumberFormat="1" applyFont="1" applyFill="1" applyBorder="1" applyAlignment="1" applyProtection="1">
      <alignment vertical="center"/>
      <protection locked="0"/>
    </xf>
    <xf numFmtId="38" fontId="15" fillId="0" borderId="20" xfId="0" applyNumberFormat="1" applyFont="1" applyFill="1" applyBorder="1" applyAlignment="1" applyProtection="1">
      <alignment vertical="center"/>
      <protection locked="0"/>
    </xf>
    <xf numFmtId="0" fontId="14" fillId="0" borderId="18" xfId="0" applyFont="1" applyBorder="1" applyAlignment="1">
      <alignment horizontal="distributed" vertical="center" wrapText="1" justifyLastLine="1"/>
    </xf>
    <xf numFmtId="0" fontId="14" fillId="0" borderId="19" xfId="0" applyFont="1" applyBorder="1" applyAlignment="1">
      <alignment horizontal="distributed" vertical="center" wrapText="1" justifyLastLine="1"/>
    </xf>
    <xf numFmtId="0" fontId="14" fillId="0" borderId="35" xfId="0" applyFont="1" applyBorder="1" applyAlignment="1">
      <alignment horizontal="distributed" vertical="center" wrapText="1" justifyLastLine="1"/>
    </xf>
    <xf numFmtId="0" fontId="14" fillId="0" borderId="21" xfId="0" applyFont="1" applyBorder="1" applyAlignment="1">
      <alignment horizontal="distributed" vertical="center" wrapText="1" justifyLastLine="1"/>
    </xf>
    <xf numFmtId="0" fontId="14" fillId="0" borderId="0" xfId="0" applyFont="1" applyBorder="1" applyAlignment="1">
      <alignment horizontal="distributed" vertical="center" wrapText="1" justifyLastLine="1"/>
    </xf>
    <xf numFmtId="0" fontId="14" fillId="0" borderId="7" xfId="0" applyFont="1" applyBorder="1" applyAlignment="1">
      <alignment horizontal="distributed" vertical="center" wrapText="1" justifyLastLine="1"/>
    </xf>
    <xf numFmtId="0" fontId="14" fillId="0" borderId="22" xfId="0" applyFont="1" applyBorder="1" applyAlignment="1">
      <alignment horizontal="distributed" vertical="center" wrapText="1" justifyLastLine="1"/>
    </xf>
    <xf numFmtId="0" fontId="14" fillId="0" borderId="2" xfId="0" applyFont="1" applyBorder="1" applyAlignment="1">
      <alignment horizontal="distributed" vertical="center" wrapText="1" justifyLastLine="1"/>
    </xf>
    <xf numFmtId="0" fontId="14" fillId="0" borderId="36" xfId="0" applyFont="1" applyBorder="1" applyAlignment="1">
      <alignment horizontal="distributed" vertical="center" wrapText="1" justifyLastLine="1"/>
    </xf>
    <xf numFmtId="0" fontId="14" fillId="0" borderId="19" xfId="0" applyFont="1" applyBorder="1" applyAlignment="1">
      <alignment horizontal="distributed" vertical="center" indent="1"/>
    </xf>
    <xf numFmtId="0" fontId="14" fillId="0" borderId="35" xfId="0" applyFont="1" applyBorder="1" applyAlignment="1">
      <alignment horizontal="distributed" vertical="center" indent="1"/>
    </xf>
    <xf numFmtId="38" fontId="15" fillId="0" borderId="44" xfId="2" applyFont="1" applyBorder="1" applyAlignment="1">
      <alignment vertical="center"/>
    </xf>
    <xf numFmtId="0" fontId="11" fillId="0" borderId="20" xfId="0" applyFont="1" applyBorder="1" applyAlignment="1">
      <alignment horizontal="distributed" vertical="center" indent="4"/>
    </xf>
    <xf numFmtId="0" fontId="11" fillId="0" borderId="16" xfId="0" applyFont="1" applyBorder="1" applyAlignment="1">
      <alignment horizontal="distributed" vertical="center" indent="4"/>
    </xf>
    <xf numFmtId="38" fontId="15" fillId="0" borderId="10" xfId="2" applyFont="1" applyBorder="1" applyAlignment="1">
      <alignment vertical="center"/>
    </xf>
    <xf numFmtId="38" fontId="15" fillId="0" borderId="10" xfId="2" applyNumberFormat="1" applyFont="1" applyBorder="1" applyAlignment="1">
      <alignment vertical="center"/>
    </xf>
    <xf numFmtId="0" fontId="11" fillId="0" borderId="71" xfId="0" applyFont="1" applyBorder="1" applyAlignment="1">
      <alignment horizontal="center" vertical="center"/>
    </xf>
    <xf numFmtId="0" fontId="11" fillId="0" borderId="44" xfId="0" applyFont="1" applyBorder="1" applyAlignment="1">
      <alignment horizontal="center" vertical="center"/>
    </xf>
    <xf numFmtId="3" fontId="15" fillId="0" borderId="69" xfId="2" applyNumberFormat="1" applyFont="1" applyBorder="1" applyAlignment="1">
      <alignment vertical="center"/>
    </xf>
    <xf numFmtId="3" fontId="15" fillId="0" borderId="67" xfId="2" applyNumberFormat="1" applyFont="1" applyBorder="1" applyAlignment="1">
      <alignment vertical="center"/>
    </xf>
    <xf numFmtId="0" fontId="11" fillId="0" borderId="61" xfId="0" applyFont="1" applyBorder="1" applyAlignment="1">
      <alignment horizontal="distributed" vertical="center" indent="1"/>
    </xf>
    <xf numFmtId="0" fontId="11" fillId="0" borderId="48" xfId="0" applyFont="1" applyBorder="1" applyAlignment="1">
      <alignment horizontal="distributed" vertical="center" indent="1"/>
    </xf>
    <xf numFmtId="0" fontId="11" fillId="0" borderId="64" xfId="0" applyFont="1" applyBorder="1" applyAlignment="1">
      <alignment horizontal="distributed" vertical="center" justifyLastLine="1"/>
    </xf>
    <xf numFmtId="0" fontId="11" fillId="0" borderId="44" xfId="0" applyFont="1" applyBorder="1" applyAlignment="1">
      <alignment horizontal="distributed" vertical="center" justifyLastLine="1"/>
    </xf>
    <xf numFmtId="0" fontId="11" fillId="0" borderId="45" xfId="0" applyFont="1" applyBorder="1" applyAlignment="1">
      <alignment horizontal="distributed" vertical="center" justifyLastLine="1"/>
    </xf>
    <xf numFmtId="3" fontId="15" fillId="0" borderId="67" xfId="0" applyNumberFormat="1" applyFont="1" applyBorder="1" applyAlignment="1">
      <alignment vertical="center"/>
    </xf>
    <xf numFmtId="0" fontId="15" fillId="0" borderId="65"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38" fontId="15" fillId="0" borderId="58" xfId="2" applyFont="1" applyFill="1" applyBorder="1" applyAlignment="1" applyProtection="1">
      <alignment horizontal="right" vertical="center" justifyLastLine="1"/>
      <protection locked="0"/>
    </xf>
    <xf numFmtId="38" fontId="15" fillId="0" borderId="59" xfId="2" applyFont="1" applyFill="1" applyBorder="1" applyAlignment="1" applyProtection="1">
      <alignment horizontal="right" vertical="center" justifyLastLine="1"/>
      <protection locked="0"/>
    </xf>
    <xf numFmtId="38" fontId="15" fillId="0" borderId="25" xfId="2" applyFont="1" applyBorder="1" applyAlignment="1">
      <alignment vertical="center"/>
    </xf>
    <xf numFmtId="0" fontId="15" fillId="0" borderId="67" xfId="0" applyFont="1" applyBorder="1" applyAlignment="1">
      <alignment vertical="center"/>
    </xf>
    <xf numFmtId="179" fontId="15" fillId="0" borderId="72" xfId="0" applyNumberFormat="1" applyFont="1" applyFill="1" applyBorder="1" applyAlignment="1">
      <alignment horizontal="center" vertical="center"/>
    </xf>
    <xf numFmtId="179" fontId="15" fillId="0" borderId="1" xfId="0" applyNumberFormat="1" applyFont="1" applyFill="1" applyBorder="1" applyAlignment="1">
      <alignment horizontal="center" vertical="center"/>
    </xf>
    <xf numFmtId="38" fontId="15" fillId="0" borderId="63" xfId="2" applyFont="1" applyBorder="1" applyAlignment="1">
      <alignment vertical="center"/>
    </xf>
    <xf numFmtId="0" fontId="26" fillId="0" borderId="49" xfId="0" applyFont="1" applyBorder="1" applyAlignment="1">
      <alignment horizontal="center" vertical="center"/>
    </xf>
    <xf numFmtId="0" fontId="11" fillId="0" borderId="83" xfId="0" applyFont="1" applyBorder="1" applyAlignment="1">
      <alignment horizontal="center" vertical="center"/>
    </xf>
    <xf numFmtId="0" fontId="11" fillId="0" borderId="84" xfId="0" applyFont="1" applyBorder="1" applyAlignment="1">
      <alignment horizontal="center" vertical="center"/>
    </xf>
    <xf numFmtId="0" fontId="11" fillId="0" borderId="80" xfId="0" applyFont="1" applyBorder="1" applyAlignment="1">
      <alignment horizontal="center" vertical="center"/>
    </xf>
    <xf numFmtId="0" fontId="11" fillId="0" borderId="82" xfId="0" applyFont="1" applyBorder="1" applyAlignment="1">
      <alignment horizontal="center" vertical="center"/>
    </xf>
    <xf numFmtId="0" fontId="11" fillId="0" borderId="62" xfId="0" applyFont="1" applyBorder="1" applyAlignment="1">
      <alignment horizontal="center" vertical="center"/>
    </xf>
    <xf numFmtId="0" fontId="11" fillId="0" borderId="48" xfId="0" applyFont="1" applyBorder="1" applyAlignment="1">
      <alignment horizontal="center" vertical="center"/>
    </xf>
    <xf numFmtId="177" fontId="15" fillId="0" borderId="60" xfId="0" applyNumberFormat="1" applyFont="1" applyFill="1" applyBorder="1" applyAlignment="1" applyProtection="1">
      <alignment horizontal="center" vertical="center"/>
      <protection locked="0"/>
    </xf>
    <xf numFmtId="177" fontId="15" fillId="0" borderId="61" xfId="0" applyNumberFormat="1" applyFont="1" applyFill="1" applyBorder="1" applyAlignment="1" applyProtection="1">
      <alignment horizontal="center" vertical="center"/>
      <protection locked="0"/>
    </xf>
    <xf numFmtId="177" fontId="15" fillId="0" borderId="48" xfId="0" applyNumberFormat="1" applyFont="1" applyFill="1" applyBorder="1" applyAlignment="1" applyProtection="1">
      <alignment horizontal="center"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48" xfId="0" applyFont="1" applyFill="1" applyBorder="1" applyAlignment="1" applyProtection="1">
      <alignment horizontal="center" vertical="center"/>
      <protection locked="0"/>
    </xf>
    <xf numFmtId="179" fontId="15" fillId="0" borderId="72" xfId="0" applyNumberFormat="1" applyFont="1" applyBorder="1" applyAlignment="1">
      <alignment horizontal="center" vertical="center"/>
    </xf>
    <xf numFmtId="179" fontId="15" fillId="0" borderId="1" xfId="0" applyNumberFormat="1" applyFont="1" applyBorder="1" applyAlignment="1">
      <alignment horizontal="center" vertical="center"/>
    </xf>
    <xf numFmtId="176" fontId="15" fillId="0" borderId="72" xfId="0" applyNumberFormat="1" applyFont="1" applyFill="1" applyBorder="1" applyAlignment="1" applyProtection="1">
      <alignment horizontal="center" vertical="center"/>
      <protection locked="0"/>
    </xf>
    <xf numFmtId="176" fontId="15" fillId="0" borderId="1" xfId="0" applyNumberFormat="1" applyFont="1" applyFill="1" applyBorder="1" applyAlignment="1" applyProtection="1">
      <alignment horizontal="center" vertical="center"/>
      <protection locked="0"/>
    </xf>
    <xf numFmtId="176" fontId="15" fillId="0" borderId="4" xfId="0" applyNumberFormat="1" applyFont="1" applyFill="1" applyBorder="1" applyAlignment="1" applyProtection="1">
      <alignment horizontal="center" vertical="center"/>
      <protection locked="0"/>
    </xf>
    <xf numFmtId="0" fontId="11" fillId="0" borderId="62" xfId="0" applyFont="1" applyBorder="1" applyAlignment="1">
      <alignment horizontal="center" vertical="center" wrapText="1"/>
    </xf>
    <xf numFmtId="0" fontId="11" fillId="0" borderId="48" xfId="0" applyFont="1" applyBorder="1" applyAlignment="1">
      <alignment horizontal="center" vertical="center" wrapText="1"/>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24" fillId="0" borderId="48" xfId="0" applyFont="1" applyBorder="1" applyAlignment="1">
      <alignment horizontal="center" vertical="center"/>
    </xf>
    <xf numFmtId="0" fontId="11" fillId="0" borderId="85" xfId="0" applyFont="1" applyBorder="1" applyAlignment="1">
      <alignment horizontal="center" vertical="center"/>
    </xf>
    <xf numFmtId="176" fontId="15" fillId="0" borderId="60" xfId="0" applyNumberFormat="1" applyFont="1" applyFill="1" applyBorder="1" applyAlignment="1" applyProtection="1">
      <alignment horizontal="center" vertical="center"/>
      <protection locked="0"/>
    </xf>
    <xf numFmtId="176" fontId="15" fillId="0" borderId="61" xfId="0" applyNumberFormat="1" applyFont="1" applyFill="1" applyBorder="1" applyAlignment="1" applyProtection="1">
      <alignment horizontal="center" vertical="center"/>
      <protection locked="0"/>
    </xf>
    <xf numFmtId="176" fontId="15" fillId="0" borderId="47" xfId="0" applyNumberFormat="1"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5" fillId="0" borderId="3"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25" fillId="0" borderId="90" xfId="0" applyFont="1" applyFill="1" applyBorder="1" applyAlignment="1" applyProtection="1">
      <alignment horizontal="center" vertical="center" wrapText="1"/>
      <protection locked="0"/>
    </xf>
    <xf numFmtId="0" fontId="25" fillId="0" borderId="63" xfId="0" applyFont="1" applyFill="1" applyBorder="1" applyAlignment="1" applyProtection="1">
      <alignment horizontal="center" vertical="center" wrapText="1"/>
      <protection locked="0"/>
    </xf>
    <xf numFmtId="0" fontId="25" fillId="0" borderId="91" xfId="0" applyFont="1" applyFill="1" applyBorder="1" applyAlignment="1" applyProtection="1">
      <alignment horizontal="center" vertical="center" wrapText="1"/>
      <protection locked="0"/>
    </xf>
    <xf numFmtId="0" fontId="25" fillId="0" borderId="21"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0" fontId="25" fillId="0" borderId="8" xfId="0" applyFont="1" applyFill="1" applyBorder="1" applyAlignment="1" applyProtection="1">
      <alignment horizontal="center" vertical="center" wrapText="1"/>
      <protection locked="0"/>
    </xf>
    <xf numFmtId="0" fontId="25" fillId="0" borderId="2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23" xfId="0" applyFont="1" applyFill="1" applyBorder="1" applyAlignment="1" applyProtection="1">
      <alignment horizontal="center" vertical="center" wrapText="1"/>
      <protection locked="0"/>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55" xfId="0" applyFont="1" applyBorder="1" applyAlignment="1">
      <alignment horizontal="left" vertical="center" wrapText="1"/>
    </xf>
    <xf numFmtId="0" fontId="11" fillId="0" borderId="13" xfId="0" applyFont="1" applyBorder="1" applyAlignment="1">
      <alignment horizontal="left" vertical="center" wrapText="1"/>
    </xf>
    <xf numFmtId="0" fontId="11" fillId="0" borderId="16" xfId="0" applyFont="1" applyBorder="1" applyAlignment="1">
      <alignment horizontal="left" vertical="center" wrapText="1"/>
    </xf>
  </cellXfs>
  <cellStyles count="4">
    <cellStyle name="パーセント" xfId="1" builtinId="5"/>
    <cellStyle name="桁区切り" xfId="2" builtinId="6"/>
    <cellStyle name="桁区切り 2 2" xfId="3" xr:uid="{00000000-0005-0000-0000-000002000000}"/>
    <cellStyle name="標準" xfId="0" builtinId="0"/>
  </cellStyles>
  <dxfs count="19">
    <dxf>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ont>
        <color theme="8" tint="0.79998168889431442"/>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49</xdr:col>
      <xdr:colOff>19050</xdr:colOff>
      <xdr:row>29</xdr:row>
      <xdr:rowOff>123825</xdr:rowOff>
    </xdr:from>
    <xdr:to>
      <xdr:col>50</xdr:col>
      <xdr:colOff>188550</xdr:colOff>
      <xdr:row>31</xdr:row>
      <xdr:rowOff>198075</xdr:rowOff>
    </xdr:to>
    <xdr:sp macro="" textlink="">
      <xdr:nvSpPr>
        <xdr:cNvPr id="2" name="円/楕円 1">
          <a:extLst>
            <a:ext uri="{FF2B5EF4-FFF2-40B4-BE49-F238E27FC236}">
              <a16:creationId xmlns:a16="http://schemas.microsoft.com/office/drawing/2014/main" id="{F0A3FDB5-6E9D-4A5E-A640-86B6C4E45E93}"/>
            </a:ext>
          </a:extLst>
        </xdr:cNvPr>
        <xdr:cNvSpPr/>
      </xdr:nvSpPr>
      <xdr:spPr>
        <a:xfrm>
          <a:off x="9448800" y="5743575"/>
          <a:ext cx="360000" cy="36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baseline="0">
              <a:solidFill>
                <a:sysClr val="windowText" lastClr="000000"/>
              </a:solidFill>
              <a:latin typeface="ＭＳ 明朝" panose="02020609040205080304" pitchFamily="17" charset="-128"/>
              <a:ea typeface="ＭＳ 明朝" panose="02020609040205080304" pitchFamily="17" charset="-128"/>
            </a:rPr>
            <a:t>印</a:t>
          </a:r>
          <a:r>
            <a:rPr kumimoji="1" lang="en-US" altLang="ja-JP" sz="800" baseline="0">
              <a:solidFill>
                <a:sysClr val="windowText" lastClr="000000"/>
              </a:solidFill>
              <a:latin typeface="ＭＳ 明朝" panose="02020609040205080304" pitchFamily="17" charset="-128"/>
              <a:ea typeface="ＭＳ 明朝" panose="02020609040205080304" pitchFamily="17" charset="-128"/>
            </a:rPr>
            <a:t>000</a:t>
          </a:r>
          <a:endParaRPr kumimoji="1" lang="ja-JP" altLang="en-US" sz="800"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58"/>
  <sheetViews>
    <sheetView showGridLines="0" tabSelected="1" zoomScaleNormal="100" zoomScaleSheetLayoutView="100" workbookViewId="0">
      <selection activeCell="H16" sqref="H16:M16"/>
    </sheetView>
  </sheetViews>
  <sheetFormatPr defaultRowHeight="21" customHeight="1" x14ac:dyDescent="0.15"/>
  <cols>
    <col min="1" max="1" width="3.75" style="1" customWidth="1"/>
    <col min="2" max="53" width="2.5" style="1" customWidth="1"/>
    <col min="54" max="54" width="3.75" style="1" customWidth="1"/>
    <col min="55" max="16384" width="9" style="1"/>
  </cols>
  <sheetData>
    <row r="1" spans="1:56" ht="22.5" customHeight="1" x14ac:dyDescent="0.15">
      <c r="A1" s="103" t="s">
        <v>126</v>
      </c>
      <c r="C1" s="97"/>
      <c r="E1" s="97"/>
      <c r="F1" s="97"/>
      <c r="G1" s="109" t="s">
        <v>80</v>
      </c>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97"/>
      <c r="AX1" s="97"/>
      <c r="AY1" s="97"/>
      <c r="AZ1" s="97"/>
      <c r="BA1" s="97"/>
      <c r="BB1" s="92"/>
    </row>
    <row r="2" spans="1:56" s="102" customFormat="1" ht="15" customHeight="1" thickBot="1" x14ac:dyDescent="0.2">
      <c r="A2" s="100"/>
      <c r="B2" s="101"/>
      <c r="C2" s="101"/>
      <c r="D2" s="108"/>
      <c r="E2" s="101"/>
      <c r="F2" s="101"/>
      <c r="G2" s="101"/>
      <c r="H2" s="101"/>
      <c r="I2" s="101"/>
      <c r="J2" s="101"/>
      <c r="K2" s="101"/>
      <c r="L2" s="101"/>
      <c r="M2" s="101"/>
      <c r="N2" s="101"/>
      <c r="O2" s="101"/>
      <c r="P2" s="101"/>
      <c r="Q2" s="101"/>
      <c r="R2" s="99">
        <f>IF(R14="",0,R14)</f>
        <v>0</v>
      </c>
      <c r="S2" s="99">
        <f>IF(R15="",0,R15)</f>
        <v>0</v>
      </c>
      <c r="T2" s="99">
        <f>IF(R17="",0,R17)</f>
        <v>0</v>
      </c>
      <c r="U2" s="101"/>
      <c r="V2" s="101"/>
      <c r="W2" s="101"/>
      <c r="X2" s="101"/>
      <c r="Y2" s="101"/>
      <c r="Z2" s="101"/>
      <c r="AA2" s="101"/>
      <c r="AB2" s="101"/>
      <c r="AC2" s="101"/>
      <c r="AD2" s="101"/>
      <c r="AE2" s="99">
        <f>IF(AE14="",0,AE14)</f>
        <v>0</v>
      </c>
      <c r="AF2" s="99">
        <f>IF(AE15="",0,AE15)</f>
        <v>0</v>
      </c>
      <c r="AG2" s="99">
        <f>IF(AE17="",0,AE17)</f>
        <v>0</v>
      </c>
      <c r="AH2" s="101"/>
      <c r="AI2" s="101"/>
      <c r="AJ2" s="101"/>
      <c r="AK2" s="101"/>
      <c r="AL2" s="101"/>
      <c r="AM2" s="101"/>
      <c r="AN2" s="101"/>
      <c r="AO2" s="101"/>
      <c r="AP2" s="101"/>
      <c r="AQ2" s="101"/>
      <c r="AR2" s="99">
        <f>IF(AR14="",0,AR14)</f>
        <v>0</v>
      </c>
      <c r="AS2" s="99">
        <f>IF(AR15="",0,AR15)</f>
        <v>0</v>
      </c>
      <c r="AT2" s="99">
        <f>IF(AR17="",0,AR17)</f>
        <v>0</v>
      </c>
      <c r="AU2" s="101"/>
      <c r="AV2" s="101"/>
      <c r="AW2" s="101"/>
      <c r="AX2" s="101"/>
      <c r="AY2" s="101"/>
      <c r="AZ2" s="101"/>
      <c r="BA2" s="101"/>
      <c r="BB2" s="101"/>
    </row>
    <row r="3" spans="1:56" ht="13.5" customHeight="1" x14ac:dyDescent="0.15">
      <c r="A3" s="3"/>
      <c r="B3" s="323" t="s">
        <v>62</v>
      </c>
      <c r="C3" s="324"/>
      <c r="D3" s="324"/>
      <c r="E3" s="324"/>
      <c r="F3" s="324"/>
      <c r="G3" s="324"/>
      <c r="H3" s="324"/>
      <c r="I3" s="325"/>
      <c r="J3" s="326" t="s">
        <v>78</v>
      </c>
      <c r="K3" s="324"/>
      <c r="L3" s="324"/>
      <c r="M3" s="324"/>
      <c r="N3" s="324"/>
      <c r="O3" s="324"/>
      <c r="P3" s="324"/>
      <c r="Q3" s="324"/>
      <c r="R3" s="324"/>
      <c r="S3" s="325"/>
      <c r="T3" s="326" t="s">
        <v>77</v>
      </c>
      <c r="U3" s="324"/>
      <c r="V3" s="324"/>
      <c r="W3" s="345"/>
      <c r="X3" s="30"/>
      <c r="Y3" s="362" t="s">
        <v>123</v>
      </c>
      <c r="Z3" s="363"/>
      <c r="AA3" s="363"/>
      <c r="AB3" s="363"/>
      <c r="AC3" s="363"/>
      <c r="AD3" s="363"/>
      <c r="AE3" s="363"/>
      <c r="AF3" s="363"/>
      <c r="AG3" s="364"/>
      <c r="AH3" s="104"/>
      <c r="AI3" s="362" t="s">
        <v>120</v>
      </c>
      <c r="AJ3" s="363"/>
      <c r="AK3" s="363"/>
      <c r="AL3" s="363"/>
      <c r="AM3" s="363"/>
      <c r="AN3" s="363"/>
      <c r="AO3" s="364"/>
      <c r="AP3" s="3"/>
      <c r="AQ3" s="323" t="s">
        <v>112</v>
      </c>
      <c r="AR3" s="324"/>
      <c r="AS3" s="324"/>
      <c r="AT3" s="324"/>
      <c r="AU3" s="324"/>
      <c r="AV3" s="324"/>
      <c r="AW3" s="324"/>
      <c r="AX3" s="324"/>
      <c r="AY3" s="324"/>
      <c r="AZ3" s="324"/>
      <c r="BA3" s="345"/>
      <c r="BB3" s="3"/>
    </row>
    <row r="4" spans="1:56" ht="21" customHeight="1" x14ac:dyDescent="0.15">
      <c r="A4" s="3"/>
      <c r="B4" s="340" t="s">
        <v>64</v>
      </c>
      <c r="C4" s="341"/>
      <c r="D4" s="329"/>
      <c r="E4" s="330"/>
      <c r="F4" s="330"/>
      <c r="G4" s="330"/>
      <c r="H4" s="330"/>
      <c r="I4" s="331"/>
      <c r="J4" s="332"/>
      <c r="K4" s="333"/>
      <c r="L4" s="333"/>
      <c r="M4" s="333"/>
      <c r="N4" s="333"/>
      <c r="O4" s="333"/>
      <c r="P4" s="333"/>
      <c r="Q4" s="333"/>
      <c r="R4" s="333"/>
      <c r="S4" s="334"/>
      <c r="T4" s="346"/>
      <c r="U4" s="347"/>
      <c r="V4" s="347"/>
      <c r="W4" s="348"/>
      <c r="X4" s="30"/>
      <c r="Y4" s="365" t="s">
        <v>124</v>
      </c>
      <c r="Z4" s="366"/>
      <c r="AA4" s="366"/>
      <c r="AB4" s="366"/>
      <c r="AC4" s="366"/>
      <c r="AD4" s="366"/>
      <c r="AE4" s="366"/>
      <c r="AF4" s="366"/>
      <c r="AG4" s="367"/>
      <c r="AH4" s="106"/>
      <c r="AI4" s="365" t="s">
        <v>125</v>
      </c>
      <c r="AJ4" s="366"/>
      <c r="AK4" s="366"/>
      <c r="AL4" s="366"/>
      <c r="AM4" s="366"/>
      <c r="AN4" s="366"/>
      <c r="AO4" s="367"/>
      <c r="AP4" s="3"/>
      <c r="AQ4" s="353"/>
      <c r="AR4" s="354"/>
      <c r="AS4" s="354"/>
      <c r="AT4" s="354"/>
      <c r="AU4" s="354"/>
      <c r="AV4" s="354"/>
      <c r="AW4" s="354"/>
      <c r="AX4" s="354"/>
      <c r="AY4" s="354"/>
      <c r="AZ4" s="354"/>
      <c r="BA4" s="355"/>
      <c r="BB4" s="3"/>
    </row>
    <row r="5" spans="1:56" ht="13.5" customHeight="1" x14ac:dyDescent="0.15">
      <c r="A5" s="3"/>
      <c r="B5" s="327" t="s">
        <v>63</v>
      </c>
      <c r="C5" s="204"/>
      <c r="D5" s="204"/>
      <c r="E5" s="328"/>
      <c r="F5" s="203" t="s">
        <v>79</v>
      </c>
      <c r="G5" s="204"/>
      <c r="H5" s="204"/>
      <c r="I5" s="204"/>
      <c r="J5" s="204"/>
      <c r="K5" s="204"/>
      <c r="L5" s="204"/>
      <c r="M5" s="204"/>
      <c r="N5" s="204"/>
      <c r="O5" s="204"/>
      <c r="P5" s="204"/>
      <c r="Q5" s="204"/>
      <c r="R5" s="204"/>
      <c r="S5" s="204"/>
      <c r="T5" s="204"/>
      <c r="U5" s="204"/>
      <c r="V5" s="204"/>
      <c r="W5" s="349"/>
      <c r="X5" s="30"/>
      <c r="Y5" s="368"/>
      <c r="Z5" s="369"/>
      <c r="AA5" s="369"/>
      <c r="AB5" s="369"/>
      <c r="AC5" s="369"/>
      <c r="AD5" s="369"/>
      <c r="AE5" s="369"/>
      <c r="AF5" s="369"/>
      <c r="AG5" s="370"/>
      <c r="AH5" s="106"/>
      <c r="AI5" s="368"/>
      <c r="AJ5" s="369"/>
      <c r="AK5" s="369"/>
      <c r="AL5" s="369"/>
      <c r="AM5" s="369"/>
      <c r="AN5" s="369"/>
      <c r="AO5" s="370"/>
      <c r="AP5" s="3"/>
      <c r="AQ5" s="356"/>
      <c r="AR5" s="357"/>
      <c r="AS5" s="357"/>
      <c r="AT5" s="357"/>
      <c r="AU5" s="357"/>
      <c r="AV5" s="357"/>
      <c r="AW5" s="357"/>
      <c r="AX5" s="357"/>
      <c r="AY5" s="357"/>
      <c r="AZ5" s="357"/>
      <c r="BA5" s="358"/>
      <c r="BB5" s="3"/>
    </row>
    <row r="6" spans="1:56" ht="21" customHeight="1" thickBot="1" x14ac:dyDescent="0.2">
      <c r="A6" s="3"/>
      <c r="B6" s="337"/>
      <c r="C6" s="338"/>
      <c r="D6" s="338"/>
      <c r="E6" s="339"/>
      <c r="F6" s="350"/>
      <c r="G6" s="351"/>
      <c r="H6" s="351"/>
      <c r="I6" s="351"/>
      <c r="J6" s="351"/>
      <c r="K6" s="351"/>
      <c r="L6" s="351"/>
      <c r="M6" s="351"/>
      <c r="N6" s="351"/>
      <c r="O6" s="351"/>
      <c r="P6" s="351"/>
      <c r="Q6" s="351"/>
      <c r="R6" s="351"/>
      <c r="S6" s="351"/>
      <c r="T6" s="351"/>
      <c r="U6" s="351"/>
      <c r="V6" s="351"/>
      <c r="W6" s="352"/>
      <c r="X6" s="2"/>
      <c r="Y6" s="319"/>
      <c r="Z6" s="320"/>
      <c r="AA6" s="320"/>
      <c r="AB6" s="320"/>
      <c r="AC6" s="320"/>
      <c r="AD6" s="320"/>
      <c r="AE6" s="320"/>
      <c r="AF6" s="320"/>
      <c r="AG6" s="9" t="s">
        <v>76</v>
      </c>
      <c r="AH6" s="104"/>
      <c r="AI6" s="335"/>
      <c r="AJ6" s="336"/>
      <c r="AK6" s="336"/>
      <c r="AL6" s="336"/>
      <c r="AM6" s="336"/>
      <c r="AN6" s="336"/>
      <c r="AO6" s="107" t="s">
        <v>118</v>
      </c>
      <c r="AP6" s="3"/>
      <c r="AQ6" s="359"/>
      <c r="AR6" s="360"/>
      <c r="AS6" s="360"/>
      <c r="AT6" s="360"/>
      <c r="AU6" s="360"/>
      <c r="AV6" s="360"/>
      <c r="AW6" s="360"/>
      <c r="AX6" s="360"/>
      <c r="AY6" s="360"/>
      <c r="AZ6" s="360"/>
      <c r="BA6" s="361"/>
      <c r="BB6" s="3"/>
    </row>
    <row r="7" spans="1:56" ht="6" customHeight="1" thickBo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row>
    <row r="8" spans="1:56" ht="16.5" customHeight="1" x14ac:dyDescent="0.15">
      <c r="A8" s="3"/>
      <c r="B8" s="165" t="s">
        <v>0</v>
      </c>
      <c r="C8" s="166"/>
      <c r="D8" s="166"/>
      <c r="E8" s="166"/>
      <c r="F8" s="166"/>
      <c r="G8" s="166"/>
      <c r="H8" s="166"/>
      <c r="I8" s="166"/>
      <c r="J8" s="166"/>
      <c r="K8" s="166"/>
      <c r="L8" s="166"/>
      <c r="M8" s="166"/>
      <c r="N8" s="167"/>
      <c r="O8" s="197" t="s">
        <v>121</v>
      </c>
      <c r="P8" s="198"/>
      <c r="Q8" s="322" t="s">
        <v>128</v>
      </c>
      <c r="R8" s="322"/>
      <c r="S8" s="201"/>
      <c r="T8" s="201"/>
      <c r="U8" s="95" t="s">
        <v>2</v>
      </c>
      <c r="V8" s="201"/>
      <c r="W8" s="201"/>
      <c r="X8" s="95" t="s">
        <v>4</v>
      </c>
      <c r="Y8" s="201"/>
      <c r="Z8" s="201"/>
      <c r="AA8" s="95" t="s">
        <v>3</v>
      </c>
      <c r="AB8" s="197" t="s">
        <v>121</v>
      </c>
      <c r="AC8" s="198"/>
      <c r="AD8" s="322" t="s">
        <v>128</v>
      </c>
      <c r="AE8" s="322"/>
      <c r="AF8" s="201"/>
      <c r="AG8" s="201"/>
      <c r="AH8" s="95" t="s">
        <v>2</v>
      </c>
      <c r="AI8" s="201"/>
      <c r="AJ8" s="201"/>
      <c r="AK8" s="95" t="s">
        <v>4</v>
      </c>
      <c r="AL8" s="201"/>
      <c r="AM8" s="201"/>
      <c r="AN8" s="95" t="s">
        <v>3</v>
      </c>
      <c r="AO8" s="197" t="s">
        <v>121</v>
      </c>
      <c r="AP8" s="198"/>
      <c r="AQ8" s="322"/>
      <c r="AR8" s="322"/>
      <c r="AS8" s="201"/>
      <c r="AT8" s="201"/>
      <c r="AU8" s="95" t="s">
        <v>2</v>
      </c>
      <c r="AV8" s="201"/>
      <c r="AW8" s="201"/>
      <c r="AX8" s="95" t="s">
        <v>4</v>
      </c>
      <c r="AY8" s="201"/>
      <c r="AZ8" s="201"/>
      <c r="BA8" s="96" t="s">
        <v>3</v>
      </c>
      <c r="BB8" s="3"/>
    </row>
    <row r="9" spans="1:56" ht="16.5" customHeight="1" x14ac:dyDescent="0.15">
      <c r="A9" s="3"/>
      <c r="B9" s="168"/>
      <c r="C9" s="169"/>
      <c r="D9" s="169"/>
      <c r="E9" s="169"/>
      <c r="F9" s="169"/>
      <c r="G9" s="169"/>
      <c r="H9" s="169"/>
      <c r="I9" s="169"/>
      <c r="J9" s="169"/>
      <c r="K9" s="169"/>
      <c r="L9" s="169"/>
      <c r="M9" s="169"/>
      <c r="N9" s="170"/>
      <c r="O9" s="199" t="s">
        <v>122</v>
      </c>
      <c r="P9" s="200"/>
      <c r="Q9" s="212" t="s">
        <v>128</v>
      </c>
      <c r="R9" s="212"/>
      <c r="S9" s="202"/>
      <c r="T9" s="202"/>
      <c r="U9" s="88" t="s">
        <v>2</v>
      </c>
      <c r="V9" s="202"/>
      <c r="W9" s="202"/>
      <c r="X9" s="88" t="s">
        <v>4</v>
      </c>
      <c r="Y9" s="214"/>
      <c r="Z9" s="214"/>
      <c r="AA9" s="88" t="s">
        <v>3</v>
      </c>
      <c r="AB9" s="199" t="s">
        <v>122</v>
      </c>
      <c r="AC9" s="200"/>
      <c r="AD9" s="212" t="s">
        <v>128</v>
      </c>
      <c r="AE9" s="212"/>
      <c r="AF9" s="202"/>
      <c r="AG9" s="202"/>
      <c r="AH9" s="88" t="s">
        <v>2</v>
      </c>
      <c r="AI9" s="202"/>
      <c r="AJ9" s="202"/>
      <c r="AK9" s="88" t="s">
        <v>4</v>
      </c>
      <c r="AL9" s="214"/>
      <c r="AM9" s="214"/>
      <c r="AN9" s="88" t="s">
        <v>3</v>
      </c>
      <c r="AO9" s="199" t="s">
        <v>122</v>
      </c>
      <c r="AP9" s="200"/>
      <c r="AQ9" s="212"/>
      <c r="AR9" s="212"/>
      <c r="AS9" s="202"/>
      <c r="AT9" s="202"/>
      <c r="AU9" s="88" t="s">
        <v>2</v>
      </c>
      <c r="AV9" s="202"/>
      <c r="AW9" s="202"/>
      <c r="AX9" s="88" t="s">
        <v>4</v>
      </c>
      <c r="AY9" s="214"/>
      <c r="AZ9" s="214"/>
      <c r="BA9" s="89" t="s">
        <v>3</v>
      </c>
      <c r="BB9" s="3"/>
    </row>
    <row r="10" spans="1:56" ht="16.5" customHeight="1" x14ac:dyDescent="0.15">
      <c r="A10" s="3"/>
      <c r="B10" s="185" t="s">
        <v>114</v>
      </c>
      <c r="C10" s="186"/>
      <c r="D10" s="186"/>
      <c r="E10" s="186"/>
      <c r="F10" s="186"/>
      <c r="G10" s="186"/>
      <c r="H10" s="186"/>
      <c r="I10" s="186"/>
      <c r="J10" s="186"/>
      <c r="K10" s="186"/>
      <c r="L10" s="186"/>
      <c r="M10" s="186"/>
      <c r="N10" s="187"/>
      <c r="O10" s="203" t="s">
        <v>67</v>
      </c>
      <c r="P10" s="204"/>
      <c r="Q10" s="204"/>
      <c r="R10" s="211"/>
      <c r="S10" s="211"/>
      <c r="T10" s="211"/>
      <c r="U10" s="211"/>
      <c r="V10" s="211"/>
      <c r="W10" s="211"/>
      <c r="X10" s="211"/>
      <c r="Y10" s="211"/>
      <c r="Z10" s="211"/>
      <c r="AA10" s="88" t="s">
        <v>3</v>
      </c>
      <c r="AB10" s="203" t="s">
        <v>66</v>
      </c>
      <c r="AC10" s="204"/>
      <c r="AD10" s="204"/>
      <c r="AE10" s="211"/>
      <c r="AF10" s="211"/>
      <c r="AG10" s="211"/>
      <c r="AH10" s="211"/>
      <c r="AI10" s="211"/>
      <c r="AJ10" s="211"/>
      <c r="AK10" s="211"/>
      <c r="AL10" s="211"/>
      <c r="AM10" s="211"/>
      <c r="AN10" s="91" t="s">
        <v>3</v>
      </c>
      <c r="AO10" s="203" t="s">
        <v>65</v>
      </c>
      <c r="AP10" s="204"/>
      <c r="AQ10" s="204"/>
      <c r="AR10" s="211"/>
      <c r="AS10" s="211"/>
      <c r="AT10" s="211"/>
      <c r="AU10" s="211"/>
      <c r="AV10" s="211"/>
      <c r="AW10" s="211"/>
      <c r="AX10" s="211"/>
      <c r="AY10" s="211"/>
      <c r="AZ10" s="211"/>
      <c r="BA10" s="90" t="s">
        <v>3</v>
      </c>
      <c r="BB10" s="3"/>
    </row>
    <row r="11" spans="1:56" ht="16.5" customHeight="1" thickBot="1" x14ac:dyDescent="0.2">
      <c r="A11" s="3"/>
      <c r="B11" s="188" t="s">
        <v>1</v>
      </c>
      <c r="C11" s="189"/>
      <c r="D11" s="189"/>
      <c r="E11" s="189"/>
      <c r="F11" s="189"/>
      <c r="G11" s="189"/>
      <c r="H11" s="189"/>
      <c r="I11" s="189"/>
      <c r="J11" s="189"/>
      <c r="K11" s="189"/>
      <c r="L11" s="189"/>
      <c r="M11" s="189"/>
      <c r="N11" s="190"/>
      <c r="O11" s="4"/>
      <c r="P11" s="5"/>
      <c r="Q11" s="5"/>
      <c r="R11" s="213"/>
      <c r="S11" s="213"/>
      <c r="T11" s="213"/>
      <c r="U11" s="213"/>
      <c r="V11" s="213"/>
      <c r="W11" s="213"/>
      <c r="X11" s="213"/>
      <c r="Y11" s="213"/>
      <c r="Z11" s="213"/>
      <c r="AA11" s="6" t="s">
        <v>5</v>
      </c>
      <c r="AB11" s="7"/>
      <c r="AC11" s="5"/>
      <c r="AD11" s="5"/>
      <c r="AE11" s="213"/>
      <c r="AF11" s="213"/>
      <c r="AG11" s="213"/>
      <c r="AH11" s="213"/>
      <c r="AI11" s="213"/>
      <c r="AJ11" s="213"/>
      <c r="AK11" s="213"/>
      <c r="AL11" s="213"/>
      <c r="AM11" s="213"/>
      <c r="AN11" s="8" t="s">
        <v>5</v>
      </c>
      <c r="AO11" s="7"/>
      <c r="AP11" s="4"/>
      <c r="AQ11" s="4"/>
      <c r="AR11" s="213"/>
      <c r="AS11" s="213"/>
      <c r="AT11" s="213"/>
      <c r="AU11" s="213"/>
      <c r="AV11" s="213"/>
      <c r="AW11" s="213"/>
      <c r="AX11" s="213"/>
      <c r="AY11" s="213"/>
      <c r="AZ11" s="213"/>
      <c r="BA11" s="9" t="s">
        <v>5</v>
      </c>
      <c r="BB11" s="3"/>
    </row>
    <row r="12" spans="1:56" ht="13.5" customHeight="1" x14ac:dyDescent="0.15">
      <c r="A12" s="3"/>
      <c r="B12" s="191" t="s">
        <v>6</v>
      </c>
      <c r="C12" s="192"/>
      <c r="D12" s="192"/>
      <c r="E12" s="192"/>
      <c r="F12" s="192"/>
      <c r="G12" s="192"/>
      <c r="H12" s="193"/>
      <c r="I12" s="194"/>
      <c r="J12" s="194"/>
      <c r="K12" s="194"/>
      <c r="L12" s="194"/>
      <c r="M12" s="194"/>
      <c r="N12" s="193"/>
      <c r="O12" s="205" t="s">
        <v>13</v>
      </c>
      <c r="P12" s="206"/>
      <c r="Q12" s="206"/>
      <c r="R12" s="206"/>
      <c r="S12" s="206"/>
      <c r="T12" s="206"/>
      <c r="U12" s="206"/>
      <c r="V12" s="206"/>
      <c r="W12" s="206"/>
      <c r="X12" s="206"/>
      <c r="Y12" s="206"/>
      <c r="Z12" s="206"/>
      <c r="AA12" s="207"/>
      <c r="AB12" s="205" t="s">
        <v>13</v>
      </c>
      <c r="AC12" s="206"/>
      <c r="AD12" s="206"/>
      <c r="AE12" s="206"/>
      <c r="AF12" s="206"/>
      <c r="AG12" s="206"/>
      <c r="AH12" s="206"/>
      <c r="AI12" s="206"/>
      <c r="AJ12" s="206"/>
      <c r="AK12" s="206"/>
      <c r="AL12" s="206"/>
      <c r="AM12" s="206"/>
      <c r="AN12" s="207"/>
      <c r="AO12" s="205" t="s">
        <v>13</v>
      </c>
      <c r="AP12" s="206"/>
      <c r="AQ12" s="206"/>
      <c r="AR12" s="206"/>
      <c r="AS12" s="206"/>
      <c r="AT12" s="206"/>
      <c r="AU12" s="206"/>
      <c r="AV12" s="206"/>
      <c r="AW12" s="206"/>
      <c r="AX12" s="206"/>
      <c r="AY12" s="206"/>
      <c r="AZ12" s="206"/>
      <c r="BA12" s="299"/>
      <c r="BB12" s="3"/>
    </row>
    <row r="13" spans="1:56" ht="13.5" customHeight="1" x14ac:dyDescent="0.15">
      <c r="A13" s="3"/>
      <c r="B13" s="185" t="s">
        <v>7</v>
      </c>
      <c r="C13" s="186"/>
      <c r="D13" s="186"/>
      <c r="E13" s="186"/>
      <c r="F13" s="186"/>
      <c r="G13" s="187"/>
      <c r="H13" s="195" t="s">
        <v>8</v>
      </c>
      <c r="I13" s="196"/>
      <c r="J13" s="196"/>
      <c r="K13" s="196"/>
      <c r="L13" s="196"/>
      <c r="M13" s="196"/>
      <c r="N13" s="195"/>
      <c r="O13" s="208"/>
      <c r="P13" s="209"/>
      <c r="Q13" s="209"/>
      <c r="R13" s="209"/>
      <c r="S13" s="209"/>
      <c r="T13" s="209"/>
      <c r="U13" s="209"/>
      <c r="V13" s="209"/>
      <c r="W13" s="209"/>
      <c r="X13" s="209"/>
      <c r="Y13" s="209"/>
      <c r="Z13" s="209"/>
      <c r="AA13" s="210"/>
      <c r="AB13" s="208"/>
      <c r="AC13" s="209"/>
      <c r="AD13" s="209"/>
      <c r="AE13" s="20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300"/>
      <c r="BB13" s="3"/>
    </row>
    <row r="14" spans="1:56" ht="16.5" customHeight="1" x14ac:dyDescent="0.15">
      <c r="A14" s="3"/>
      <c r="B14" s="171" t="s">
        <v>109</v>
      </c>
      <c r="C14" s="172"/>
      <c r="D14" s="172"/>
      <c r="E14" s="172"/>
      <c r="F14" s="172"/>
      <c r="G14" s="173"/>
      <c r="H14" s="174"/>
      <c r="I14" s="175"/>
      <c r="J14" s="175"/>
      <c r="K14" s="175"/>
      <c r="L14" s="175"/>
      <c r="M14" s="175"/>
      <c r="N14" s="35" t="s">
        <v>14</v>
      </c>
      <c r="O14" s="3"/>
      <c r="P14" s="3"/>
      <c r="Q14" s="3"/>
      <c r="R14" s="321" t="str">
        <f>IFERROR(ROUNDDOWN($H14*R$11/10*R$10/($R$10+$AE$10+$AR$10),0),"")</f>
        <v/>
      </c>
      <c r="S14" s="321"/>
      <c r="T14" s="321"/>
      <c r="U14" s="321"/>
      <c r="V14" s="321"/>
      <c r="W14" s="321"/>
      <c r="X14" s="321"/>
      <c r="Y14" s="321"/>
      <c r="Z14" s="321"/>
      <c r="AA14" s="87" t="s">
        <v>14</v>
      </c>
      <c r="AB14" s="10"/>
      <c r="AC14" s="3"/>
      <c r="AD14" s="3"/>
      <c r="AE14" s="321" t="str">
        <f>IFERROR(ROUNDDOWN($H14*AE$11/10*AE$10/($R$10+$AE$10+$AR$10),0),"")</f>
        <v/>
      </c>
      <c r="AF14" s="321"/>
      <c r="AG14" s="321"/>
      <c r="AH14" s="321"/>
      <c r="AI14" s="321"/>
      <c r="AJ14" s="321"/>
      <c r="AK14" s="321"/>
      <c r="AL14" s="321"/>
      <c r="AM14" s="321"/>
      <c r="AN14" s="11" t="s">
        <v>14</v>
      </c>
      <c r="AO14" s="3"/>
      <c r="AP14" s="3"/>
      <c r="AQ14" s="3"/>
      <c r="AR14" s="321" t="str">
        <f>IF(OR($H14="",$AR$10=""),"",ROUNDDOWN($H14*AR$11/10,0))</f>
        <v/>
      </c>
      <c r="AS14" s="321"/>
      <c r="AT14" s="321"/>
      <c r="AU14" s="321"/>
      <c r="AV14" s="321"/>
      <c r="AW14" s="321"/>
      <c r="AX14" s="321"/>
      <c r="AY14" s="321"/>
      <c r="AZ14" s="321"/>
      <c r="BA14" s="12" t="s">
        <v>14</v>
      </c>
      <c r="BB14" s="3"/>
    </row>
    <row r="15" spans="1:56" ht="16.5" customHeight="1" x14ac:dyDescent="0.15">
      <c r="A15" s="3"/>
      <c r="B15" s="176" t="s">
        <v>113</v>
      </c>
      <c r="C15" s="177"/>
      <c r="D15" s="177"/>
      <c r="E15" s="177"/>
      <c r="F15" s="177"/>
      <c r="G15" s="178"/>
      <c r="H15" s="179"/>
      <c r="I15" s="180"/>
      <c r="J15" s="180"/>
      <c r="K15" s="180"/>
      <c r="L15" s="180"/>
      <c r="M15" s="180"/>
      <c r="N15" s="34" t="s">
        <v>14</v>
      </c>
      <c r="O15" s="13"/>
      <c r="P15" s="14"/>
      <c r="Q15" s="14"/>
      <c r="R15" s="301" t="str">
        <f>IFERROR(ROUNDDOWN($H15*R$11/10*R$10/($R$10+$AE$10+$AR$10),0),"")</f>
        <v/>
      </c>
      <c r="S15" s="301"/>
      <c r="T15" s="301"/>
      <c r="U15" s="301"/>
      <c r="V15" s="301"/>
      <c r="W15" s="301"/>
      <c r="X15" s="301"/>
      <c r="Y15" s="301"/>
      <c r="Z15" s="301"/>
      <c r="AA15" s="15" t="s">
        <v>14</v>
      </c>
      <c r="AB15" s="13"/>
      <c r="AC15" s="14"/>
      <c r="AD15" s="14"/>
      <c r="AE15" s="301" t="str">
        <f>IFERROR(ROUNDDOWN($H15*AE$11/10*AE$10/($R$10+$AE$10+$AR$10),0),"")</f>
        <v/>
      </c>
      <c r="AF15" s="301"/>
      <c r="AG15" s="301"/>
      <c r="AH15" s="301"/>
      <c r="AI15" s="301"/>
      <c r="AJ15" s="301"/>
      <c r="AK15" s="301"/>
      <c r="AL15" s="301"/>
      <c r="AM15" s="301"/>
      <c r="AN15" s="16" t="s">
        <v>14</v>
      </c>
      <c r="AO15" s="14"/>
      <c r="AP15" s="14"/>
      <c r="AQ15" s="14"/>
      <c r="AR15" s="301" t="str">
        <f>IF(OR($H15="",$AR$10=""),"",ROUNDDOWN($H15*AR$11/10,0))</f>
        <v/>
      </c>
      <c r="AS15" s="301"/>
      <c r="AT15" s="301"/>
      <c r="AU15" s="301"/>
      <c r="AV15" s="301"/>
      <c r="AW15" s="301"/>
      <c r="AX15" s="301"/>
      <c r="AY15" s="301"/>
      <c r="AZ15" s="301"/>
      <c r="BA15" s="17" t="s">
        <v>14</v>
      </c>
      <c r="BB15" s="3"/>
    </row>
    <row r="16" spans="1:56" ht="16.5" customHeight="1" x14ac:dyDescent="0.15">
      <c r="A16" s="3"/>
      <c r="B16" s="313" t="s">
        <v>116</v>
      </c>
      <c r="C16" s="314"/>
      <c r="D16" s="314"/>
      <c r="E16" s="314"/>
      <c r="F16" s="126">
        <v>4.7E-2</v>
      </c>
      <c r="G16" s="127"/>
      <c r="H16" s="183">
        <f>INT((H14+H15+H17+H21+H22+H24)*F16)</f>
        <v>0</v>
      </c>
      <c r="I16" s="184"/>
      <c r="J16" s="184"/>
      <c r="K16" s="184"/>
      <c r="L16" s="184"/>
      <c r="M16" s="184"/>
      <c r="N16" s="34" t="s">
        <v>14</v>
      </c>
      <c r="O16" s="13"/>
      <c r="P16" s="14"/>
      <c r="Q16" s="14"/>
      <c r="R16" s="302" t="str">
        <f>IFERROR(INT((R14+R15+R17+INT(($H21+$H22+$H24)*R$11/10*R$10/($R$10+$AE$10+$AR$10)))*$F16),"")</f>
        <v/>
      </c>
      <c r="S16" s="302"/>
      <c r="T16" s="302"/>
      <c r="U16" s="302"/>
      <c r="V16" s="302"/>
      <c r="W16" s="302"/>
      <c r="X16" s="302"/>
      <c r="Y16" s="302"/>
      <c r="Z16" s="302"/>
      <c r="AA16" s="15" t="s">
        <v>14</v>
      </c>
      <c r="AB16" s="13"/>
      <c r="AC16" s="14"/>
      <c r="AD16" s="14"/>
      <c r="AE16" s="302" t="str">
        <f>IFERROR(INT((AE14+AE15+AE17+INT(($H21+$H22+$H24)*AE$11/10*AE$10/($R$10+$AE$10+$AR$10)))*$F16),"")</f>
        <v/>
      </c>
      <c r="AF16" s="302"/>
      <c r="AG16" s="302"/>
      <c r="AH16" s="302"/>
      <c r="AI16" s="302"/>
      <c r="AJ16" s="302"/>
      <c r="AK16" s="302"/>
      <c r="AL16" s="302"/>
      <c r="AM16" s="302"/>
      <c r="AN16" s="16" t="s">
        <v>14</v>
      </c>
      <c r="AO16" s="14"/>
      <c r="AP16" s="14"/>
      <c r="AQ16" s="14"/>
      <c r="AR16" s="302" t="str">
        <f>IFERROR(INT((AR14+AR15+AR17+INT(($H21+$H22+$H24)*AR$11/10*AR$10/($R$10+$AE$10+$AR$10)))*$F16),"")</f>
        <v/>
      </c>
      <c r="AS16" s="302"/>
      <c r="AT16" s="302"/>
      <c r="AU16" s="302"/>
      <c r="AV16" s="302"/>
      <c r="AW16" s="302"/>
      <c r="AX16" s="302"/>
      <c r="AY16" s="302"/>
      <c r="AZ16" s="302"/>
      <c r="BA16" s="17" t="s">
        <v>14</v>
      </c>
      <c r="BB16" s="3"/>
      <c r="BD16" s="98"/>
    </row>
    <row r="17" spans="1:54" ht="16.5" customHeight="1" x14ac:dyDescent="0.15">
      <c r="A17" s="3"/>
      <c r="B17" s="238"/>
      <c r="C17" s="239"/>
      <c r="D17" s="239"/>
      <c r="E17" s="239"/>
      <c r="F17" s="239"/>
      <c r="G17" s="240"/>
      <c r="H17" s="315"/>
      <c r="I17" s="316"/>
      <c r="J17" s="316"/>
      <c r="K17" s="316"/>
      <c r="L17" s="316"/>
      <c r="M17" s="316"/>
      <c r="N17" s="35" t="s">
        <v>14</v>
      </c>
      <c r="O17" s="18"/>
      <c r="P17" s="18"/>
      <c r="Q17" s="18"/>
      <c r="R17" s="317" t="str">
        <f>IFERROR(ROUNDDOWN($H17*R$11/10*R$10/($R$10+$AE$10+$AR$10),0),"")</f>
        <v/>
      </c>
      <c r="S17" s="317"/>
      <c r="T17" s="317"/>
      <c r="U17" s="317"/>
      <c r="V17" s="317"/>
      <c r="W17" s="317"/>
      <c r="X17" s="317"/>
      <c r="Y17" s="317"/>
      <c r="Z17" s="317"/>
      <c r="AA17" s="88" t="s">
        <v>14</v>
      </c>
      <c r="AB17" s="19"/>
      <c r="AC17" s="18"/>
      <c r="AD17" s="18"/>
      <c r="AE17" s="317" t="str">
        <f>IFERROR(ROUNDDOWN($H17*AE$11/10*AE$10/($R$10+$AE$10+$AR$10),0),"")</f>
        <v/>
      </c>
      <c r="AF17" s="317"/>
      <c r="AG17" s="317"/>
      <c r="AH17" s="317"/>
      <c r="AI17" s="317"/>
      <c r="AJ17" s="317"/>
      <c r="AK17" s="317"/>
      <c r="AL17" s="317"/>
      <c r="AM17" s="317"/>
      <c r="AN17" s="11" t="s">
        <v>14</v>
      </c>
      <c r="AO17" s="19"/>
      <c r="AP17" s="18"/>
      <c r="AQ17" s="18"/>
      <c r="AR17" s="317" t="str">
        <f>IF(OR($H17="",$AR$10=""),"",ROUNDDOWN($H17*AR$11/10,0))</f>
        <v/>
      </c>
      <c r="AS17" s="317"/>
      <c r="AT17" s="317"/>
      <c r="AU17" s="317"/>
      <c r="AV17" s="317"/>
      <c r="AW17" s="317"/>
      <c r="AX17" s="317"/>
      <c r="AY17" s="317"/>
      <c r="AZ17" s="317"/>
      <c r="BA17" s="89" t="s">
        <v>14</v>
      </c>
      <c r="BB17" s="3"/>
    </row>
    <row r="18" spans="1:54" ht="16.5" customHeight="1" thickBot="1" x14ac:dyDescent="0.2">
      <c r="A18" s="3"/>
      <c r="B18" s="309" t="s">
        <v>9</v>
      </c>
      <c r="C18" s="310"/>
      <c r="D18" s="310"/>
      <c r="E18" s="310"/>
      <c r="F18" s="310"/>
      <c r="G18" s="310"/>
      <c r="H18" s="310"/>
      <c r="I18" s="310"/>
      <c r="J18" s="310"/>
      <c r="K18" s="310"/>
      <c r="L18" s="310"/>
      <c r="M18" s="310"/>
      <c r="N18" s="311"/>
      <c r="O18" s="303" t="s">
        <v>71</v>
      </c>
      <c r="P18" s="304"/>
      <c r="Q18" s="304"/>
      <c r="R18" s="298">
        <f>SUM(R14:Z17)</f>
        <v>0</v>
      </c>
      <c r="S18" s="298"/>
      <c r="T18" s="298"/>
      <c r="U18" s="298"/>
      <c r="V18" s="298"/>
      <c r="W18" s="298"/>
      <c r="X18" s="298"/>
      <c r="Y18" s="298"/>
      <c r="Z18" s="298"/>
      <c r="AA18" s="82" t="s">
        <v>14</v>
      </c>
      <c r="AB18" s="303" t="s">
        <v>72</v>
      </c>
      <c r="AC18" s="304"/>
      <c r="AD18" s="304"/>
      <c r="AE18" s="298">
        <f>SUM(AE14:AM17)</f>
        <v>0</v>
      </c>
      <c r="AF18" s="298"/>
      <c r="AG18" s="298"/>
      <c r="AH18" s="298"/>
      <c r="AI18" s="298"/>
      <c r="AJ18" s="298"/>
      <c r="AK18" s="298"/>
      <c r="AL18" s="298"/>
      <c r="AM18" s="298"/>
      <c r="AN18" s="83" t="s">
        <v>14</v>
      </c>
      <c r="AO18" s="303" t="s">
        <v>73</v>
      </c>
      <c r="AP18" s="304"/>
      <c r="AQ18" s="304"/>
      <c r="AR18" s="298">
        <f>SUM(AR14:AZ17)</f>
        <v>0</v>
      </c>
      <c r="AS18" s="298"/>
      <c r="AT18" s="298"/>
      <c r="AU18" s="298"/>
      <c r="AV18" s="298"/>
      <c r="AW18" s="298"/>
      <c r="AX18" s="298"/>
      <c r="AY18" s="298"/>
      <c r="AZ18" s="298"/>
      <c r="BA18" s="84" t="s">
        <v>14</v>
      </c>
      <c r="BB18" s="3"/>
    </row>
    <row r="19" spans="1:54" ht="13.5" customHeight="1" thickTop="1" x14ac:dyDescent="0.15">
      <c r="A19" s="3"/>
      <c r="B19" s="168" t="s">
        <v>10</v>
      </c>
      <c r="C19" s="169"/>
      <c r="D19" s="169"/>
      <c r="E19" s="169"/>
      <c r="F19" s="169"/>
      <c r="G19" s="169"/>
      <c r="H19" s="169"/>
      <c r="I19" s="169"/>
      <c r="J19" s="169"/>
      <c r="K19" s="169"/>
      <c r="L19" s="169"/>
      <c r="M19" s="169"/>
      <c r="N19" s="170"/>
      <c r="O19" s="144" t="s">
        <v>16</v>
      </c>
      <c r="P19" s="145"/>
      <c r="Q19" s="145"/>
      <c r="R19" s="145"/>
      <c r="S19" s="181" t="s">
        <v>15</v>
      </c>
      <c r="T19" s="148" t="s">
        <v>17</v>
      </c>
      <c r="U19" s="148"/>
      <c r="V19" s="148"/>
      <c r="W19" s="148"/>
      <c r="X19" s="148"/>
      <c r="Y19" s="148"/>
      <c r="Z19" s="78"/>
      <c r="AA19" s="79"/>
      <c r="AB19" s="144" t="s">
        <v>16</v>
      </c>
      <c r="AC19" s="145"/>
      <c r="AD19" s="145"/>
      <c r="AE19" s="145"/>
      <c r="AF19" s="181" t="s">
        <v>15</v>
      </c>
      <c r="AG19" s="148" t="s">
        <v>17</v>
      </c>
      <c r="AH19" s="148"/>
      <c r="AI19" s="148"/>
      <c r="AJ19" s="148"/>
      <c r="AK19" s="148"/>
      <c r="AL19" s="148"/>
      <c r="AM19" s="78"/>
      <c r="AN19" s="80"/>
      <c r="AO19" s="144" t="s">
        <v>16</v>
      </c>
      <c r="AP19" s="145"/>
      <c r="AQ19" s="145"/>
      <c r="AR19" s="145"/>
      <c r="AS19" s="181" t="s">
        <v>15</v>
      </c>
      <c r="AT19" s="148" t="s">
        <v>17</v>
      </c>
      <c r="AU19" s="148"/>
      <c r="AV19" s="148"/>
      <c r="AW19" s="148"/>
      <c r="AX19" s="148"/>
      <c r="AY19" s="148"/>
      <c r="AZ19" s="78"/>
      <c r="BA19" s="81"/>
      <c r="BB19" s="3"/>
    </row>
    <row r="20" spans="1:54" ht="13.5" customHeight="1" x14ac:dyDescent="0.15">
      <c r="A20" s="3"/>
      <c r="B20" s="185" t="s">
        <v>7</v>
      </c>
      <c r="C20" s="186"/>
      <c r="D20" s="186"/>
      <c r="E20" s="186"/>
      <c r="F20" s="186"/>
      <c r="G20" s="187"/>
      <c r="H20" s="196" t="s">
        <v>8</v>
      </c>
      <c r="I20" s="307"/>
      <c r="J20" s="307"/>
      <c r="K20" s="307"/>
      <c r="L20" s="307"/>
      <c r="M20" s="307"/>
      <c r="N20" s="308"/>
      <c r="O20" s="146"/>
      <c r="P20" s="147"/>
      <c r="Q20" s="147"/>
      <c r="R20" s="147"/>
      <c r="S20" s="182"/>
      <c r="T20" s="149"/>
      <c r="U20" s="149"/>
      <c r="V20" s="149"/>
      <c r="W20" s="149"/>
      <c r="X20" s="149"/>
      <c r="Y20" s="149"/>
      <c r="Z20" s="20"/>
      <c r="AA20" s="21"/>
      <c r="AB20" s="146"/>
      <c r="AC20" s="147"/>
      <c r="AD20" s="147"/>
      <c r="AE20" s="147"/>
      <c r="AF20" s="182"/>
      <c r="AG20" s="149"/>
      <c r="AH20" s="149"/>
      <c r="AI20" s="149"/>
      <c r="AJ20" s="149"/>
      <c r="AK20" s="149"/>
      <c r="AL20" s="149"/>
      <c r="AM20" s="20"/>
      <c r="AN20" s="22"/>
      <c r="AO20" s="146"/>
      <c r="AP20" s="147"/>
      <c r="AQ20" s="147"/>
      <c r="AR20" s="147"/>
      <c r="AS20" s="182"/>
      <c r="AT20" s="149"/>
      <c r="AU20" s="149"/>
      <c r="AV20" s="149"/>
      <c r="AW20" s="149"/>
      <c r="AX20" s="149"/>
      <c r="AY20" s="149"/>
      <c r="AZ20" s="20"/>
      <c r="BA20" s="23"/>
      <c r="BB20" s="3"/>
    </row>
    <row r="21" spans="1:54" ht="16.5" customHeight="1" x14ac:dyDescent="0.15">
      <c r="A21" s="3"/>
      <c r="B21" s="171" t="s">
        <v>81</v>
      </c>
      <c r="C21" s="172"/>
      <c r="D21" s="172"/>
      <c r="E21" s="172"/>
      <c r="F21" s="172"/>
      <c r="G21" s="173"/>
      <c r="H21" s="174"/>
      <c r="I21" s="175"/>
      <c r="J21" s="175"/>
      <c r="K21" s="175"/>
      <c r="L21" s="175"/>
      <c r="M21" s="175"/>
      <c r="N21" s="35" t="s">
        <v>14</v>
      </c>
      <c r="O21" s="305" t="str">
        <f t="shared" ref="O21:O26" si="0">IF($H21="","",$H21)</f>
        <v/>
      </c>
      <c r="P21" s="306"/>
      <c r="Q21" s="306"/>
      <c r="R21" s="306"/>
      <c r="S21" s="87" t="s">
        <v>15</v>
      </c>
      <c r="T21" s="318" t="str">
        <f t="shared" ref="T21:T26" si="1">IF($H21="","",R$11/10)</f>
        <v/>
      </c>
      <c r="U21" s="318"/>
      <c r="V21" s="87" t="s">
        <v>18</v>
      </c>
      <c r="W21" s="312" t="str">
        <f>IF($H21="","",ROUNDDOWN(O21*T21,0))</f>
        <v/>
      </c>
      <c r="X21" s="312"/>
      <c r="Y21" s="312"/>
      <c r="Z21" s="312"/>
      <c r="AA21" s="24" t="s">
        <v>14</v>
      </c>
      <c r="AB21" s="305" t="str">
        <f t="shared" ref="AB21:AB26" si="2">IF(OR(AE$10="",$H21=""),"",$H21)</f>
        <v/>
      </c>
      <c r="AC21" s="306"/>
      <c r="AD21" s="306"/>
      <c r="AE21" s="306"/>
      <c r="AF21" s="87" t="s">
        <v>15</v>
      </c>
      <c r="AG21" s="318" t="str">
        <f t="shared" ref="AG21:AG26" si="3">IF(OR(AE$10="",$H21=""),"",AE$11/10)</f>
        <v/>
      </c>
      <c r="AH21" s="318"/>
      <c r="AI21" s="87" t="s">
        <v>18</v>
      </c>
      <c r="AJ21" s="312" t="str">
        <f>IF(AB21="","",ROUNDDOWN(AB21*AG21,0))</f>
        <v/>
      </c>
      <c r="AK21" s="312"/>
      <c r="AL21" s="312"/>
      <c r="AM21" s="312"/>
      <c r="AN21" s="24" t="s">
        <v>14</v>
      </c>
      <c r="AO21" s="305" t="str">
        <f t="shared" ref="AO21:AO26" si="4">IF(OR(AR$10="",$H21=""),"",$H21)</f>
        <v/>
      </c>
      <c r="AP21" s="306"/>
      <c r="AQ21" s="306"/>
      <c r="AR21" s="306"/>
      <c r="AS21" s="87" t="s">
        <v>15</v>
      </c>
      <c r="AT21" s="318" t="str">
        <f t="shared" ref="AT21:AT26" si="5">IF(OR(AR$10="",$H21=""),"",AR$11/10)</f>
        <v/>
      </c>
      <c r="AU21" s="318"/>
      <c r="AV21" s="87" t="s">
        <v>18</v>
      </c>
      <c r="AW21" s="312" t="str">
        <f>IF(AO21="","",ROUNDDOWN(AO21*AT21,0))</f>
        <v/>
      </c>
      <c r="AX21" s="312"/>
      <c r="AY21" s="312"/>
      <c r="AZ21" s="312"/>
      <c r="BA21" s="12" t="s">
        <v>14</v>
      </c>
      <c r="BB21" s="3"/>
    </row>
    <row r="22" spans="1:54" ht="16.5" customHeight="1" x14ac:dyDescent="0.15">
      <c r="A22" s="3"/>
      <c r="B22" s="176" t="s">
        <v>11</v>
      </c>
      <c r="C22" s="177"/>
      <c r="D22" s="177"/>
      <c r="E22" s="177"/>
      <c r="F22" s="177"/>
      <c r="G22" s="178"/>
      <c r="H22" s="179"/>
      <c r="I22" s="180"/>
      <c r="J22" s="180"/>
      <c r="K22" s="180"/>
      <c r="L22" s="180"/>
      <c r="M22" s="180"/>
      <c r="N22" s="34" t="s">
        <v>14</v>
      </c>
      <c r="O22" s="250" t="str">
        <f t="shared" si="0"/>
        <v/>
      </c>
      <c r="P22" s="251"/>
      <c r="Q22" s="251"/>
      <c r="R22" s="251"/>
      <c r="S22" s="15" t="s">
        <v>15</v>
      </c>
      <c r="T22" s="253" t="str">
        <f t="shared" si="1"/>
        <v/>
      </c>
      <c r="U22" s="253"/>
      <c r="V22" s="15" t="s">
        <v>18</v>
      </c>
      <c r="W22" s="255" t="str">
        <f t="shared" ref="W22:W26" si="6">IF($H22="","",O22*T22)</f>
        <v/>
      </c>
      <c r="X22" s="255"/>
      <c r="Y22" s="255"/>
      <c r="Z22" s="255"/>
      <c r="AA22" s="16" t="s">
        <v>14</v>
      </c>
      <c r="AB22" s="250" t="str">
        <f t="shared" si="2"/>
        <v/>
      </c>
      <c r="AC22" s="251"/>
      <c r="AD22" s="251"/>
      <c r="AE22" s="251"/>
      <c r="AF22" s="15" t="s">
        <v>15</v>
      </c>
      <c r="AG22" s="253" t="str">
        <f t="shared" si="3"/>
        <v/>
      </c>
      <c r="AH22" s="253"/>
      <c r="AI22" s="15" t="s">
        <v>18</v>
      </c>
      <c r="AJ22" s="255" t="str">
        <f t="shared" ref="AJ22:AJ26" si="7">IF(AB22="","",AB22*AG22)</f>
        <v/>
      </c>
      <c r="AK22" s="255"/>
      <c r="AL22" s="255"/>
      <c r="AM22" s="255"/>
      <c r="AN22" s="16" t="s">
        <v>14</v>
      </c>
      <c r="AO22" s="250" t="str">
        <f t="shared" si="4"/>
        <v/>
      </c>
      <c r="AP22" s="251"/>
      <c r="AQ22" s="251"/>
      <c r="AR22" s="251"/>
      <c r="AS22" s="15" t="s">
        <v>15</v>
      </c>
      <c r="AT22" s="253" t="str">
        <f t="shared" si="5"/>
        <v/>
      </c>
      <c r="AU22" s="253"/>
      <c r="AV22" s="15" t="s">
        <v>18</v>
      </c>
      <c r="AW22" s="255" t="str">
        <f>IF(AO22="","",AO22*AT22)</f>
        <v/>
      </c>
      <c r="AX22" s="255"/>
      <c r="AY22" s="255"/>
      <c r="AZ22" s="255"/>
      <c r="BA22" s="17" t="s">
        <v>14</v>
      </c>
      <c r="BB22" s="3"/>
    </row>
    <row r="23" spans="1:54" ht="16.5" customHeight="1" x14ac:dyDescent="0.15">
      <c r="A23" s="3"/>
      <c r="B23" s="176" t="s">
        <v>12</v>
      </c>
      <c r="C23" s="177"/>
      <c r="D23" s="177"/>
      <c r="E23" s="177"/>
      <c r="F23" s="177"/>
      <c r="G23" s="178"/>
      <c r="H23" s="179"/>
      <c r="I23" s="180"/>
      <c r="J23" s="180"/>
      <c r="K23" s="180"/>
      <c r="L23" s="180"/>
      <c r="M23" s="180"/>
      <c r="N23" s="34" t="s">
        <v>14</v>
      </c>
      <c r="O23" s="250" t="str">
        <f t="shared" si="0"/>
        <v/>
      </c>
      <c r="P23" s="251"/>
      <c r="Q23" s="251"/>
      <c r="R23" s="251"/>
      <c r="S23" s="15" t="s">
        <v>15</v>
      </c>
      <c r="T23" s="253" t="str">
        <f t="shared" si="1"/>
        <v/>
      </c>
      <c r="U23" s="253"/>
      <c r="V23" s="15" t="s">
        <v>18</v>
      </c>
      <c r="W23" s="255" t="str">
        <f t="shared" si="6"/>
        <v/>
      </c>
      <c r="X23" s="255"/>
      <c r="Y23" s="255"/>
      <c r="Z23" s="255"/>
      <c r="AA23" s="16" t="s">
        <v>14</v>
      </c>
      <c r="AB23" s="250" t="str">
        <f t="shared" si="2"/>
        <v/>
      </c>
      <c r="AC23" s="251"/>
      <c r="AD23" s="251"/>
      <c r="AE23" s="251"/>
      <c r="AF23" s="15" t="s">
        <v>15</v>
      </c>
      <c r="AG23" s="253" t="str">
        <f t="shared" si="3"/>
        <v/>
      </c>
      <c r="AH23" s="253"/>
      <c r="AI23" s="15" t="s">
        <v>18</v>
      </c>
      <c r="AJ23" s="255" t="str">
        <f t="shared" si="7"/>
        <v/>
      </c>
      <c r="AK23" s="255"/>
      <c r="AL23" s="255"/>
      <c r="AM23" s="255"/>
      <c r="AN23" s="16" t="s">
        <v>14</v>
      </c>
      <c r="AO23" s="250" t="str">
        <f t="shared" si="4"/>
        <v/>
      </c>
      <c r="AP23" s="251"/>
      <c r="AQ23" s="251"/>
      <c r="AR23" s="251"/>
      <c r="AS23" s="15" t="s">
        <v>15</v>
      </c>
      <c r="AT23" s="253" t="str">
        <f t="shared" si="5"/>
        <v/>
      </c>
      <c r="AU23" s="253"/>
      <c r="AV23" s="15" t="s">
        <v>18</v>
      </c>
      <c r="AW23" s="255" t="str">
        <f>IF(AO23="","",AO23*AT23)</f>
        <v/>
      </c>
      <c r="AX23" s="255"/>
      <c r="AY23" s="255"/>
      <c r="AZ23" s="255"/>
      <c r="BA23" s="17" t="s">
        <v>14</v>
      </c>
      <c r="BB23" s="3"/>
    </row>
    <row r="24" spans="1:54" ht="16.5" customHeight="1" x14ac:dyDescent="0.15">
      <c r="A24" s="3"/>
      <c r="B24" s="258" t="s">
        <v>117</v>
      </c>
      <c r="C24" s="259"/>
      <c r="D24" s="259"/>
      <c r="E24" s="259"/>
      <c r="F24" s="259"/>
      <c r="G24" s="260"/>
      <c r="H24" s="179"/>
      <c r="I24" s="180"/>
      <c r="J24" s="180"/>
      <c r="K24" s="180"/>
      <c r="L24" s="180"/>
      <c r="M24" s="180"/>
      <c r="N24" s="34" t="s">
        <v>14</v>
      </c>
      <c r="O24" s="250" t="str">
        <f t="shared" si="0"/>
        <v/>
      </c>
      <c r="P24" s="251"/>
      <c r="Q24" s="251"/>
      <c r="R24" s="251"/>
      <c r="S24" s="15" t="s">
        <v>15</v>
      </c>
      <c r="T24" s="253" t="str">
        <f t="shared" si="1"/>
        <v/>
      </c>
      <c r="U24" s="253"/>
      <c r="V24" s="15" t="s">
        <v>18</v>
      </c>
      <c r="W24" s="255" t="str">
        <f t="shared" si="6"/>
        <v/>
      </c>
      <c r="X24" s="255"/>
      <c r="Y24" s="255"/>
      <c r="Z24" s="255"/>
      <c r="AA24" s="16" t="s">
        <v>14</v>
      </c>
      <c r="AB24" s="250" t="str">
        <f t="shared" si="2"/>
        <v/>
      </c>
      <c r="AC24" s="251"/>
      <c r="AD24" s="251"/>
      <c r="AE24" s="251"/>
      <c r="AF24" s="15" t="s">
        <v>15</v>
      </c>
      <c r="AG24" s="253" t="str">
        <f t="shared" si="3"/>
        <v/>
      </c>
      <c r="AH24" s="253"/>
      <c r="AI24" s="15" t="s">
        <v>18</v>
      </c>
      <c r="AJ24" s="255" t="str">
        <f t="shared" si="7"/>
        <v/>
      </c>
      <c r="AK24" s="255"/>
      <c r="AL24" s="255"/>
      <c r="AM24" s="255"/>
      <c r="AN24" s="16" t="s">
        <v>14</v>
      </c>
      <c r="AO24" s="250" t="str">
        <f t="shared" si="4"/>
        <v/>
      </c>
      <c r="AP24" s="251"/>
      <c r="AQ24" s="251"/>
      <c r="AR24" s="251"/>
      <c r="AS24" s="15" t="s">
        <v>15</v>
      </c>
      <c r="AT24" s="253" t="str">
        <f t="shared" si="5"/>
        <v/>
      </c>
      <c r="AU24" s="253"/>
      <c r="AV24" s="15" t="s">
        <v>18</v>
      </c>
      <c r="AW24" s="255" t="str">
        <f>IF(AO24="","",AO24*AT24)</f>
        <v/>
      </c>
      <c r="AX24" s="255"/>
      <c r="AY24" s="255"/>
      <c r="AZ24" s="255"/>
      <c r="BA24" s="17" t="s">
        <v>14</v>
      </c>
      <c r="BB24" s="3"/>
    </row>
    <row r="25" spans="1:54" ht="16.5" customHeight="1" x14ac:dyDescent="0.15">
      <c r="A25" s="3"/>
      <c r="B25" s="258" t="s">
        <v>129</v>
      </c>
      <c r="C25" s="259"/>
      <c r="D25" s="259"/>
      <c r="E25" s="259"/>
      <c r="F25" s="259"/>
      <c r="G25" s="260"/>
      <c r="H25" s="179"/>
      <c r="I25" s="180"/>
      <c r="J25" s="180"/>
      <c r="K25" s="180"/>
      <c r="L25" s="180"/>
      <c r="M25" s="180"/>
      <c r="N25" s="34" t="s">
        <v>14</v>
      </c>
      <c r="O25" s="250" t="str">
        <f t="shared" si="0"/>
        <v/>
      </c>
      <c r="P25" s="251"/>
      <c r="Q25" s="251"/>
      <c r="R25" s="251"/>
      <c r="S25" s="15" t="s">
        <v>15</v>
      </c>
      <c r="T25" s="253" t="str">
        <f t="shared" si="1"/>
        <v/>
      </c>
      <c r="U25" s="253"/>
      <c r="V25" s="15" t="s">
        <v>18</v>
      </c>
      <c r="W25" s="255" t="str">
        <f t="shared" si="6"/>
        <v/>
      </c>
      <c r="X25" s="255"/>
      <c r="Y25" s="255"/>
      <c r="Z25" s="255"/>
      <c r="AA25" s="16" t="s">
        <v>14</v>
      </c>
      <c r="AB25" s="250" t="str">
        <f t="shared" si="2"/>
        <v/>
      </c>
      <c r="AC25" s="251"/>
      <c r="AD25" s="251"/>
      <c r="AE25" s="251"/>
      <c r="AF25" s="15" t="s">
        <v>15</v>
      </c>
      <c r="AG25" s="253" t="str">
        <f t="shared" si="3"/>
        <v/>
      </c>
      <c r="AH25" s="253"/>
      <c r="AI25" s="15" t="s">
        <v>18</v>
      </c>
      <c r="AJ25" s="255" t="str">
        <f t="shared" si="7"/>
        <v/>
      </c>
      <c r="AK25" s="255"/>
      <c r="AL25" s="255"/>
      <c r="AM25" s="255"/>
      <c r="AN25" s="16" t="s">
        <v>14</v>
      </c>
      <c r="AO25" s="250" t="str">
        <f t="shared" si="4"/>
        <v/>
      </c>
      <c r="AP25" s="251"/>
      <c r="AQ25" s="251"/>
      <c r="AR25" s="251"/>
      <c r="AS25" s="15" t="s">
        <v>15</v>
      </c>
      <c r="AT25" s="253" t="str">
        <f t="shared" si="5"/>
        <v/>
      </c>
      <c r="AU25" s="253"/>
      <c r="AV25" s="15" t="s">
        <v>18</v>
      </c>
      <c r="AW25" s="255" t="str">
        <f>IF(AO25="","",AO25*AT25)</f>
        <v/>
      </c>
      <c r="AX25" s="255"/>
      <c r="AY25" s="255"/>
      <c r="AZ25" s="255"/>
      <c r="BA25" s="17" t="s">
        <v>14</v>
      </c>
      <c r="BB25" s="3"/>
    </row>
    <row r="26" spans="1:54" ht="16.5" customHeight="1" x14ac:dyDescent="0.15">
      <c r="A26" s="3"/>
      <c r="B26" s="238"/>
      <c r="C26" s="239"/>
      <c r="D26" s="239"/>
      <c r="E26" s="239"/>
      <c r="F26" s="239"/>
      <c r="G26" s="240"/>
      <c r="H26" s="179"/>
      <c r="I26" s="180"/>
      <c r="J26" s="180"/>
      <c r="K26" s="180"/>
      <c r="L26" s="180"/>
      <c r="M26" s="180"/>
      <c r="N26" s="35" t="s">
        <v>14</v>
      </c>
      <c r="O26" s="227" t="str">
        <f t="shared" si="0"/>
        <v/>
      </c>
      <c r="P26" s="228"/>
      <c r="Q26" s="228"/>
      <c r="R26" s="228"/>
      <c r="S26" s="87" t="s">
        <v>15</v>
      </c>
      <c r="T26" s="241" t="str">
        <f t="shared" si="1"/>
        <v/>
      </c>
      <c r="U26" s="241"/>
      <c r="V26" s="87" t="s">
        <v>18</v>
      </c>
      <c r="W26" s="254" t="str">
        <f t="shared" si="6"/>
        <v/>
      </c>
      <c r="X26" s="254"/>
      <c r="Y26" s="254"/>
      <c r="Z26" s="254"/>
      <c r="AA26" s="11" t="s">
        <v>14</v>
      </c>
      <c r="AB26" s="227" t="str">
        <f t="shared" si="2"/>
        <v/>
      </c>
      <c r="AC26" s="228"/>
      <c r="AD26" s="228"/>
      <c r="AE26" s="228"/>
      <c r="AF26" s="87" t="s">
        <v>15</v>
      </c>
      <c r="AG26" s="241" t="str">
        <f t="shared" si="3"/>
        <v/>
      </c>
      <c r="AH26" s="241"/>
      <c r="AI26" s="87" t="s">
        <v>18</v>
      </c>
      <c r="AJ26" s="254" t="str">
        <f t="shared" si="7"/>
        <v/>
      </c>
      <c r="AK26" s="254"/>
      <c r="AL26" s="254"/>
      <c r="AM26" s="254"/>
      <c r="AN26" s="11" t="s">
        <v>14</v>
      </c>
      <c r="AO26" s="227" t="str">
        <f t="shared" si="4"/>
        <v/>
      </c>
      <c r="AP26" s="228"/>
      <c r="AQ26" s="228"/>
      <c r="AR26" s="228"/>
      <c r="AS26" s="87" t="s">
        <v>15</v>
      </c>
      <c r="AT26" s="241" t="str">
        <f t="shared" si="5"/>
        <v/>
      </c>
      <c r="AU26" s="241"/>
      <c r="AV26" s="87" t="s">
        <v>18</v>
      </c>
      <c r="AW26" s="254" t="str">
        <f>IF($AO26="","",AO26*AT26)</f>
        <v/>
      </c>
      <c r="AX26" s="254"/>
      <c r="AY26" s="254"/>
      <c r="AZ26" s="254"/>
      <c r="BA26" s="12" t="s">
        <v>14</v>
      </c>
      <c r="BB26" s="3"/>
    </row>
    <row r="27" spans="1:54" ht="16.5" customHeight="1" thickBot="1" x14ac:dyDescent="0.2">
      <c r="A27" s="3"/>
      <c r="B27" s="272" t="s">
        <v>9</v>
      </c>
      <c r="C27" s="273"/>
      <c r="D27" s="273"/>
      <c r="E27" s="273"/>
      <c r="F27" s="273"/>
      <c r="G27" s="273"/>
      <c r="H27" s="273"/>
      <c r="I27" s="273"/>
      <c r="J27" s="273"/>
      <c r="K27" s="273"/>
      <c r="L27" s="273"/>
      <c r="M27" s="273"/>
      <c r="N27" s="274"/>
      <c r="O27" s="124" t="s">
        <v>68</v>
      </c>
      <c r="P27" s="125"/>
      <c r="Q27" s="125"/>
      <c r="R27" s="252">
        <f>SUM(W21:Z26)</f>
        <v>0</v>
      </c>
      <c r="S27" s="252"/>
      <c r="T27" s="252"/>
      <c r="U27" s="252"/>
      <c r="V27" s="252"/>
      <c r="W27" s="252"/>
      <c r="X27" s="252"/>
      <c r="Y27" s="252"/>
      <c r="Z27" s="252"/>
      <c r="AA27" s="8" t="s">
        <v>14</v>
      </c>
      <c r="AB27" s="124" t="s">
        <v>69</v>
      </c>
      <c r="AC27" s="125"/>
      <c r="AD27" s="125"/>
      <c r="AE27" s="252">
        <f>SUM(AJ21:AM26)</f>
        <v>0</v>
      </c>
      <c r="AF27" s="252"/>
      <c r="AG27" s="252"/>
      <c r="AH27" s="252"/>
      <c r="AI27" s="252"/>
      <c r="AJ27" s="252"/>
      <c r="AK27" s="252"/>
      <c r="AL27" s="252"/>
      <c r="AM27" s="252"/>
      <c r="AN27" s="8" t="s">
        <v>14</v>
      </c>
      <c r="AO27" s="124" t="s">
        <v>70</v>
      </c>
      <c r="AP27" s="125"/>
      <c r="AQ27" s="125"/>
      <c r="AR27" s="252">
        <f>SUM(AW21:AZ26)</f>
        <v>0</v>
      </c>
      <c r="AS27" s="252"/>
      <c r="AT27" s="252"/>
      <c r="AU27" s="252"/>
      <c r="AV27" s="252"/>
      <c r="AW27" s="252"/>
      <c r="AX27" s="252"/>
      <c r="AY27" s="252"/>
      <c r="AZ27" s="252"/>
      <c r="BA27" s="9" t="s">
        <v>14</v>
      </c>
      <c r="BB27" s="3"/>
    </row>
    <row r="28" spans="1:54" ht="6" customHeight="1" thickBo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row>
    <row r="29" spans="1:54" ht="6" customHeight="1" x14ac:dyDescent="0.15">
      <c r="A29" s="3"/>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8"/>
      <c r="BB29" s="3"/>
    </row>
    <row r="30" spans="1:54" ht="16.5" customHeight="1" x14ac:dyDescent="0.15">
      <c r="A30" s="3"/>
      <c r="B30" s="29"/>
      <c r="C30" s="271" t="s">
        <v>128</v>
      </c>
      <c r="D30" s="271"/>
      <c r="E30" s="244">
        <f>S8</f>
        <v>0</v>
      </c>
      <c r="F30" s="244"/>
      <c r="G30" s="87" t="s">
        <v>2</v>
      </c>
      <c r="H30" s="244">
        <f>V8</f>
        <v>0</v>
      </c>
      <c r="I30" s="244"/>
      <c r="J30" s="3" t="s">
        <v>115</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1"/>
      <c r="BB30" s="3"/>
    </row>
    <row r="31" spans="1:54" ht="6" customHeight="1" x14ac:dyDescent="0.15">
      <c r="A31" s="3"/>
      <c r="B31" s="29"/>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1"/>
      <c r="BB31" s="3"/>
    </row>
    <row r="32" spans="1:54" ht="16.5" customHeight="1" x14ac:dyDescent="0.15">
      <c r="A32" s="3"/>
      <c r="B32" s="29"/>
      <c r="C32" s="3"/>
      <c r="D32" s="3"/>
      <c r="E32" s="181" t="s">
        <v>127</v>
      </c>
      <c r="F32" s="181"/>
      <c r="G32" s="123"/>
      <c r="H32" s="123"/>
      <c r="I32" s="87" t="s">
        <v>2</v>
      </c>
      <c r="J32" s="123"/>
      <c r="K32" s="123"/>
      <c r="L32" s="87" t="s">
        <v>19</v>
      </c>
      <c r="M32" s="123"/>
      <c r="N32" s="123"/>
      <c r="O32" s="87" t="s">
        <v>3</v>
      </c>
      <c r="P32" s="87"/>
      <c r="Q32" s="3"/>
      <c r="R32" s="3"/>
      <c r="S32" s="3"/>
      <c r="T32" s="3"/>
      <c r="U32" s="3"/>
      <c r="V32" s="3"/>
      <c r="W32" s="3"/>
      <c r="X32" s="3"/>
      <c r="Y32" s="25"/>
      <c r="Z32" s="25" t="s">
        <v>74</v>
      </c>
      <c r="AA32" s="3"/>
      <c r="AB32" s="25"/>
      <c r="AC32" s="25"/>
      <c r="AD32" s="25"/>
      <c r="AE32" s="86"/>
      <c r="AF32" s="3"/>
      <c r="AG32" s="3"/>
      <c r="AH32" s="128" t="s">
        <v>75</v>
      </c>
      <c r="AI32" s="128"/>
      <c r="AJ32" s="85"/>
      <c r="AK32" s="202"/>
      <c r="AL32" s="202"/>
      <c r="AM32" s="202"/>
      <c r="AN32" s="202"/>
      <c r="AO32" s="202"/>
      <c r="AP32" s="202"/>
      <c r="AQ32" s="202"/>
      <c r="AR32" s="202"/>
      <c r="AS32" s="202"/>
      <c r="AT32" s="202"/>
      <c r="AU32" s="202"/>
      <c r="AV32" s="202"/>
      <c r="AW32" s="3"/>
      <c r="AX32" s="3"/>
      <c r="AY32" s="3"/>
      <c r="AZ32" s="3"/>
      <c r="BA32" s="31"/>
      <c r="BB32" s="3"/>
    </row>
    <row r="33" spans="1:54" ht="6" customHeight="1" thickBot="1" x14ac:dyDescent="0.2">
      <c r="A33" s="3"/>
      <c r="B33" s="3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33"/>
      <c r="BB33" s="3"/>
    </row>
    <row r="34" spans="1:54" s="94" customFormat="1" ht="12" customHeight="1" x14ac:dyDescent="0.15">
      <c r="A34" s="93"/>
      <c r="B34" s="93" t="s">
        <v>110</v>
      </c>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row>
    <row r="35" spans="1:54" s="94" customFormat="1" ht="12" customHeight="1" x14ac:dyDescent="0.15">
      <c r="A35" s="93"/>
      <c r="B35" s="93" t="s">
        <v>111</v>
      </c>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row>
    <row r="36" spans="1:54" ht="7.5"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row>
    <row r="37" spans="1:54" s="39" customFormat="1" ht="18" customHeight="1" x14ac:dyDescent="0.15">
      <c r="A37" s="68"/>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70"/>
    </row>
    <row r="38" spans="1:54" s="39" customFormat="1" ht="21" customHeight="1" x14ac:dyDescent="0.15">
      <c r="A38" s="71"/>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105"/>
      <c r="AU38" s="342" t="s">
        <v>119</v>
      </c>
      <c r="AV38" s="343"/>
      <c r="AW38" s="343"/>
      <c r="AX38" s="343"/>
      <c r="AY38" s="343"/>
      <c r="AZ38" s="343"/>
      <c r="BA38" s="344"/>
      <c r="BB38" s="72"/>
    </row>
    <row r="39" spans="1:54" s="39" customFormat="1" ht="18" customHeight="1" x14ac:dyDescent="0.15">
      <c r="A39" s="71"/>
      <c r="B39" s="256" t="s">
        <v>20</v>
      </c>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72"/>
    </row>
    <row r="40" spans="1:54" s="39" customFormat="1" ht="18" customHeight="1" thickBot="1" x14ac:dyDescent="0.2">
      <c r="A40" s="71"/>
      <c r="B40" s="55"/>
      <c r="C40" s="55"/>
      <c r="D40" s="55"/>
      <c r="E40" s="55"/>
      <c r="F40" s="55"/>
      <c r="G40" s="55"/>
      <c r="H40" s="55"/>
      <c r="I40" s="55"/>
      <c r="J40" s="55"/>
      <c r="K40" s="55"/>
      <c r="L40" s="55"/>
      <c r="M40" s="55"/>
      <c r="N40" s="40"/>
      <c r="O40" s="41"/>
      <c r="P40" s="41"/>
      <c r="Q40" s="41"/>
      <c r="R40" s="41"/>
      <c r="S40" s="41"/>
      <c r="T40" s="41"/>
      <c r="U40" s="41"/>
      <c r="V40" s="41"/>
      <c r="W40" s="41"/>
      <c r="X40" s="40"/>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41"/>
      <c r="AW40" s="41"/>
      <c r="AX40" s="41"/>
      <c r="AY40" s="41"/>
      <c r="AZ40" s="41"/>
      <c r="BA40" s="41"/>
      <c r="BB40" s="72"/>
    </row>
    <row r="41" spans="1:54" s="39" customFormat="1" ht="18" customHeight="1" x14ac:dyDescent="0.15">
      <c r="A41" s="71"/>
      <c r="B41" s="287" t="s">
        <v>98</v>
      </c>
      <c r="C41" s="288"/>
      <c r="D41" s="289"/>
      <c r="E41" s="296" t="s">
        <v>6</v>
      </c>
      <c r="F41" s="296"/>
      <c r="G41" s="296"/>
      <c r="H41" s="297"/>
      <c r="I41" s="248" t="s">
        <v>82</v>
      </c>
      <c r="J41" s="249"/>
      <c r="K41" s="249"/>
      <c r="L41" s="249"/>
      <c r="M41" s="249"/>
      <c r="N41" s="249"/>
      <c r="O41" s="257"/>
      <c r="P41" s="242">
        <f>IF(R$10="",0,ROUNDDOWN(R18/R10,2))</f>
        <v>0</v>
      </c>
      <c r="Q41" s="243"/>
      <c r="R41" s="243"/>
      <c r="S41" s="243"/>
      <c r="T41" s="243"/>
      <c r="U41" s="243"/>
      <c r="V41" s="243"/>
      <c r="W41" s="56" t="s">
        <v>14</v>
      </c>
      <c r="X41" s="248" t="s">
        <v>85</v>
      </c>
      <c r="Y41" s="249"/>
      <c r="Z41" s="249"/>
      <c r="AA41" s="249"/>
      <c r="AB41" s="249"/>
      <c r="AC41" s="249"/>
      <c r="AD41" s="249"/>
      <c r="AE41" s="242">
        <f>IF(AE10="",0,ROUNDDOWN(AE18/AE10,2))</f>
        <v>0</v>
      </c>
      <c r="AF41" s="243"/>
      <c r="AG41" s="243"/>
      <c r="AH41" s="243"/>
      <c r="AI41" s="243"/>
      <c r="AJ41" s="243"/>
      <c r="AK41" s="243"/>
      <c r="AL41" s="56" t="s">
        <v>14</v>
      </c>
      <c r="AM41" s="248" t="s">
        <v>88</v>
      </c>
      <c r="AN41" s="249"/>
      <c r="AO41" s="249"/>
      <c r="AP41" s="249"/>
      <c r="AQ41" s="249"/>
      <c r="AR41" s="249"/>
      <c r="AS41" s="249"/>
      <c r="AT41" s="242">
        <f>IF(AR$10="",0,ROUNDDOWN(AR18/AR10,2))</f>
        <v>0</v>
      </c>
      <c r="AU41" s="243"/>
      <c r="AV41" s="243"/>
      <c r="AW41" s="243"/>
      <c r="AX41" s="243"/>
      <c r="AY41" s="243"/>
      <c r="AZ41" s="243"/>
      <c r="BA41" s="42" t="s">
        <v>14</v>
      </c>
      <c r="BB41" s="72"/>
    </row>
    <row r="42" spans="1:54" s="39" customFormat="1" ht="18" customHeight="1" x14ac:dyDescent="0.15">
      <c r="A42" s="71"/>
      <c r="B42" s="290"/>
      <c r="C42" s="291"/>
      <c r="D42" s="292"/>
      <c r="E42" s="245" t="s">
        <v>10</v>
      </c>
      <c r="F42" s="246"/>
      <c r="G42" s="246"/>
      <c r="H42" s="247"/>
      <c r="I42" s="141" t="s">
        <v>84</v>
      </c>
      <c r="J42" s="142"/>
      <c r="K42" s="142"/>
      <c r="L42" s="142"/>
      <c r="M42" s="142"/>
      <c r="N42" s="142"/>
      <c r="O42" s="143"/>
      <c r="P42" s="225">
        <f>ROUNDDOWN(R27/22,2)</f>
        <v>0</v>
      </c>
      <c r="Q42" s="226"/>
      <c r="R42" s="226"/>
      <c r="S42" s="226"/>
      <c r="T42" s="226"/>
      <c r="U42" s="226"/>
      <c r="V42" s="226"/>
      <c r="W42" s="58" t="s">
        <v>14</v>
      </c>
      <c r="X42" s="141" t="s">
        <v>86</v>
      </c>
      <c r="Y42" s="142"/>
      <c r="Z42" s="142"/>
      <c r="AA42" s="142"/>
      <c r="AB42" s="142"/>
      <c r="AC42" s="142"/>
      <c r="AD42" s="143"/>
      <c r="AE42" s="225">
        <f>ROUNDDOWN(AE27/22,2)</f>
        <v>0</v>
      </c>
      <c r="AF42" s="226"/>
      <c r="AG42" s="226"/>
      <c r="AH42" s="226"/>
      <c r="AI42" s="226"/>
      <c r="AJ42" s="226"/>
      <c r="AK42" s="226"/>
      <c r="AL42" s="58" t="s">
        <v>14</v>
      </c>
      <c r="AM42" s="141" t="s">
        <v>89</v>
      </c>
      <c r="AN42" s="142"/>
      <c r="AO42" s="142"/>
      <c r="AP42" s="142"/>
      <c r="AQ42" s="142"/>
      <c r="AR42" s="142"/>
      <c r="AS42" s="143"/>
      <c r="AT42" s="225">
        <f>ROUNDDOWN(AR27/22,2)</f>
        <v>0</v>
      </c>
      <c r="AU42" s="226"/>
      <c r="AV42" s="226"/>
      <c r="AW42" s="226"/>
      <c r="AX42" s="226"/>
      <c r="AY42" s="226"/>
      <c r="AZ42" s="226"/>
      <c r="BA42" s="43" t="s">
        <v>14</v>
      </c>
      <c r="BB42" s="72"/>
    </row>
    <row r="43" spans="1:54" s="39" customFormat="1" ht="18" customHeight="1" thickBot="1" x14ac:dyDescent="0.2">
      <c r="A43" s="71"/>
      <c r="B43" s="293"/>
      <c r="C43" s="294"/>
      <c r="D43" s="295"/>
      <c r="E43" s="269" t="s">
        <v>102</v>
      </c>
      <c r="F43" s="269"/>
      <c r="G43" s="269"/>
      <c r="H43" s="270"/>
      <c r="I43" s="235" t="s">
        <v>83</v>
      </c>
      <c r="J43" s="236"/>
      <c r="K43" s="236"/>
      <c r="L43" s="236"/>
      <c r="M43" s="236"/>
      <c r="N43" s="236"/>
      <c r="O43" s="237"/>
      <c r="P43" s="232">
        <f>ROUNDDOWN(P41+P42,0)</f>
        <v>0</v>
      </c>
      <c r="Q43" s="233"/>
      <c r="R43" s="233"/>
      <c r="S43" s="233"/>
      <c r="T43" s="233"/>
      <c r="U43" s="233"/>
      <c r="V43" s="233"/>
      <c r="W43" s="57" t="s">
        <v>14</v>
      </c>
      <c r="X43" s="235" t="s">
        <v>87</v>
      </c>
      <c r="Y43" s="236"/>
      <c r="Z43" s="236"/>
      <c r="AA43" s="236"/>
      <c r="AB43" s="236"/>
      <c r="AC43" s="236"/>
      <c r="AD43" s="237"/>
      <c r="AE43" s="232">
        <f>ROUNDDOWN(AE41+AE42,0)</f>
        <v>0</v>
      </c>
      <c r="AF43" s="233"/>
      <c r="AG43" s="233"/>
      <c r="AH43" s="233"/>
      <c r="AI43" s="233"/>
      <c r="AJ43" s="233"/>
      <c r="AK43" s="233"/>
      <c r="AL43" s="57" t="s">
        <v>14</v>
      </c>
      <c r="AM43" s="235" t="s">
        <v>90</v>
      </c>
      <c r="AN43" s="236"/>
      <c r="AO43" s="236"/>
      <c r="AP43" s="236"/>
      <c r="AQ43" s="236"/>
      <c r="AR43" s="236"/>
      <c r="AS43" s="237"/>
      <c r="AT43" s="232">
        <f>ROUNDDOWN(AT41+AT42,0)</f>
        <v>0</v>
      </c>
      <c r="AU43" s="233"/>
      <c r="AV43" s="233"/>
      <c r="AW43" s="233"/>
      <c r="AX43" s="233"/>
      <c r="AY43" s="233"/>
      <c r="AZ43" s="233"/>
      <c r="BA43" s="45" t="s">
        <v>14</v>
      </c>
      <c r="BB43" s="72"/>
    </row>
    <row r="44" spans="1:54" s="39" customFormat="1" ht="18" customHeight="1" thickBot="1" x14ac:dyDescent="0.2">
      <c r="A44" s="71"/>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72"/>
    </row>
    <row r="45" spans="1:54" s="39" customFormat="1" ht="18" customHeight="1" x14ac:dyDescent="0.15">
      <c r="A45" s="71"/>
      <c r="B45" s="267" t="s">
        <v>56</v>
      </c>
      <c r="C45" s="268"/>
      <c r="D45" s="268"/>
      <c r="E45" s="284" t="str">
        <f>IF(AI6=0,"",AI6)</f>
        <v/>
      </c>
      <c r="F45" s="285"/>
      <c r="G45" s="285"/>
      <c r="H45" s="285"/>
      <c r="I45" s="286"/>
      <c r="J45" s="59"/>
      <c r="K45" s="73" t="s">
        <v>21</v>
      </c>
      <c r="L45" s="74"/>
      <c r="M45" s="74"/>
      <c r="N45" s="74"/>
      <c r="O45" s="74"/>
      <c r="P45" s="74"/>
      <c r="Q45" s="74"/>
      <c r="R45" s="74"/>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72"/>
    </row>
    <row r="46" spans="1:54" s="39" customFormat="1" ht="18" customHeight="1" thickBot="1" x14ac:dyDescent="0.2">
      <c r="A46" s="71"/>
      <c r="B46" s="265" t="s">
        <v>55</v>
      </c>
      <c r="C46" s="266"/>
      <c r="D46" s="266"/>
      <c r="E46" s="229" t="str">
        <f>IF(E45="","",ROUNDDOWN(E45/264,0))</f>
        <v/>
      </c>
      <c r="F46" s="230"/>
      <c r="G46" s="230"/>
      <c r="H46" s="230"/>
      <c r="I46" s="231"/>
      <c r="J46" s="59"/>
      <c r="K46" s="40"/>
      <c r="L46" s="138" t="s">
        <v>38</v>
      </c>
      <c r="M46" s="138"/>
      <c r="N46" s="138"/>
      <c r="O46" s="138"/>
      <c r="P46" s="138"/>
      <c r="Q46" s="40"/>
      <c r="R46" s="40"/>
      <c r="S46" s="40"/>
      <c r="T46" s="40"/>
      <c r="U46" s="40"/>
      <c r="V46" s="40"/>
      <c r="W46" s="138" t="s">
        <v>93</v>
      </c>
      <c r="X46" s="138"/>
      <c r="Y46" s="138"/>
      <c r="Z46" s="138"/>
      <c r="AA46" s="138"/>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72"/>
    </row>
    <row r="47" spans="1:54" s="39" customFormat="1" ht="18" customHeight="1" thickTop="1" x14ac:dyDescent="0.15">
      <c r="A47" s="71"/>
      <c r="B47" s="278" t="s">
        <v>57</v>
      </c>
      <c r="C47" s="279"/>
      <c r="D47" s="279"/>
      <c r="E47" s="280"/>
      <c r="F47" s="129" t="s">
        <v>58</v>
      </c>
      <c r="G47" s="130"/>
      <c r="H47" s="130"/>
      <c r="I47" s="131"/>
      <c r="J47" s="60"/>
      <c r="K47" s="66" t="s">
        <v>22</v>
      </c>
      <c r="L47" s="118" t="str">
        <f>IF(Y6="","",Y6)</f>
        <v/>
      </c>
      <c r="M47" s="118"/>
      <c r="N47" s="118"/>
      <c r="O47" s="118"/>
      <c r="P47" s="118"/>
      <c r="Q47" s="40" t="s">
        <v>35</v>
      </c>
      <c r="R47" s="40" t="s">
        <v>24</v>
      </c>
      <c r="S47" s="139" t="s">
        <v>37</v>
      </c>
      <c r="T47" s="139"/>
      <c r="U47" s="139"/>
      <c r="V47" s="139"/>
      <c r="W47" s="140" t="str">
        <f>IF(L47="","",ROUND(L47/22,-1))</f>
        <v/>
      </c>
      <c r="X47" s="140"/>
      <c r="Y47" s="140"/>
      <c r="Z47" s="140"/>
      <c r="AA47" s="140"/>
      <c r="AB47" s="75" t="s">
        <v>23</v>
      </c>
      <c r="AC47" s="40"/>
      <c r="AD47" s="61" t="s">
        <v>91</v>
      </c>
      <c r="AE47" s="40"/>
      <c r="AF47" s="40"/>
      <c r="AG47" s="40"/>
      <c r="AH47" s="40"/>
      <c r="AI47" s="40"/>
      <c r="AJ47" s="40"/>
      <c r="AK47" s="40"/>
      <c r="AL47" s="40"/>
      <c r="AM47" s="40"/>
      <c r="AN47" s="40"/>
      <c r="AO47" s="40"/>
      <c r="AP47" s="40"/>
      <c r="AQ47" s="40"/>
      <c r="AR47" s="40"/>
      <c r="AS47" s="46"/>
      <c r="AT47" s="47"/>
      <c r="AU47" s="47"/>
      <c r="AV47" s="47"/>
      <c r="AW47" s="47"/>
      <c r="AX47" s="47"/>
      <c r="AY47" s="47"/>
      <c r="AZ47" s="47"/>
      <c r="BA47" s="48"/>
      <c r="BB47" s="72"/>
    </row>
    <row r="48" spans="1:54" s="39" customFormat="1" ht="18" customHeight="1" x14ac:dyDescent="0.15">
      <c r="A48" s="71"/>
      <c r="B48" s="281"/>
      <c r="C48" s="282"/>
      <c r="D48" s="282"/>
      <c r="E48" s="283"/>
      <c r="F48" s="132"/>
      <c r="G48" s="133"/>
      <c r="H48" s="133"/>
      <c r="I48" s="134"/>
      <c r="J48" s="60"/>
      <c r="K48" s="40"/>
      <c r="L48" s="138" t="s">
        <v>34</v>
      </c>
      <c r="M48" s="138"/>
      <c r="N48" s="138"/>
      <c r="O48" s="138"/>
      <c r="P48" s="138"/>
      <c r="Q48" s="40"/>
      <c r="R48" s="40"/>
      <c r="S48" s="40"/>
      <c r="T48" s="40"/>
      <c r="U48" s="40"/>
      <c r="V48" s="40"/>
      <c r="W48" s="138" t="s">
        <v>94</v>
      </c>
      <c r="X48" s="138"/>
      <c r="Y48" s="138"/>
      <c r="Z48" s="138"/>
      <c r="AA48" s="138"/>
      <c r="AB48" s="40"/>
      <c r="AC48" s="40"/>
      <c r="AD48" s="40"/>
      <c r="AE48" s="40"/>
      <c r="AF48" s="40"/>
      <c r="AG48" s="40"/>
      <c r="AH48" s="40"/>
      <c r="AI48" s="40"/>
      <c r="AJ48" s="40"/>
      <c r="AK48" s="40"/>
      <c r="AL48" s="40"/>
      <c r="AM48" s="40"/>
      <c r="AN48" s="40"/>
      <c r="AO48" s="40"/>
      <c r="AP48" s="40"/>
      <c r="AQ48" s="40"/>
      <c r="AR48" s="40"/>
      <c r="AS48" s="135" t="s">
        <v>108</v>
      </c>
      <c r="AT48" s="136"/>
      <c r="AU48" s="136"/>
      <c r="AV48" s="136"/>
      <c r="AW48" s="136"/>
      <c r="AX48" s="136"/>
      <c r="AY48" s="136"/>
      <c r="AZ48" s="136"/>
      <c r="BA48" s="137"/>
      <c r="BB48" s="72"/>
    </row>
    <row r="49" spans="1:54" s="39" customFormat="1" ht="18" customHeight="1" x14ac:dyDescent="0.15">
      <c r="A49" s="71"/>
      <c r="B49" s="152" t="str">
        <f>IF(E45="","",IF(W49&gt;E46,R10,0))</f>
        <v/>
      </c>
      <c r="C49" s="153"/>
      <c r="D49" s="153"/>
      <c r="E49" s="154"/>
      <c r="F49" s="117">
        <f>IF(E45="",0,E46*R10)</f>
        <v>0</v>
      </c>
      <c r="G49" s="118"/>
      <c r="H49" s="118"/>
      <c r="I49" s="119"/>
      <c r="J49" s="60"/>
      <c r="K49" s="66" t="s">
        <v>22</v>
      </c>
      <c r="L49" s="140" t="str">
        <f>W47</f>
        <v/>
      </c>
      <c r="M49" s="140"/>
      <c r="N49" s="140"/>
      <c r="O49" s="140"/>
      <c r="P49" s="140"/>
      <c r="Q49" s="40" t="s">
        <v>35</v>
      </c>
      <c r="R49" s="40" t="s">
        <v>27</v>
      </c>
      <c r="S49" s="139" t="s">
        <v>39</v>
      </c>
      <c r="T49" s="139"/>
      <c r="U49" s="139"/>
      <c r="V49" s="139"/>
      <c r="W49" s="140" t="str">
        <f>IF(L49="","",ROUND(L49*2/3,0))</f>
        <v/>
      </c>
      <c r="X49" s="140"/>
      <c r="Y49" s="140"/>
      <c r="Z49" s="140"/>
      <c r="AA49" s="140"/>
      <c r="AB49" s="75" t="s">
        <v>23</v>
      </c>
      <c r="AC49" s="40"/>
      <c r="AD49" s="62" t="s">
        <v>92</v>
      </c>
      <c r="AE49" s="40"/>
      <c r="AF49" s="40"/>
      <c r="AG49" s="40"/>
      <c r="AH49" s="40"/>
      <c r="AI49" s="40"/>
      <c r="AJ49" s="40"/>
      <c r="AK49" s="40"/>
      <c r="AL49" s="40"/>
      <c r="AM49" s="40"/>
      <c r="AN49" s="40"/>
      <c r="AO49" s="40"/>
      <c r="AP49" s="40"/>
      <c r="AQ49" s="40"/>
      <c r="AR49" s="40"/>
      <c r="AS49" s="120" t="s">
        <v>106</v>
      </c>
      <c r="AT49" s="121"/>
      <c r="AU49" s="121"/>
      <c r="AV49" s="121"/>
      <c r="AW49" s="121"/>
      <c r="AX49" s="121"/>
      <c r="AY49" s="121"/>
      <c r="AZ49" s="121"/>
      <c r="BA49" s="122"/>
      <c r="BB49" s="72"/>
    </row>
    <row r="50" spans="1:54" s="39" customFormat="1" ht="18" customHeight="1" x14ac:dyDescent="0.15">
      <c r="A50" s="71"/>
      <c r="B50" s="275" t="str">
        <f>IF(E45="","",IF(W49&gt;E46,AE10,0))</f>
        <v/>
      </c>
      <c r="C50" s="276"/>
      <c r="D50" s="276"/>
      <c r="E50" s="277"/>
      <c r="F50" s="114">
        <f>IF(E45="",0,E46*AE10)</f>
        <v>0</v>
      </c>
      <c r="G50" s="115"/>
      <c r="H50" s="115"/>
      <c r="I50" s="116"/>
      <c r="J50" s="60"/>
      <c r="K50" s="73" t="s">
        <v>60</v>
      </c>
      <c r="L50" s="40"/>
      <c r="M50" s="40"/>
      <c r="N50" s="40"/>
      <c r="O50" s="40"/>
      <c r="P50" s="40"/>
      <c r="Q50" s="40"/>
      <c r="R50" s="40"/>
      <c r="S50" s="40"/>
      <c r="T50" s="40"/>
      <c r="U50" s="40"/>
      <c r="V50" s="73" t="s">
        <v>25</v>
      </c>
      <c r="W50" s="40"/>
      <c r="X50" s="40"/>
      <c r="Y50" s="40"/>
      <c r="Z50" s="40"/>
      <c r="AA50" s="40"/>
      <c r="AB50" s="40"/>
      <c r="AC50" s="40"/>
      <c r="AD50" s="40"/>
      <c r="AE50" s="40"/>
      <c r="AF50" s="40"/>
      <c r="AG50" s="40"/>
      <c r="AH50" s="40"/>
      <c r="AI50" s="73" t="s">
        <v>26</v>
      </c>
      <c r="AJ50" s="74"/>
      <c r="AK50" s="40"/>
      <c r="AL50" s="40"/>
      <c r="AM50" s="40"/>
      <c r="AN50" s="40"/>
      <c r="AO50" s="40"/>
      <c r="AP50" s="40"/>
      <c r="AQ50" s="40"/>
      <c r="AR50" s="40"/>
      <c r="AS50" s="120" t="s">
        <v>107</v>
      </c>
      <c r="AT50" s="121"/>
      <c r="AU50" s="121"/>
      <c r="AV50" s="121"/>
      <c r="AW50" s="121"/>
      <c r="AX50" s="121"/>
      <c r="AY50" s="121"/>
      <c r="AZ50" s="121"/>
      <c r="BA50" s="122"/>
      <c r="BB50" s="72"/>
    </row>
    <row r="51" spans="1:54" s="39" customFormat="1" ht="18" customHeight="1" thickBot="1" x14ac:dyDescent="0.2">
      <c r="A51" s="71"/>
      <c r="B51" s="158" t="str">
        <f>IF(E45="","",IF(W49&gt;E46,AR10,0))</f>
        <v/>
      </c>
      <c r="C51" s="159"/>
      <c r="D51" s="159"/>
      <c r="E51" s="160"/>
      <c r="F51" s="111">
        <f>IF(E45="",0,E46*AR10)</f>
        <v>0</v>
      </c>
      <c r="G51" s="112"/>
      <c r="H51" s="112"/>
      <c r="I51" s="113"/>
      <c r="J51" s="40"/>
      <c r="K51" s="66" t="s">
        <v>22</v>
      </c>
      <c r="L51" s="40" t="s">
        <v>95</v>
      </c>
      <c r="M51" s="40"/>
      <c r="N51" s="140">
        <f>P43</f>
        <v>0</v>
      </c>
      <c r="O51" s="140"/>
      <c r="P51" s="140"/>
      <c r="Q51" s="157"/>
      <c r="R51" s="40" t="s">
        <v>40</v>
      </c>
      <c r="S51" s="40"/>
      <c r="T51" s="40"/>
      <c r="U51" s="40"/>
      <c r="V51" s="75" t="s">
        <v>43</v>
      </c>
      <c r="W51" s="75"/>
      <c r="X51" s="75"/>
      <c r="Y51" s="75"/>
      <c r="Z51" s="75"/>
      <c r="AA51" s="75"/>
      <c r="AB51" s="66" t="s">
        <v>22</v>
      </c>
      <c r="AC51" s="156">
        <f>IF(N51="","",IF($W$49&gt;N51,R10,0))</f>
        <v>0</v>
      </c>
      <c r="AD51" s="156"/>
      <c r="AE51" s="40" t="s">
        <v>44</v>
      </c>
      <c r="AF51" s="40"/>
      <c r="AG51" s="40"/>
      <c r="AH51" s="40"/>
      <c r="AI51" s="76" t="s">
        <v>47</v>
      </c>
      <c r="AJ51" s="76"/>
      <c r="AK51" s="76"/>
      <c r="AL51" s="40" t="s">
        <v>28</v>
      </c>
      <c r="AM51" s="140">
        <f>IF(N51="","",N51*AC51)</f>
        <v>0</v>
      </c>
      <c r="AN51" s="140"/>
      <c r="AO51" s="140"/>
      <c r="AP51" s="140"/>
      <c r="AQ51" s="40" t="s">
        <v>29</v>
      </c>
      <c r="AR51" s="40"/>
      <c r="AS51" s="49"/>
      <c r="AT51" s="40"/>
      <c r="AU51" s="150">
        <f>IF(AC51=0,0,MAX(F49,AM51))</f>
        <v>0</v>
      </c>
      <c r="AV51" s="150"/>
      <c r="AW51" s="150"/>
      <c r="AX51" s="150"/>
      <c r="AY51" s="40" t="s">
        <v>29</v>
      </c>
      <c r="AZ51" s="40"/>
      <c r="BA51" s="50"/>
      <c r="BB51" s="72"/>
    </row>
    <row r="52" spans="1:54" s="39" customFormat="1" ht="18" customHeight="1" thickBot="1" x14ac:dyDescent="0.2">
      <c r="A52" s="71"/>
      <c r="B52" s="40"/>
      <c r="C52" s="40"/>
      <c r="D52" s="40"/>
      <c r="E52" s="40"/>
      <c r="F52" s="40"/>
      <c r="G52" s="40"/>
      <c r="H52" s="40"/>
      <c r="I52" s="40"/>
      <c r="J52" s="40"/>
      <c r="K52" s="66" t="s">
        <v>22</v>
      </c>
      <c r="L52" s="40" t="s">
        <v>96</v>
      </c>
      <c r="M52" s="40"/>
      <c r="N52" s="264">
        <f>AE43</f>
        <v>0</v>
      </c>
      <c r="O52" s="264"/>
      <c r="P52" s="264"/>
      <c r="Q52" s="157"/>
      <c r="R52" s="40" t="s">
        <v>41</v>
      </c>
      <c r="S52" s="40"/>
      <c r="T52" s="40"/>
      <c r="U52" s="40"/>
      <c r="V52" s="75" t="s">
        <v>45</v>
      </c>
      <c r="W52" s="75"/>
      <c r="X52" s="75"/>
      <c r="Y52" s="75"/>
      <c r="Z52" s="75"/>
      <c r="AA52" s="75"/>
      <c r="AB52" s="66" t="s">
        <v>22</v>
      </c>
      <c r="AC52" s="156">
        <f>IF(N52="","",IF($W$49&gt;N52,AE10,0))</f>
        <v>0</v>
      </c>
      <c r="AD52" s="156"/>
      <c r="AE52" s="40" t="s">
        <v>49</v>
      </c>
      <c r="AF52" s="40"/>
      <c r="AG52" s="40"/>
      <c r="AH52" s="40"/>
      <c r="AI52" s="76" t="s">
        <v>48</v>
      </c>
      <c r="AJ52" s="76"/>
      <c r="AK52" s="76"/>
      <c r="AL52" s="40" t="s">
        <v>28</v>
      </c>
      <c r="AM52" s="140">
        <f>IF(N52="","",N52*AC52)</f>
        <v>0</v>
      </c>
      <c r="AN52" s="140"/>
      <c r="AO52" s="140"/>
      <c r="AP52" s="140"/>
      <c r="AQ52" s="40" t="s">
        <v>29</v>
      </c>
      <c r="AR52" s="40"/>
      <c r="AS52" s="49"/>
      <c r="AT52" s="40"/>
      <c r="AU52" s="150">
        <f>IF(AC52=0,0,MAX(F50,AM52))</f>
        <v>0</v>
      </c>
      <c r="AV52" s="150"/>
      <c r="AW52" s="150"/>
      <c r="AX52" s="150"/>
      <c r="AY52" s="40" t="s">
        <v>29</v>
      </c>
      <c r="AZ52" s="40"/>
      <c r="BA52" s="50"/>
      <c r="BB52" s="72"/>
    </row>
    <row r="53" spans="1:54" s="39" customFormat="1" ht="18" customHeight="1" x14ac:dyDescent="0.15">
      <c r="A53" s="71"/>
      <c r="B53" s="261" t="s">
        <v>61</v>
      </c>
      <c r="C53" s="262"/>
      <c r="D53" s="262"/>
      <c r="E53" s="262"/>
      <c r="F53" s="262"/>
      <c r="G53" s="262"/>
      <c r="H53" s="263"/>
      <c r="I53" s="40"/>
      <c r="J53" s="40"/>
      <c r="K53" s="66" t="s">
        <v>22</v>
      </c>
      <c r="L53" s="40" t="s">
        <v>97</v>
      </c>
      <c r="M53" s="40"/>
      <c r="N53" s="140">
        <f>AT43</f>
        <v>0</v>
      </c>
      <c r="O53" s="140"/>
      <c r="P53" s="140"/>
      <c r="Q53" s="157"/>
      <c r="R53" s="40" t="s">
        <v>42</v>
      </c>
      <c r="S53" s="40"/>
      <c r="T53" s="40"/>
      <c r="U53" s="40"/>
      <c r="V53" s="64" t="s">
        <v>46</v>
      </c>
      <c r="W53" s="64"/>
      <c r="X53" s="64"/>
      <c r="Y53" s="64"/>
      <c r="Z53" s="64"/>
      <c r="AA53" s="64"/>
      <c r="AB53" s="51" t="s">
        <v>22</v>
      </c>
      <c r="AC53" s="155">
        <f>IF(N53="","",IF($W$49&gt;N53,AR10,0))</f>
        <v>0</v>
      </c>
      <c r="AD53" s="155"/>
      <c r="AE53" s="44" t="s">
        <v>50</v>
      </c>
      <c r="AF53" s="44"/>
      <c r="AG53" s="44"/>
      <c r="AH53" s="40"/>
      <c r="AI53" s="63" t="s">
        <v>51</v>
      </c>
      <c r="AJ53" s="63"/>
      <c r="AK53" s="63"/>
      <c r="AL53" s="44" t="s">
        <v>28</v>
      </c>
      <c r="AM53" s="234">
        <f>IF(N53="","",N53*AC53)</f>
        <v>0</v>
      </c>
      <c r="AN53" s="234"/>
      <c r="AO53" s="234"/>
      <c r="AP53" s="234"/>
      <c r="AQ53" s="44" t="s">
        <v>29</v>
      </c>
      <c r="AR53" s="65"/>
      <c r="AS53" s="49"/>
      <c r="AT53" s="44"/>
      <c r="AU53" s="151">
        <f>IF(AC53=0,0,MAX(F51,AM53))</f>
        <v>0</v>
      </c>
      <c r="AV53" s="151"/>
      <c r="AW53" s="151"/>
      <c r="AX53" s="151"/>
      <c r="AY53" s="44" t="s">
        <v>29</v>
      </c>
      <c r="AZ53" s="44"/>
      <c r="BA53" s="50"/>
      <c r="BB53" s="72"/>
    </row>
    <row r="54" spans="1:54" s="39" customFormat="1" ht="18" customHeight="1" x14ac:dyDescent="0.15">
      <c r="A54" s="71"/>
      <c r="B54" s="220" t="s">
        <v>103</v>
      </c>
      <c r="C54" s="221"/>
      <c r="D54" s="221"/>
      <c r="E54" s="222">
        <f>R27</f>
        <v>0</v>
      </c>
      <c r="F54" s="222"/>
      <c r="G54" s="223"/>
      <c r="H54" s="224"/>
      <c r="I54" s="40"/>
      <c r="J54" s="40"/>
      <c r="K54" s="40"/>
      <c r="L54" s="40"/>
      <c r="M54" s="40"/>
      <c r="N54" s="40"/>
      <c r="O54" s="40"/>
      <c r="P54" s="40"/>
      <c r="Q54" s="40"/>
      <c r="R54" s="40"/>
      <c r="S54" s="40"/>
      <c r="T54" s="40"/>
      <c r="U54" s="40"/>
      <c r="V54" s="164" t="s">
        <v>30</v>
      </c>
      <c r="W54" s="164"/>
      <c r="X54" s="164"/>
      <c r="Y54" s="164"/>
      <c r="Z54" s="164"/>
      <c r="AA54" s="40"/>
      <c r="AB54" s="66" t="s">
        <v>33</v>
      </c>
      <c r="AC54" s="162" t="str">
        <f>IF(L47="","",SUM(AC51:AC53))</f>
        <v/>
      </c>
      <c r="AD54" s="162"/>
      <c r="AE54" s="40" t="s">
        <v>52</v>
      </c>
      <c r="AF54" s="40"/>
      <c r="AG54" s="40"/>
      <c r="AH54" s="40"/>
      <c r="AI54" s="163" t="s">
        <v>30</v>
      </c>
      <c r="AJ54" s="163"/>
      <c r="AK54" s="163"/>
      <c r="AL54" s="163"/>
      <c r="AM54" s="140" t="str">
        <f>IF(L47="","",SUM(AM51:AP53))</f>
        <v/>
      </c>
      <c r="AN54" s="156"/>
      <c r="AO54" s="156"/>
      <c r="AP54" s="156"/>
      <c r="AQ54" s="40" t="s">
        <v>29</v>
      </c>
      <c r="AR54" s="40"/>
      <c r="AS54" s="49"/>
      <c r="AT54" s="66" t="s">
        <v>30</v>
      </c>
      <c r="AU54" s="150" t="str">
        <f>IF(L49="","",SUM(AU51:AX53))</f>
        <v/>
      </c>
      <c r="AV54" s="150"/>
      <c r="AW54" s="150"/>
      <c r="AX54" s="150"/>
      <c r="AY54" s="40" t="s">
        <v>59</v>
      </c>
      <c r="AZ54" s="40"/>
      <c r="BA54" s="50"/>
      <c r="BB54" s="72"/>
    </row>
    <row r="55" spans="1:54" s="39" customFormat="1" ht="18" customHeight="1" thickBot="1" x14ac:dyDescent="0.2">
      <c r="A55" s="71"/>
      <c r="B55" s="220" t="s">
        <v>104</v>
      </c>
      <c r="C55" s="221"/>
      <c r="D55" s="221"/>
      <c r="E55" s="222">
        <f>AE27</f>
        <v>0</v>
      </c>
      <c r="F55" s="222"/>
      <c r="G55" s="223"/>
      <c r="H55" s="224"/>
      <c r="I55" s="40"/>
      <c r="J55" s="40"/>
      <c r="K55" s="73" t="s">
        <v>53</v>
      </c>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67"/>
      <c r="AT55" s="52"/>
      <c r="AU55" s="52"/>
      <c r="AV55" s="52"/>
      <c r="AW55" s="52"/>
      <c r="AX55" s="52"/>
      <c r="AY55" s="52"/>
      <c r="AZ55" s="52"/>
      <c r="BA55" s="53"/>
      <c r="BB55" s="72"/>
    </row>
    <row r="56" spans="1:54" s="39" customFormat="1" ht="18" customHeight="1" thickTop="1" thickBot="1" x14ac:dyDescent="0.2">
      <c r="A56" s="71"/>
      <c r="B56" s="215" t="s">
        <v>105</v>
      </c>
      <c r="C56" s="216"/>
      <c r="D56" s="216"/>
      <c r="E56" s="217">
        <f>AR27</f>
        <v>0</v>
      </c>
      <c r="F56" s="217"/>
      <c r="G56" s="218"/>
      <c r="H56" s="219"/>
      <c r="I56" s="40"/>
      <c r="J56" s="40"/>
      <c r="K56" s="40"/>
      <c r="L56" s="138" t="s">
        <v>54</v>
      </c>
      <c r="M56" s="138"/>
      <c r="N56" s="138"/>
      <c r="O56" s="138"/>
      <c r="P56" s="138"/>
      <c r="Q56" s="138" t="s">
        <v>99</v>
      </c>
      <c r="R56" s="138"/>
      <c r="S56" s="138"/>
      <c r="T56" s="138"/>
      <c r="U56" s="138"/>
      <c r="V56" s="138"/>
      <c r="W56" s="40"/>
      <c r="X56" s="138" t="s">
        <v>31</v>
      </c>
      <c r="Y56" s="138"/>
      <c r="Z56" s="138"/>
      <c r="AA56" s="138"/>
      <c r="AB56" s="138"/>
      <c r="AC56" s="40"/>
      <c r="AD56" s="138" t="s">
        <v>32</v>
      </c>
      <c r="AE56" s="138"/>
      <c r="AF56" s="138"/>
      <c r="AG56" s="138"/>
      <c r="AH56" s="138"/>
      <c r="AI56" s="40"/>
      <c r="AJ56" s="40"/>
      <c r="AK56" s="40"/>
      <c r="AL56" s="40"/>
      <c r="AM56" s="40"/>
      <c r="AN56" s="40"/>
      <c r="AO56" s="40"/>
      <c r="AP56" s="40"/>
      <c r="AQ56" s="40"/>
      <c r="AR56" s="40"/>
      <c r="AS56" s="40"/>
      <c r="AT56" s="47"/>
      <c r="AU56" s="40"/>
      <c r="AV56" s="40"/>
      <c r="AW56" s="40"/>
      <c r="AX56" s="40"/>
      <c r="AY56" s="40"/>
      <c r="AZ56" s="40"/>
      <c r="BA56" s="40"/>
      <c r="BB56" s="72"/>
    </row>
    <row r="57" spans="1:54" s="39" customFormat="1" ht="18" customHeight="1" x14ac:dyDescent="0.15">
      <c r="A57" s="71"/>
      <c r="B57" s="40"/>
      <c r="C57" s="40"/>
      <c r="D57" s="40"/>
      <c r="E57" s="40"/>
      <c r="F57" s="40"/>
      <c r="G57" s="40"/>
      <c r="H57" s="40"/>
      <c r="I57" s="40"/>
      <c r="J57" s="40"/>
      <c r="K57" s="66" t="s">
        <v>22</v>
      </c>
      <c r="L57" s="140" t="str">
        <f>W49</f>
        <v/>
      </c>
      <c r="M57" s="140"/>
      <c r="N57" s="140"/>
      <c r="O57" s="140"/>
      <c r="P57" s="54" t="s">
        <v>29</v>
      </c>
      <c r="Q57" s="54" t="s">
        <v>27</v>
      </c>
      <c r="R57" s="156" t="str">
        <f>AC54</f>
        <v/>
      </c>
      <c r="S57" s="156"/>
      <c r="T57" s="156"/>
      <c r="U57" s="54" t="s">
        <v>100</v>
      </c>
      <c r="V57" s="54" t="s">
        <v>101</v>
      </c>
      <c r="W57" s="54" t="s">
        <v>36</v>
      </c>
      <c r="X57" s="161" t="str">
        <f>AU54</f>
        <v/>
      </c>
      <c r="Y57" s="161"/>
      <c r="Z57" s="161"/>
      <c r="AA57" s="161"/>
      <c r="AB57" s="54" t="s">
        <v>29</v>
      </c>
      <c r="AC57" s="54" t="s">
        <v>28</v>
      </c>
      <c r="AD57" s="161" t="str">
        <f>IF(L57="","",(IF(L57*R57-X57&lt;=0,0,L57*R57-X57)))</f>
        <v/>
      </c>
      <c r="AE57" s="161"/>
      <c r="AF57" s="161"/>
      <c r="AG57" s="161"/>
      <c r="AH57" s="54" t="s">
        <v>29</v>
      </c>
      <c r="AI57" s="77"/>
      <c r="AJ57" s="40"/>
      <c r="AK57" s="40"/>
      <c r="AL57" s="40"/>
      <c r="AM57" s="40"/>
      <c r="AN57" s="40"/>
      <c r="AO57" s="40"/>
      <c r="AP57" s="40"/>
      <c r="AQ57" s="40"/>
      <c r="AR57" s="40"/>
      <c r="AS57" s="40"/>
      <c r="AT57" s="40"/>
      <c r="AU57" s="40"/>
      <c r="AV57" s="40"/>
      <c r="AW57" s="40"/>
      <c r="AX57" s="40"/>
      <c r="AY57" s="40"/>
      <c r="AZ57" s="40"/>
      <c r="BA57" s="40"/>
      <c r="BB57" s="72"/>
    </row>
    <row r="58" spans="1:54" s="39" customFormat="1" ht="18" customHeight="1" x14ac:dyDescent="0.15">
      <c r="A58" s="36"/>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8"/>
    </row>
  </sheetData>
  <sheetProtection sheet="1" objects="1" scenarios="1"/>
  <protectedRanges>
    <protectedRange sqref="D4 J4 T4 F6 B6 Y6 AI6 AQ4 AS8 AS9 AQ9 AQ8 AV8 AV9 AY8 AY9 AR10 AR11 AE11 AE10 AI8 AI9 AL8 AL9 AD8 AD9 AF8 AF9 S8 Q8 Q9 S9 V9 V8 Y8 Y9 R10 R11 H14 H15 B17 H17 H21:M26 B25 B26 E30 C30 H30 G32 J32 M32 AK32" name="範囲2"/>
    <protectedRange sqref="D4:W4 B6:W6 Y6 AI6 AQ4 O8 Y8:Y9 R10:Z11 AE10:AM11 AY8:AY9 AR10:AZ11 H14:M17 F16 B17 H21:M26 B25:G26 E30 H30 G32 J32 M32 AK32 E32 S8:S9 V8:V9 AF8:AF9 AI8:AI9 AL8:AL9 AV8:AV9 AS8:AS9" name="範囲1"/>
  </protectedRanges>
  <mergeCells count="271">
    <mergeCell ref="B3:I3"/>
    <mergeCell ref="J3:S3"/>
    <mergeCell ref="B5:E5"/>
    <mergeCell ref="D4:I4"/>
    <mergeCell ref="J4:S4"/>
    <mergeCell ref="AI6:AN6"/>
    <mergeCell ref="B6:E6"/>
    <mergeCell ref="B4:C4"/>
    <mergeCell ref="AU38:BA38"/>
    <mergeCell ref="T3:W3"/>
    <mergeCell ref="T4:W4"/>
    <mergeCell ref="F5:W5"/>
    <mergeCell ref="F6:W6"/>
    <mergeCell ref="AQ3:BA3"/>
    <mergeCell ref="AQ4:BA6"/>
    <mergeCell ref="AI3:AO3"/>
    <mergeCell ref="AI4:AO5"/>
    <mergeCell ref="E32:F32"/>
    <mergeCell ref="Y3:AG3"/>
    <mergeCell ref="Y4:AG5"/>
    <mergeCell ref="AQ9:AR9"/>
    <mergeCell ref="AQ8:AR8"/>
    <mergeCell ref="AG22:AH22"/>
    <mergeCell ref="AF19:AF20"/>
    <mergeCell ref="AB8:AC8"/>
    <mergeCell ref="AB9:AC9"/>
    <mergeCell ref="AO8:AP8"/>
    <mergeCell ref="AO9:AP9"/>
    <mergeCell ref="AD9:AE9"/>
    <mergeCell ref="AD8:AE8"/>
    <mergeCell ref="Q8:R8"/>
    <mergeCell ref="AL9:AM9"/>
    <mergeCell ref="AE14:AM14"/>
    <mergeCell ref="Y8:Z8"/>
    <mergeCell ref="Y9:Z9"/>
    <mergeCell ref="Y6:AF6"/>
    <mergeCell ref="O25:R25"/>
    <mergeCell ref="AG25:AH25"/>
    <mergeCell ref="AG24:AH24"/>
    <mergeCell ref="AG21:AH21"/>
    <mergeCell ref="AB23:AE23"/>
    <mergeCell ref="AT23:AU23"/>
    <mergeCell ref="AT22:AU22"/>
    <mergeCell ref="AT21:AU21"/>
    <mergeCell ref="AR14:AZ14"/>
    <mergeCell ref="W23:Z23"/>
    <mergeCell ref="AO21:AR21"/>
    <mergeCell ref="AW22:AZ22"/>
    <mergeCell ref="AW21:AZ21"/>
    <mergeCell ref="AJ21:AM21"/>
    <mergeCell ref="AE15:AM15"/>
    <mergeCell ref="R14:Z14"/>
    <mergeCell ref="R11:Z11"/>
    <mergeCell ref="AR11:AZ11"/>
    <mergeCell ref="AE18:AM18"/>
    <mergeCell ref="AR17:AZ17"/>
    <mergeCell ref="AO18:AQ18"/>
    <mergeCell ref="AE16:AM16"/>
    <mergeCell ref="AE17:AM17"/>
    <mergeCell ref="AW24:AZ24"/>
    <mergeCell ref="AG26:AH26"/>
    <mergeCell ref="T21:U21"/>
    <mergeCell ref="T23:U23"/>
    <mergeCell ref="AJ22:AM22"/>
    <mergeCell ref="AO26:AR26"/>
    <mergeCell ref="AJ26:AM26"/>
    <mergeCell ref="AJ25:AM25"/>
    <mergeCell ref="AJ24:AM24"/>
    <mergeCell ref="AO23:AR23"/>
    <mergeCell ref="AO22:AR22"/>
    <mergeCell ref="AB21:AE21"/>
    <mergeCell ref="T24:U24"/>
    <mergeCell ref="AT24:AU24"/>
    <mergeCell ref="AG23:AH23"/>
    <mergeCell ref="AO25:AR25"/>
    <mergeCell ref="AO24:AR24"/>
    <mergeCell ref="W24:Z24"/>
    <mergeCell ref="T25:U25"/>
    <mergeCell ref="AB24:AE24"/>
    <mergeCell ref="AB22:AE22"/>
    <mergeCell ref="H23:M23"/>
    <mergeCell ref="B22:G22"/>
    <mergeCell ref="W22:Z22"/>
    <mergeCell ref="O23:R23"/>
    <mergeCell ref="O22:R22"/>
    <mergeCell ref="R15:Z15"/>
    <mergeCell ref="O21:R21"/>
    <mergeCell ref="H22:M22"/>
    <mergeCell ref="H20:N20"/>
    <mergeCell ref="B18:N18"/>
    <mergeCell ref="W21:Z21"/>
    <mergeCell ref="T22:U22"/>
    <mergeCell ref="R16:Z16"/>
    <mergeCell ref="B16:E16"/>
    <mergeCell ref="R18:Z18"/>
    <mergeCell ref="O19:R20"/>
    <mergeCell ref="B17:G17"/>
    <mergeCell ref="H17:M17"/>
    <mergeCell ref="O18:Q18"/>
    <mergeCell ref="R17:Z17"/>
    <mergeCell ref="B21:G21"/>
    <mergeCell ref="H21:M21"/>
    <mergeCell ref="B23:G23"/>
    <mergeCell ref="AR18:AZ18"/>
    <mergeCell ref="AW23:AZ23"/>
    <mergeCell ref="AJ23:AM23"/>
    <mergeCell ref="AS19:AS20"/>
    <mergeCell ref="AT19:AY20"/>
    <mergeCell ref="AB12:AN13"/>
    <mergeCell ref="AO12:BA13"/>
    <mergeCell ref="AR15:AZ15"/>
    <mergeCell ref="AR16:AZ16"/>
    <mergeCell ref="AB18:AD18"/>
    <mergeCell ref="B55:D55"/>
    <mergeCell ref="E55:H55"/>
    <mergeCell ref="B24:G24"/>
    <mergeCell ref="H24:M24"/>
    <mergeCell ref="O27:Q27"/>
    <mergeCell ref="B53:H53"/>
    <mergeCell ref="N52:Q52"/>
    <mergeCell ref="B46:D46"/>
    <mergeCell ref="B45:D45"/>
    <mergeCell ref="H25:M25"/>
    <mergeCell ref="E43:H43"/>
    <mergeCell ref="E30:F30"/>
    <mergeCell ref="O24:R24"/>
    <mergeCell ref="C30:D30"/>
    <mergeCell ref="B27:N27"/>
    <mergeCell ref="H26:M26"/>
    <mergeCell ref="B25:G25"/>
    <mergeCell ref="B50:E50"/>
    <mergeCell ref="B47:E48"/>
    <mergeCell ref="E45:I45"/>
    <mergeCell ref="B41:D43"/>
    <mergeCell ref="E41:H41"/>
    <mergeCell ref="L46:P46"/>
    <mergeCell ref="I42:O42"/>
    <mergeCell ref="AK32:AV32"/>
    <mergeCell ref="X41:AD41"/>
    <mergeCell ref="AB26:AE26"/>
    <mergeCell ref="AB25:AE25"/>
    <mergeCell ref="AM43:AS43"/>
    <mergeCell ref="AE27:AM27"/>
    <mergeCell ref="R27:Z27"/>
    <mergeCell ref="AT26:AU26"/>
    <mergeCell ref="AT25:AU25"/>
    <mergeCell ref="P41:V41"/>
    <mergeCell ref="AM41:AS41"/>
    <mergeCell ref="W26:Z26"/>
    <mergeCell ref="W25:Z25"/>
    <mergeCell ref="AR27:AZ27"/>
    <mergeCell ref="AE43:AK43"/>
    <mergeCell ref="AW26:AZ26"/>
    <mergeCell ref="AW25:AZ25"/>
    <mergeCell ref="B39:BA39"/>
    <mergeCell ref="I41:O41"/>
    <mergeCell ref="B56:D56"/>
    <mergeCell ref="E56:H56"/>
    <mergeCell ref="B54:D54"/>
    <mergeCell ref="E54:H54"/>
    <mergeCell ref="AT42:AZ42"/>
    <mergeCell ref="O26:R26"/>
    <mergeCell ref="E46:I46"/>
    <mergeCell ref="P43:V43"/>
    <mergeCell ref="AM53:AP53"/>
    <mergeCell ref="X43:AD43"/>
    <mergeCell ref="AB27:AD27"/>
    <mergeCell ref="I43:O43"/>
    <mergeCell ref="B26:G26"/>
    <mergeCell ref="T26:U26"/>
    <mergeCell ref="N51:Q51"/>
    <mergeCell ref="AT43:AZ43"/>
    <mergeCell ref="AE41:AK41"/>
    <mergeCell ref="AE42:AK42"/>
    <mergeCell ref="AT41:AZ41"/>
    <mergeCell ref="X42:AD42"/>
    <mergeCell ref="P42:V42"/>
    <mergeCell ref="H30:I30"/>
    <mergeCell ref="J32:K32"/>
    <mergeCell ref="E42:H42"/>
    <mergeCell ref="AV8:AW8"/>
    <mergeCell ref="AF8:AG8"/>
    <mergeCell ref="AI8:AJ8"/>
    <mergeCell ref="AI9:AJ9"/>
    <mergeCell ref="AS8:AT8"/>
    <mergeCell ref="V8:W8"/>
    <mergeCell ref="O10:Q10"/>
    <mergeCell ref="O12:AA13"/>
    <mergeCell ref="S9:T9"/>
    <mergeCell ref="V9:W9"/>
    <mergeCell ref="R10:Z10"/>
    <mergeCell ref="Q9:R9"/>
    <mergeCell ref="S8:T8"/>
    <mergeCell ref="AF9:AG9"/>
    <mergeCell ref="AB10:AD10"/>
    <mergeCell ref="AE11:AM11"/>
    <mergeCell ref="AR10:AZ10"/>
    <mergeCell ref="AO10:AQ10"/>
    <mergeCell ref="AE10:AM10"/>
    <mergeCell ref="AS9:AT9"/>
    <mergeCell ref="AY9:AZ9"/>
    <mergeCell ref="AY8:AZ8"/>
    <mergeCell ref="AL8:AM8"/>
    <mergeCell ref="AV9:AW9"/>
    <mergeCell ref="B8:N9"/>
    <mergeCell ref="B14:G14"/>
    <mergeCell ref="H14:M14"/>
    <mergeCell ref="B15:G15"/>
    <mergeCell ref="H15:M15"/>
    <mergeCell ref="S19:S20"/>
    <mergeCell ref="H16:M16"/>
    <mergeCell ref="B19:N19"/>
    <mergeCell ref="B10:N10"/>
    <mergeCell ref="B11:N11"/>
    <mergeCell ref="B12:N12"/>
    <mergeCell ref="B13:G13"/>
    <mergeCell ref="H13:N13"/>
    <mergeCell ref="B20:G20"/>
    <mergeCell ref="O8:P8"/>
    <mergeCell ref="O9:P9"/>
    <mergeCell ref="L57:O57"/>
    <mergeCell ref="L56:P56"/>
    <mergeCell ref="X57:AA57"/>
    <mergeCell ref="X56:AB56"/>
    <mergeCell ref="AD57:AG57"/>
    <mergeCell ref="AD56:AH56"/>
    <mergeCell ref="Q56:V56"/>
    <mergeCell ref="R57:T57"/>
    <mergeCell ref="AM54:AP54"/>
    <mergeCell ref="AC54:AD54"/>
    <mergeCell ref="AI54:AL54"/>
    <mergeCell ref="V54:Z54"/>
    <mergeCell ref="L49:P49"/>
    <mergeCell ref="S49:V49"/>
    <mergeCell ref="AU54:AX54"/>
    <mergeCell ref="AU53:AX53"/>
    <mergeCell ref="AU52:AX52"/>
    <mergeCell ref="AU51:AX51"/>
    <mergeCell ref="AS49:BA49"/>
    <mergeCell ref="B49:E49"/>
    <mergeCell ref="AC53:AD53"/>
    <mergeCell ref="AC52:AD52"/>
    <mergeCell ref="AC51:AD51"/>
    <mergeCell ref="AM52:AP52"/>
    <mergeCell ref="N53:Q53"/>
    <mergeCell ref="B51:E51"/>
    <mergeCell ref="W49:AA49"/>
    <mergeCell ref="G1:AV1"/>
    <mergeCell ref="F51:I51"/>
    <mergeCell ref="F50:I50"/>
    <mergeCell ref="F49:I49"/>
    <mergeCell ref="AS50:BA50"/>
    <mergeCell ref="G32:H32"/>
    <mergeCell ref="AO27:AQ27"/>
    <mergeCell ref="F16:G16"/>
    <mergeCell ref="AH32:AI32"/>
    <mergeCell ref="F47:I48"/>
    <mergeCell ref="AS48:BA48"/>
    <mergeCell ref="W46:AA46"/>
    <mergeCell ref="W48:AA48"/>
    <mergeCell ref="L47:P47"/>
    <mergeCell ref="S47:V47"/>
    <mergeCell ref="W47:AA47"/>
    <mergeCell ref="L48:P48"/>
    <mergeCell ref="AM42:AS42"/>
    <mergeCell ref="M32:N32"/>
    <mergeCell ref="AO19:AR20"/>
    <mergeCell ref="AB19:AE20"/>
    <mergeCell ref="AG19:AL20"/>
    <mergeCell ref="T19:Y20"/>
    <mergeCell ref="AM51:AP51"/>
  </mergeCells>
  <phoneticPr fontId="1"/>
  <conditionalFormatting sqref="AQ4 S8 V8 Y8:Z9 R10:Z11 AL9:AM9 AE10:AM11 AR10:AZ11 AS8 AV8 AY8:AZ9 H14:M17 B17 H21:M26 B24:G26 E30 H30 G32 J32 M32 AK32 F16 Y6 D4 J4 T4 AI6 B6 F6">
    <cfRule type="cellIs" dxfId="18" priority="29" stopIfTrue="1" operator="equal">
      <formula>0</formula>
    </cfRule>
  </conditionalFormatting>
  <conditionalFormatting sqref="H16:M16">
    <cfRule type="cellIs" dxfId="17" priority="22" stopIfTrue="1" operator="equal">
      <formula>0</formula>
    </cfRule>
  </conditionalFormatting>
  <conditionalFormatting sqref="Q8:R8">
    <cfRule type="containsBlanks" dxfId="16" priority="21">
      <formula>LEN(TRIM(Q8))=0</formula>
    </cfRule>
  </conditionalFormatting>
  <conditionalFormatting sqref="E32:F32">
    <cfRule type="containsBlanks" dxfId="15" priority="30">
      <formula>LEN(TRIM(E32))=0</formula>
    </cfRule>
  </conditionalFormatting>
  <conditionalFormatting sqref="Q9:R9">
    <cfRule type="containsBlanks" dxfId="14" priority="15">
      <formula>LEN(TRIM(Q9))=0</formula>
    </cfRule>
  </conditionalFormatting>
  <conditionalFormatting sqref="S9">
    <cfRule type="cellIs" dxfId="13" priority="14" stopIfTrue="1" operator="equal">
      <formula>0</formula>
    </cfRule>
  </conditionalFormatting>
  <conditionalFormatting sqref="V9">
    <cfRule type="cellIs" dxfId="12" priority="13" stopIfTrue="1" operator="equal">
      <formula>0</formula>
    </cfRule>
  </conditionalFormatting>
  <conditionalFormatting sqref="AD8:AE8">
    <cfRule type="containsBlanks" dxfId="11" priority="12">
      <formula>LEN(TRIM(AD8))=0</formula>
    </cfRule>
  </conditionalFormatting>
  <conditionalFormatting sqref="AQ8:AR8">
    <cfRule type="containsBlanks" dxfId="10" priority="11">
      <formula>LEN(TRIM(AQ8))=0</formula>
    </cfRule>
  </conditionalFormatting>
  <conditionalFormatting sqref="AD9:AE9">
    <cfRule type="containsBlanks" dxfId="9" priority="10">
      <formula>LEN(TRIM(AD9))=0</formula>
    </cfRule>
  </conditionalFormatting>
  <conditionalFormatting sqref="AQ9:AR9">
    <cfRule type="containsBlanks" dxfId="8" priority="9">
      <formula>LEN(TRIM(AQ9))=0</formula>
    </cfRule>
  </conditionalFormatting>
  <conditionalFormatting sqref="AF8">
    <cfRule type="cellIs" dxfId="7" priority="8" stopIfTrue="1" operator="equal">
      <formula>0</formula>
    </cfRule>
  </conditionalFormatting>
  <conditionalFormatting sqref="AF9">
    <cfRule type="cellIs" dxfId="6" priority="7" stopIfTrue="1" operator="equal">
      <formula>0</formula>
    </cfRule>
  </conditionalFormatting>
  <conditionalFormatting sqref="AI8">
    <cfRule type="cellIs" dxfId="5" priority="6" stopIfTrue="1" operator="equal">
      <formula>0</formula>
    </cfRule>
  </conditionalFormatting>
  <conditionalFormatting sqref="AI9">
    <cfRule type="cellIs" dxfId="4" priority="5" stopIfTrue="1" operator="equal">
      <formula>0</formula>
    </cfRule>
  </conditionalFormatting>
  <conditionalFormatting sqref="AL8">
    <cfRule type="cellIs" dxfId="3" priority="4" stopIfTrue="1" operator="equal">
      <formula>0</formula>
    </cfRule>
  </conditionalFormatting>
  <conditionalFormatting sqref="AV9">
    <cfRule type="cellIs" dxfId="2" priority="3" stopIfTrue="1" operator="equal">
      <formula>0</formula>
    </cfRule>
  </conditionalFormatting>
  <conditionalFormatting sqref="AS9">
    <cfRule type="cellIs" dxfId="1" priority="2" stopIfTrue="1" operator="equal">
      <formula>0</formula>
    </cfRule>
  </conditionalFormatting>
  <conditionalFormatting sqref="C30:D30">
    <cfRule type="containsBlanks" dxfId="0" priority="1">
      <formula>LEN(TRIM(C30))=0</formula>
    </cfRule>
  </conditionalFormatting>
  <dataValidations count="8">
    <dataValidation imeMode="hiragana" allowBlank="1" showInputMessage="1" showErrorMessage="1" sqref="AK32:AV32 B24:G26 B17:G17 J4 F6 AQ4" xr:uid="{00000000-0002-0000-0000-000000000000}"/>
    <dataValidation imeMode="off" allowBlank="1" showInputMessage="1" showErrorMessage="1" sqref="AR10:AZ11 H14:M17 H21:M26 R10:Z11 AE10:AM11 E45:I45 T4 D4 B6" xr:uid="{00000000-0002-0000-0000-000001000000}"/>
    <dataValidation type="whole" imeMode="off" allowBlank="1" showInputMessage="1" showErrorMessage="1" sqref="J32:K32 AV8:AW8" xr:uid="{00000000-0002-0000-0000-000002000000}">
      <formula1>1</formula1>
      <formula2>12</formula2>
    </dataValidation>
    <dataValidation type="whole" imeMode="off" allowBlank="1" showInputMessage="1" showErrorMessage="1" sqref="AS8:AT8 AY8:AZ9 M32:N32 Y8:Z9 AL9:AM9" xr:uid="{00000000-0002-0000-0000-000003000000}">
      <formula1>1</formula1>
      <formula2>31</formula2>
    </dataValidation>
    <dataValidation type="whole" imeMode="off" operator="greaterThanOrEqual" allowBlank="1" showInputMessage="1" showErrorMessage="1" sqref="G32:H32" xr:uid="{00000000-0002-0000-0000-000004000000}">
      <formula1>1</formula1>
    </dataValidation>
    <dataValidation type="whole" allowBlank="1" showInputMessage="1" showErrorMessage="1" sqref="V8:W9 AF8:AG9 AI8:AJ9 AS9:AT9 AV9:AW9" xr:uid="{00000000-0002-0000-0000-000005000000}">
      <formula1>1</formula1>
      <formula2>12</formula2>
    </dataValidation>
    <dataValidation type="whole" allowBlank="1" showInputMessage="1" showErrorMessage="1" sqref="S8:T9 AL8:AM8" xr:uid="{00000000-0002-0000-0000-000006000000}">
      <formula1>1</formula1>
      <formula2>31</formula2>
    </dataValidation>
    <dataValidation type="list" allowBlank="1" showInputMessage="1" showErrorMessage="1" sqref="Q8:R9 AD8:AE9 AQ8:AR9 C30:D30" xr:uid="{00000000-0002-0000-0000-000007000000}">
      <formula1>"平成,令和"</formula1>
    </dataValidation>
  </dataValidations>
  <printOptions horizontalCentered="1" verticalCentered="1"/>
  <pageMargins left="0.39370078740157483" right="0.39370078740157483" top="0.98425196850393704" bottom="0.59055118110236227" header="0.31496062992125984" footer="0.31496062992125984"/>
  <pageSetup paperSize="9" orientation="landscape" r:id="rId1"/>
  <rowBreaks count="1" manualBreakCount="1">
    <brk id="36" max="16383" man="1"/>
  </rowBreaks>
  <ignoredErrors>
    <ignoredError sqref="AE16 R16 AR16" formula="1"/>
    <ignoredError sqref="R18 AE18 AR18" evalError="1"/>
    <ignoredError sqref="E45 E30 H3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報酬支給額証明書</vt:lpstr>
    </vt:vector>
  </TitlesOfParts>
  <Company>全国市町村職員共済組合連合会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u118</cp:lastModifiedBy>
  <cp:lastPrinted>2023-02-13T07:49:27Z</cp:lastPrinted>
  <dcterms:created xsi:type="dcterms:W3CDTF">2015-10-21T02:43:18Z</dcterms:created>
  <dcterms:modified xsi:type="dcterms:W3CDTF">2023-02-17T07:05:24Z</dcterms:modified>
</cp:coreProperties>
</file>