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24226"/>
  <mc:AlternateContent xmlns:mc="http://schemas.openxmlformats.org/markup-compatibility/2006">
    <mc:Choice Requires="x15">
      <x15ac:absPath xmlns:x15ac="http://schemas.microsoft.com/office/spreadsheetml/2010/11/ac" url="F:\短期給付\00_業務管理\02_請求書様式\ホームページ掲載様式\Ｆ.休職したとき\"/>
    </mc:Choice>
  </mc:AlternateContent>
  <xr:revisionPtr revIDLastSave="0" documentId="13_ncr:1_{BEB7DEE5-8223-41F5-97D8-4D90AF6C91D9}" xr6:coauthVersionLast="45" xr6:coauthVersionMax="45" xr10:uidLastSave="{00000000-0000-0000-0000-000000000000}"/>
  <bookViews>
    <workbookView showHorizontalScroll="0" xWindow="-120" yWindow="-120" windowWidth="20730" windowHeight="11160" xr2:uid="{00000000-000D-0000-FFFF-FFFF00000000}"/>
  </bookViews>
  <sheets>
    <sheet name="報酬支給額証明書" sheetId="8" r:id="rId1"/>
  </sheets>
  <definedNames>
    <definedName name="標準報酬月額">#REF!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6" i="8" l="1"/>
  <c r="E30" i="8" l="1"/>
  <c r="H30" i="8"/>
  <c r="E45" i="8"/>
  <c r="L47" i="8"/>
  <c r="W47" i="8" s="1"/>
  <c r="L49" i="8" s="1"/>
  <c r="R14" i="8"/>
  <c r="R2" i="8" s="1"/>
  <c r="AR17" i="8"/>
  <c r="AR15" i="8"/>
  <c r="AS2" i="8" s="1"/>
  <c r="AR14" i="8"/>
  <c r="AR2" i="8" s="1"/>
  <c r="AE17" i="8"/>
  <c r="AG2" i="8" s="1"/>
  <c r="AE15" i="8"/>
  <c r="AF2" i="8" s="1"/>
  <c r="AE14" i="8"/>
  <c r="AE2" i="8" s="1"/>
  <c r="R17" i="8"/>
  <c r="T2" i="8" s="1"/>
  <c r="R15" i="8"/>
  <c r="S2" i="8" s="1"/>
  <c r="AT26" i="8"/>
  <c r="AT25" i="8"/>
  <c r="AT24" i="8"/>
  <c r="AT23" i="8"/>
  <c r="AT22" i="8"/>
  <c r="AT21" i="8"/>
  <c r="AO26" i="8"/>
  <c r="AW26" i="8"/>
  <c r="AO25" i="8"/>
  <c r="AW25" i="8" s="1"/>
  <c r="AO24" i="8"/>
  <c r="AW24" i="8"/>
  <c r="AO23" i="8"/>
  <c r="AW23" i="8"/>
  <c r="AO22" i="8"/>
  <c r="AW22" i="8" s="1"/>
  <c r="AO21" i="8"/>
  <c r="AW21" i="8" s="1"/>
  <c r="AG26" i="8"/>
  <c r="AG25" i="8"/>
  <c r="AG24" i="8"/>
  <c r="AG23" i="8"/>
  <c r="AG22" i="8"/>
  <c r="AG21" i="8"/>
  <c r="AB26" i="8"/>
  <c r="AJ26" i="8" s="1"/>
  <c r="AB25" i="8"/>
  <c r="AB24" i="8"/>
  <c r="AJ24" i="8" s="1"/>
  <c r="AB23" i="8"/>
  <c r="AJ23" i="8" s="1"/>
  <c r="AB22" i="8"/>
  <c r="AJ22" i="8" s="1"/>
  <c r="AB21" i="8"/>
  <c r="AJ21" i="8" s="1"/>
  <c r="T21" i="8"/>
  <c r="W26" i="8"/>
  <c r="W24" i="8"/>
  <c r="O26" i="8"/>
  <c r="O25" i="8"/>
  <c r="O24" i="8"/>
  <c r="O23" i="8"/>
  <c r="O22" i="8"/>
  <c r="W22" i="8" s="1"/>
  <c r="O21" i="8"/>
  <c r="W21" i="8" s="1"/>
  <c r="T22" i="8"/>
  <c r="T23" i="8"/>
  <c r="T24" i="8"/>
  <c r="T25" i="8"/>
  <c r="T26" i="8"/>
  <c r="W23" i="8"/>
  <c r="AT41" i="8"/>
  <c r="AT2" i="8"/>
  <c r="W25" i="8"/>
  <c r="AR27" i="8" l="1"/>
  <c r="R27" i="8"/>
  <c r="E54" i="8" s="1"/>
  <c r="AJ25" i="8"/>
  <c r="AE27" i="8" s="1"/>
  <c r="AE42" i="8" s="1"/>
  <c r="AR16" i="8"/>
  <c r="AR18" i="8" s="1"/>
  <c r="AE16" i="8"/>
  <c r="AE18" i="8" s="1"/>
  <c r="AE41" i="8" s="1"/>
  <c r="E46" i="8"/>
  <c r="B51" i="8" s="1"/>
  <c r="E56" i="8"/>
  <c r="AT42" i="8"/>
  <c r="AT43" i="8" s="1"/>
  <c r="N53" i="8" s="1"/>
  <c r="W49" i="8"/>
  <c r="L57" i="8" s="1"/>
  <c r="R16" i="8"/>
  <c r="R18" i="8" s="1"/>
  <c r="P41" i="8" s="1"/>
  <c r="P42" i="8" l="1"/>
  <c r="P43" i="8" s="1"/>
  <c r="N51" i="8" s="1"/>
  <c r="AC51" i="8" s="1"/>
  <c r="E55" i="8"/>
  <c r="AE43" i="8"/>
  <c r="N52" i="8" s="1"/>
  <c r="AC52" i="8" s="1"/>
  <c r="B49" i="8"/>
  <c r="F51" i="8"/>
  <c r="F50" i="8"/>
  <c r="F49" i="8"/>
  <c r="B50" i="8"/>
  <c r="AC53" i="8"/>
  <c r="AU53" i="8" s="1"/>
  <c r="AC54" i="8" l="1"/>
  <c r="R57" i="8" s="1"/>
  <c r="AM51" i="8"/>
  <c r="AM52" i="8"/>
  <c r="AU52" i="8" s="1"/>
  <c r="AM53" i="8"/>
  <c r="AU51" i="8" l="1"/>
  <c r="AU54" i="8" s="1"/>
  <c r="X57" i="8" s="1"/>
  <c r="AD57" i="8" s="1"/>
  <c r="AM54" i="8"/>
</calcChain>
</file>

<file path=xl/sharedStrings.xml><?xml version="1.0" encoding="utf-8"?>
<sst xmlns="http://schemas.openxmlformats.org/spreadsheetml/2006/main" count="288" uniqueCount="130">
  <si>
    <t>期間</t>
    <rPh sb="0" eb="2">
      <t>キカン</t>
    </rPh>
    <phoneticPr fontId="1"/>
  </si>
  <si>
    <t>給与支給割合</t>
    <rPh sb="0" eb="2">
      <t>キュウヨ</t>
    </rPh>
    <rPh sb="2" eb="4">
      <t>シキュウ</t>
    </rPh>
    <rPh sb="4" eb="6">
      <t>ワリアイ</t>
    </rPh>
    <phoneticPr fontId="1"/>
  </si>
  <si>
    <t>年</t>
    <rPh sb="0" eb="1">
      <t>ネン</t>
    </rPh>
    <phoneticPr fontId="1"/>
  </si>
  <si>
    <t>日</t>
    <rPh sb="0" eb="1">
      <t>ニチ</t>
    </rPh>
    <phoneticPr fontId="1"/>
  </si>
  <si>
    <t>月</t>
    <rPh sb="0" eb="1">
      <t>ツキ</t>
    </rPh>
    <phoneticPr fontId="1"/>
  </si>
  <si>
    <t>割</t>
    <rPh sb="0" eb="1">
      <t>ワリ</t>
    </rPh>
    <phoneticPr fontId="1"/>
  </si>
  <si>
    <t>報酬①</t>
    <rPh sb="0" eb="2">
      <t>ホウシュウ</t>
    </rPh>
    <phoneticPr fontId="1"/>
  </si>
  <si>
    <t>種別</t>
    <rPh sb="0" eb="2">
      <t>シュベツ</t>
    </rPh>
    <phoneticPr fontId="1"/>
  </si>
  <si>
    <t>本来の支給額</t>
    <rPh sb="0" eb="2">
      <t>ホンライ</t>
    </rPh>
    <rPh sb="3" eb="6">
      <t>シキュウガク</t>
    </rPh>
    <phoneticPr fontId="1"/>
  </si>
  <si>
    <t>合計</t>
    <rPh sb="0" eb="2">
      <t>ゴウケイ</t>
    </rPh>
    <phoneticPr fontId="1"/>
  </si>
  <si>
    <t>報酬②</t>
    <rPh sb="0" eb="2">
      <t>ホウシュウ</t>
    </rPh>
    <phoneticPr fontId="1"/>
  </si>
  <si>
    <t>扶養手当</t>
    <rPh sb="0" eb="2">
      <t>フヨウ</t>
    </rPh>
    <rPh sb="2" eb="4">
      <t>テアテ</t>
    </rPh>
    <phoneticPr fontId="1"/>
  </si>
  <si>
    <t>住居手当</t>
    <rPh sb="0" eb="2">
      <t>ジュウキョ</t>
    </rPh>
    <rPh sb="2" eb="4">
      <t>テアテ</t>
    </rPh>
    <phoneticPr fontId="1"/>
  </si>
  <si>
    <t>支給実績</t>
    <rPh sb="0" eb="2">
      <t>シキュウ</t>
    </rPh>
    <rPh sb="2" eb="4">
      <t>ジッセキ</t>
    </rPh>
    <phoneticPr fontId="1"/>
  </si>
  <si>
    <t>円</t>
    <rPh sb="0" eb="1">
      <t>エン</t>
    </rPh>
    <phoneticPr fontId="1"/>
  </si>
  <si>
    <t>×</t>
    <phoneticPr fontId="1"/>
  </si>
  <si>
    <t>本来の
支給額</t>
    <rPh sb="0" eb="2">
      <t>ホンライ</t>
    </rPh>
    <rPh sb="4" eb="7">
      <t>シキュウガク</t>
    </rPh>
    <phoneticPr fontId="1"/>
  </si>
  <si>
    <t>左の手当に対する
期間内の支給割合</t>
    <rPh sb="0" eb="1">
      <t>ヒダリ</t>
    </rPh>
    <rPh sb="2" eb="4">
      <t>テアテ</t>
    </rPh>
    <rPh sb="5" eb="6">
      <t>タイ</t>
    </rPh>
    <rPh sb="9" eb="11">
      <t>キカン</t>
    </rPh>
    <rPh sb="11" eb="12">
      <t>ナイ</t>
    </rPh>
    <rPh sb="13" eb="15">
      <t>シキュウ</t>
    </rPh>
    <rPh sb="15" eb="17">
      <t>ワリアイ</t>
    </rPh>
    <phoneticPr fontId="1"/>
  </si>
  <si>
    <t>＝</t>
    <phoneticPr fontId="1"/>
  </si>
  <si>
    <t>月</t>
    <rPh sb="0" eb="1">
      <t>ガツ</t>
    </rPh>
    <phoneticPr fontId="1"/>
  </si>
  <si>
    <t>支給額算定調書</t>
    <rPh sb="0" eb="2">
      <t>シキュウ</t>
    </rPh>
    <rPh sb="2" eb="3">
      <t>ガク</t>
    </rPh>
    <rPh sb="3" eb="5">
      <t>サンテイ</t>
    </rPh>
    <rPh sb="5" eb="7">
      <t>チョウショ</t>
    </rPh>
    <phoneticPr fontId="2"/>
  </si>
  <si>
    <t>（１）　休業給付金の日額の算定</t>
    <rPh sb="4" eb="6">
      <t>キュウギョウ</t>
    </rPh>
    <rPh sb="6" eb="9">
      <t>キュウフキン</t>
    </rPh>
    <rPh sb="10" eb="12">
      <t>ニチガク</t>
    </rPh>
    <rPh sb="13" eb="15">
      <t>サンテイ</t>
    </rPh>
    <phoneticPr fontId="2"/>
  </si>
  <si>
    <t>（</t>
    <phoneticPr fontId="2"/>
  </si>
  <si>
    <t>）円</t>
    <rPh sb="1" eb="2">
      <t>エン</t>
    </rPh>
    <phoneticPr fontId="2"/>
  </si>
  <si>
    <t>×</t>
  </si>
  <si>
    <t>（３）　支給対象日数</t>
    <rPh sb="4" eb="6">
      <t>シキュウ</t>
    </rPh>
    <rPh sb="6" eb="8">
      <t>タイショウ</t>
    </rPh>
    <rPh sb="8" eb="10">
      <t>ニッスウ</t>
    </rPh>
    <phoneticPr fontId="2"/>
  </si>
  <si>
    <t>（４）　控除額</t>
    <rPh sb="4" eb="6">
      <t>コウジョ</t>
    </rPh>
    <rPh sb="6" eb="7">
      <t>ガク</t>
    </rPh>
    <phoneticPr fontId="2"/>
  </si>
  <si>
    <t>×</t>
    <phoneticPr fontId="2"/>
  </si>
  <si>
    <t>＝</t>
    <phoneticPr fontId="2"/>
  </si>
  <si>
    <t>円</t>
    <rPh sb="0" eb="1">
      <t>エン</t>
    </rPh>
    <phoneticPr fontId="2"/>
  </si>
  <si>
    <t>計</t>
    <rPh sb="0" eb="1">
      <t>ケイ</t>
    </rPh>
    <phoneticPr fontId="2"/>
  </si>
  <si>
    <t>控除額⑤</t>
    <rPh sb="0" eb="2">
      <t>コウジョ</t>
    </rPh>
    <rPh sb="2" eb="3">
      <t>ガク</t>
    </rPh>
    <phoneticPr fontId="2"/>
  </si>
  <si>
    <t>給付決定額</t>
    <rPh sb="0" eb="2">
      <t>キュウフ</t>
    </rPh>
    <rPh sb="2" eb="4">
      <t>ケッテイ</t>
    </rPh>
    <rPh sb="4" eb="5">
      <t>ガク</t>
    </rPh>
    <phoneticPr fontId="2"/>
  </si>
  <si>
    <t>（</t>
  </si>
  <si>
    <t>標準報酬日額</t>
  </si>
  <si>
    <t>）</t>
    <phoneticPr fontId="2"/>
  </si>
  <si>
    <t>－</t>
    <phoneticPr fontId="2"/>
  </si>
  <si>
    <t>1/22　＝ （</t>
    <phoneticPr fontId="2"/>
  </si>
  <si>
    <t>標準報酬月額</t>
    <rPh sb="0" eb="2">
      <t>ヒョウジュン</t>
    </rPh>
    <rPh sb="2" eb="4">
      <t>ホウシュウ</t>
    </rPh>
    <rPh sb="4" eb="6">
      <t>ゲツガク</t>
    </rPh>
    <phoneticPr fontId="2"/>
  </si>
  <si>
    <t>2/3　 ＝ （</t>
    <phoneticPr fontId="2"/>
  </si>
  <si>
    <t>円）…②</t>
    <rPh sb="0" eb="1">
      <t>エン</t>
    </rPh>
    <phoneticPr fontId="2"/>
  </si>
  <si>
    <t>円）…②’</t>
    <rPh sb="0" eb="1">
      <t>エン</t>
    </rPh>
    <phoneticPr fontId="2"/>
  </si>
  <si>
    <t>円）…②”</t>
    <rPh sb="0" eb="1">
      <t>エン</t>
    </rPh>
    <phoneticPr fontId="2"/>
  </si>
  <si>
    <t>①＞②となる日</t>
    <rPh sb="6" eb="7">
      <t>ヒ</t>
    </rPh>
    <phoneticPr fontId="2"/>
  </si>
  <si>
    <t>）日…③</t>
    <rPh sb="1" eb="2">
      <t>ヒ</t>
    </rPh>
    <phoneticPr fontId="2"/>
  </si>
  <si>
    <t>①＞②’となる日</t>
    <rPh sb="7" eb="8">
      <t>ヒ</t>
    </rPh>
    <phoneticPr fontId="2"/>
  </si>
  <si>
    <t>①＞②”となる日</t>
    <rPh sb="7" eb="8">
      <t>ヒ</t>
    </rPh>
    <phoneticPr fontId="2"/>
  </si>
  <si>
    <t>②×③</t>
    <phoneticPr fontId="2"/>
  </si>
  <si>
    <t>②×③’</t>
    <phoneticPr fontId="2"/>
  </si>
  <si>
    <t>）日…③’</t>
    <rPh sb="1" eb="2">
      <t>ヒ</t>
    </rPh>
    <phoneticPr fontId="2"/>
  </si>
  <si>
    <t>）日…③”</t>
    <rPh sb="1" eb="2">
      <t>ヒ</t>
    </rPh>
    <phoneticPr fontId="2"/>
  </si>
  <si>
    <t>②×③”</t>
    <phoneticPr fontId="2"/>
  </si>
  <si>
    <t>）日…④</t>
    <rPh sb="1" eb="2">
      <t>ヒ</t>
    </rPh>
    <phoneticPr fontId="2"/>
  </si>
  <si>
    <t>（５）　支給額の決定</t>
    <rPh sb="4" eb="6">
      <t>シキュウ</t>
    </rPh>
    <rPh sb="6" eb="7">
      <t>ガク</t>
    </rPh>
    <rPh sb="8" eb="10">
      <t>ケッテイ</t>
    </rPh>
    <phoneticPr fontId="2"/>
  </si>
  <si>
    <t>給付日額①</t>
    <rPh sb="0" eb="2">
      <t>キュウフ</t>
    </rPh>
    <rPh sb="2" eb="4">
      <t>ニチガク</t>
    </rPh>
    <phoneticPr fontId="2"/>
  </si>
  <si>
    <t>年金日額</t>
    <rPh sb="0" eb="2">
      <t>ネンキン</t>
    </rPh>
    <rPh sb="2" eb="4">
      <t>ニチガク</t>
    </rPh>
    <phoneticPr fontId="2"/>
  </si>
  <si>
    <t>年金額</t>
    <rPh sb="0" eb="3">
      <t>ネンキンガク</t>
    </rPh>
    <phoneticPr fontId="2"/>
  </si>
  <si>
    <t>①＞年金日額となる日</t>
    <rPh sb="2" eb="4">
      <t>ネンキン</t>
    </rPh>
    <rPh sb="4" eb="6">
      <t>ニチガク</t>
    </rPh>
    <rPh sb="9" eb="10">
      <t>ヒ</t>
    </rPh>
    <phoneticPr fontId="2"/>
  </si>
  <si>
    <t>年金控除額</t>
    <rPh sb="0" eb="2">
      <t>ネンキン</t>
    </rPh>
    <rPh sb="2" eb="4">
      <t>コウジョ</t>
    </rPh>
    <rPh sb="4" eb="5">
      <t>ガク</t>
    </rPh>
    <phoneticPr fontId="2"/>
  </si>
  <si>
    <t>円…⑤</t>
    <rPh sb="0" eb="1">
      <t>エン</t>
    </rPh>
    <phoneticPr fontId="2"/>
  </si>
  <si>
    <t>（２）　報酬日額</t>
    <rPh sb="4" eb="6">
      <t>ホウシュウ</t>
    </rPh>
    <rPh sb="6" eb="8">
      <t>ニチガク</t>
    </rPh>
    <phoneticPr fontId="2"/>
  </si>
  <si>
    <t>報酬②</t>
    <rPh sb="0" eb="2">
      <t>ホウシュウ</t>
    </rPh>
    <phoneticPr fontId="2"/>
  </si>
  <si>
    <t>組合員証記号番号</t>
    <rPh sb="0" eb="3">
      <t>クミアイイン</t>
    </rPh>
    <rPh sb="3" eb="4">
      <t>アカシ</t>
    </rPh>
    <rPh sb="4" eb="6">
      <t>キゴウ</t>
    </rPh>
    <rPh sb="6" eb="8">
      <t>バンゴウ</t>
    </rPh>
    <phoneticPr fontId="1"/>
  </si>
  <si>
    <t>所属所コード</t>
    <rPh sb="0" eb="2">
      <t>ショゾク</t>
    </rPh>
    <rPh sb="2" eb="3">
      <t>ショ</t>
    </rPh>
    <phoneticPr fontId="1"/>
  </si>
  <si>
    <t>公立
三重</t>
    <rPh sb="0" eb="2">
      <t>コウリツ</t>
    </rPh>
    <rPh sb="3" eb="5">
      <t>ミエ</t>
    </rPh>
    <phoneticPr fontId="1"/>
  </si>
  <si>
    <t>Ａ３</t>
    <phoneticPr fontId="1"/>
  </si>
  <si>
    <t>Ａ２</t>
    <phoneticPr fontId="1"/>
  </si>
  <si>
    <t>Ａ１</t>
    <phoneticPr fontId="1"/>
  </si>
  <si>
    <t>Ｃ１</t>
    <phoneticPr fontId="1"/>
  </si>
  <si>
    <t>Ｃ２</t>
    <phoneticPr fontId="1"/>
  </si>
  <si>
    <t>Ｃ３</t>
    <phoneticPr fontId="1"/>
  </si>
  <si>
    <t>Ｂ１</t>
    <phoneticPr fontId="1"/>
  </si>
  <si>
    <t>Ｂ２</t>
    <phoneticPr fontId="1"/>
  </si>
  <si>
    <t>Ｂ３</t>
    <phoneticPr fontId="1"/>
  </si>
  <si>
    <t>給与事務担当者（注）</t>
    <rPh sb="0" eb="2">
      <t>キュウヨ</t>
    </rPh>
    <rPh sb="2" eb="4">
      <t>ジム</t>
    </rPh>
    <rPh sb="4" eb="7">
      <t>タントウシャ</t>
    </rPh>
    <rPh sb="8" eb="9">
      <t>チュウ</t>
    </rPh>
    <phoneticPr fontId="1"/>
  </si>
  <si>
    <t>氏名</t>
    <rPh sb="0" eb="2">
      <t>シメイ</t>
    </rPh>
    <phoneticPr fontId="1"/>
  </si>
  <si>
    <t>円</t>
    <rPh sb="0" eb="1">
      <t>エン</t>
    </rPh>
    <phoneticPr fontId="1"/>
  </si>
  <si>
    <t>職員番号</t>
    <rPh sb="0" eb="2">
      <t>ショクイン</t>
    </rPh>
    <rPh sb="2" eb="4">
      <t>バンゴウ</t>
    </rPh>
    <phoneticPr fontId="1"/>
  </si>
  <si>
    <t>組合員氏名</t>
    <rPh sb="0" eb="3">
      <t>クミアイイン</t>
    </rPh>
    <rPh sb="3" eb="5">
      <t>シメイ</t>
    </rPh>
    <phoneticPr fontId="1"/>
  </si>
  <si>
    <t>所属所名</t>
    <rPh sb="0" eb="2">
      <t>ショゾク</t>
    </rPh>
    <rPh sb="2" eb="3">
      <t>ショ</t>
    </rPh>
    <rPh sb="3" eb="4">
      <t>メイ</t>
    </rPh>
    <phoneticPr fontId="1"/>
  </si>
  <si>
    <t>報酬支給額証明書</t>
    <rPh sb="0" eb="1">
      <t>ホウ</t>
    </rPh>
    <rPh sb="1" eb="2">
      <t>シュウ</t>
    </rPh>
    <rPh sb="2" eb="3">
      <t>シ</t>
    </rPh>
    <rPh sb="3" eb="4">
      <t>キュウ</t>
    </rPh>
    <rPh sb="4" eb="5">
      <t>ガク</t>
    </rPh>
    <rPh sb="5" eb="6">
      <t>ショウ</t>
    </rPh>
    <rPh sb="6" eb="7">
      <t>メイ</t>
    </rPh>
    <rPh sb="7" eb="8">
      <t>ショ</t>
    </rPh>
    <phoneticPr fontId="1"/>
  </si>
  <si>
    <t>教職調整額</t>
    <rPh sb="0" eb="2">
      <t>キョウショク</t>
    </rPh>
    <rPh sb="2" eb="4">
      <t>チョウセイ</t>
    </rPh>
    <rPh sb="4" eb="5">
      <t>ガク</t>
    </rPh>
    <phoneticPr fontId="1"/>
  </si>
  <si>
    <t>Ｄ１（Ｂ１÷Ａ１)</t>
    <phoneticPr fontId="1"/>
  </si>
  <si>
    <t>Ｆ１（Ｄ１＋Ｅ１)</t>
    <phoneticPr fontId="1"/>
  </si>
  <si>
    <t>Ｅ１（Ｃ１÷２２）</t>
    <phoneticPr fontId="1"/>
  </si>
  <si>
    <t>Ｄ２（Ｂ２÷Ａ２)</t>
    <phoneticPr fontId="1"/>
  </si>
  <si>
    <t>Ｅ２（Ｃ２÷２２）</t>
    <phoneticPr fontId="1"/>
  </si>
  <si>
    <t>Ｆ２（Ｄ２＋Ｅ２)</t>
    <phoneticPr fontId="1"/>
  </si>
  <si>
    <t>Ｄ３（Ｂ３÷Ａ３)</t>
    <phoneticPr fontId="1"/>
  </si>
  <si>
    <t>Ｅ３（Ｃ３÷２２）</t>
    <phoneticPr fontId="1"/>
  </si>
  <si>
    <t>Ｆ３（Ｄ３＋Ｅ３)</t>
    <phoneticPr fontId="1"/>
  </si>
  <si>
    <t>（10円未満四捨五入）</t>
    <rPh sb="3" eb="4">
      <t>エン</t>
    </rPh>
    <rPh sb="4" eb="6">
      <t>ミマン</t>
    </rPh>
    <rPh sb="6" eb="10">
      <t>シシャゴニュウ</t>
    </rPh>
    <phoneticPr fontId="2"/>
  </si>
  <si>
    <r>
      <t>（1円未満四捨五入）</t>
    </r>
    <r>
      <rPr>
        <sz val="9"/>
        <rFont val="ＭＳ 明朝"/>
        <family val="1"/>
        <charset val="128"/>
      </rPr>
      <t>…①</t>
    </r>
    <rPh sb="2" eb="3">
      <t>エン</t>
    </rPh>
    <rPh sb="3" eb="5">
      <t>ミマン</t>
    </rPh>
    <rPh sb="5" eb="9">
      <t>シシャゴニュウ</t>
    </rPh>
    <phoneticPr fontId="2"/>
  </si>
  <si>
    <t>標準報酬日額</t>
    <rPh sb="0" eb="2">
      <t>ヒョウジュン</t>
    </rPh>
    <rPh sb="2" eb="4">
      <t>ホウシュウ</t>
    </rPh>
    <rPh sb="4" eb="6">
      <t>ニチガク</t>
    </rPh>
    <phoneticPr fontId="2"/>
  </si>
  <si>
    <t>給付日額</t>
    <rPh sb="0" eb="2">
      <t>キュウフ</t>
    </rPh>
    <rPh sb="2" eb="4">
      <t>ニチガク</t>
    </rPh>
    <phoneticPr fontId="2"/>
  </si>
  <si>
    <t>Ｆ１</t>
    <phoneticPr fontId="2"/>
  </si>
  <si>
    <t>Ｆ２</t>
    <phoneticPr fontId="2"/>
  </si>
  <si>
    <t>Ｆ３</t>
    <phoneticPr fontId="2"/>
  </si>
  <si>
    <t>報酬
日額</t>
    <rPh sb="0" eb="2">
      <t>ホウシュウ</t>
    </rPh>
    <rPh sb="3" eb="5">
      <t>ニチガク</t>
    </rPh>
    <phoneticPr fontId="1"/>
  </si>
  <si>
    <t>支給対象日数④</t>
    <rPh sb="0" eb="2">
      <t>シキュウ</t>
    </rPh>
    <rPh sb="2" eb="4">
      <t>タイショウ</t>
    </rPh>
    <rPh sb="4" eb="6">
      <t>ニッスウ</t>
    </rPh>
    <phoneticPr fontId="2"/>
  </si>
  <si>
    <t>日</t>
    <rPh sb="0" eb="1">
      <t>ヒ</t>
    </rPh>
    <phoneticPr fontId="2"/>
  </si>
  <si>
    <t>）</t>
    <phoneticPr fontId="1"/>
  </si>
  <si>
    <t>計</t>
    <rPh sb="0" eb="1">
      <t>ケイ</t>
    </rPh>
    <phoneticPr fontId="1"/>
  </si>
  <si>
    <t>Ｃ１</t>
    <phoneticPr fontId="2"/>
  </si>
  <si>
    <t>Ｃ２</t>
    <phoneticPr fontId="2"/>
  </si>
  <si>
    <t>Ｃ３</t>
    <phoneticPr fontId="2"/>
  </si>
  <si>
    <t>年金控除額と（４）控除額</t>
    <rPh sb="0" eb="2">
      <t>ネンキン</t>
    </rPh>
    <rPh sb="2" eb="4">
      <t>コウジョ</t>
    </rPh>
    <rPh sb="4" eb="5">
      <t>ガク</t>
    </rPh>
    <rPh sb="9" eb="11">
      <t>コウジョ</t>
    </rPh>
    <rPh sb="11" eb="12">
      <t>ガク</t>
    </rPh>
    <phoneticPr fontId="2"/>
  </si>
  <si>
    <t>のうち、いずれか高い額</t>
    <rPh sb="8" eb="9">
      <t>タカ</t>
    </rPh>
    <rPh sb="10" eb="11">
      <t>ガク</t>
    </rPh>
    <phoneticPr fontId="2"/>
  </si>
  <si>
    <t xml:space="preserve"> ※　本来の控除額</t>
    <rPh sb="3" eb="5">
      <t>ホンライ</t>
    </rPh>
    <rPh sb="6" eb="8">
      <t>コウジョ</t>
    </rPh>
    <rPh sb="8" eb="9">
      <t>ガク</t>
    </rPh>
    <phoneticPr fontId="2"/>
  </si>
  <si>
    <t>給料月額</t>
    <rPh sb="0" eb="2">
      <t>キュウリョウ</t>
    </rPh>
    <rPh sb="2" eb="4">
      <t>ゲツガク</t>
    </rPh>
    <phoneticPr fontId="1"/>
  </si>
  <si>
    <t>注．県立学校及び県教委事務局に所属する方の場合は、総務事務センター担当者の証明が必要となりますので、「所属所　⇒　総務事務センター　⇒　共済組合」という流れで手続きを行って</t>
    <rPh sb="0" eb="1">
      <t>チュウ</t>
    </rPh>
    <phoneticPr fontId="1"/>
  </si>
  <si>
    <t>　ください。</t>
    <phoneticPr fontId="1"/>
  </si>
  <si>
    <t>連絡事項</t>
    <rPh sb="0" eb="2">
      <t>レンラク</t>
    </rPh>
    <rPh sb="2" eb="4">
      <t>ジコウ</t>
    </rPh>
    <phoneticPr fontId="1"/>
  </si>
  <si>
    <t>給料の調整額</t>
    <rPh sb="0" eb="2">
      <t>キュウリョウ</t>
    </rPh>
    <rPh sb="3" eb="5">
      <t>チョウセイ</t>
    </rPh>
    <rPh sb="5" eb="6">
      <t>ガク</t>
    </rPh>
    <phoneticPr fontId="1"/>
  </si>
  <si>
    <t>上記期間の支給対象日数（土日を除く）</t>
    <rPh sb="0" eb="2">
      <t>ジョウキ</t>
    </rPh>
    <rPh sb="2" eb="4">
      <t>キカン</t>
    </rPh>
    <rPh sb="5" eb="7">
      <t>シキュウ</t>
    </rPh>
    <rPh sb="7" eb="9">
      <t>タイショウ</t>
    </rPh>
    <rPh sb="9" eb="11">
      <t>ニッスウ</t>
    </rPh>
    <rPh sb="12" eb="14">
      <t>ドニチ</t>
    </rPh>
    <rPh sb="15" eb="16">
      <t>ノゾ</t>
    </rPh>
    <phoneticPr fontId="1"/>
  </si>
  <si>
    <t>月の勤務しなかった期間について、上記のとおり相違ないことを証明します。</t>
    <rPh sb="0" eb="1">
      <t>ガツ</t>
    </rPh>
    <rPh sb="2" eb="4">
      <t>キンム</t>
    </rPh>
    <rPh sb="9" eb="11">
      <t>キカン</t>
    </rPh>
    <rPh sb="16" eb="18">
      <t>ジョウキ</t>
    </rPh>
    <rPh sb="22" eb="24">
      <t>ソウイ</t>
    </rPh>
    <rPh sb="29" eb="31">
      <t>ショウメイ</t>
    </rPh>
    <phoneticPr fontId="1"/>
  </si>
  <si>
    <t>地域手当：</t>
    <rPh sb="0" eb="2">
      <t>チイキ</t>
    </rPh>
    <rPh sb="2" eb="4">
      <t>テアテ</t>
    </rPh>
    <phoneticPr fontId="1"/>
  </si>
  <si>
    <t>管理職手当</t>
    <rPh sb="0" eb="2">
      <t>カンリ</t>
    </rPh>
    <rPh sb="2" eb="3">
      <t>ショク</t>
    </rPh>
    <rPh sb="3" eb="5">
      <t>テア</t>
    </rPh>
    <phoneticPr fontId="1"/>
  </si>
  <si>
    <t>円</t>
    <rPh sb="0" eb="1">
      <t>エン</t>
    </rPh>
    <phoneticPr fontId="1"/>
  </si>
  <si>
    <t>共済組合使用欄</t>
    <rPh sb="0" eb="2">
      <t>キョウサイ</t>
    </rPh>
    <rPh sb="2" eb="4">
      <t>クミアイ</t>
    </rPh>
    <rPh sb="4" eb="6">
      <t>シヨウ</t>
    </rPh>
    <rPh sb="6" eb="7">
      <t>ラン</t>
    </rPh>
    <phoneticPr fontId="1"/>
  </si>
  <si>
    <t>調整対象となる年金額</t>
    <rPh sb="0" eb="2">
      <t>チョウセイ</t>
    </rPh>
    <rPh sb="2" eb="4">
      <t>タイショウ</t>
    </rPh>
    <rPh sb="7" eb="9">
      <t>ネンキン</t>
    </rPh>
    <rPh sb="9" eb="10">
      <t>ガク</t>
    </rPh>
    <phoneticPr fontId="1"/>
  </si>
  <si>
    <t>自：</t>
    <rPh sb="0" eb="1">
      <t>ジ</t>
    </rPh>
    <phoneticPr fontId="1"/>
  </si>
  <si>
    <t>至：</t>
    <rPh sb="0" eb="1">
      <t>イタ</t>
    </rPh>
    <phoneticPr fontId="1"/>
  </si>
  <si>
    <t>標準報酬月額</t>
    <rPh sb="0" eb="2">
      <t>ヒョウジュン</t>
    </rPh>
    <rPh sb="2" eb="4">
      <t>ホウシュウ</t>
    </rPh>
    <rPh sb="4" eb="6">
      <t>ゲツガク</t>
    </rPh>
    <phoneticPr fontId="1"/>
  </si>
  <si>
    <t>（傷病手当金の受給開始月から起算して、過去１年の標準報酬月額の平均額）</t>
    <rPh sb="1" eb="3">
      <t>ショウビョウ</t>
    </rPh>
    <rPh sb="3" eb="5">
      <t>テアテ</t>
    </rPh>
    <rPh sb="5" eb="6">
      <t>キン</t>
    </rPh>
    <rPh sb="7" eb="9">
      <t>ジュキュウ</t>
    </rPh>
    <rPh sb="9" eb="11">
      <t>カイシ</t>
    </rPh>
    <rPh sb="11" eb="12">
      <t>ツキ</t>
    </rPh>
    <rPh sb="14" eb="16">
      <t>キサン</t>
    </rPh>
    <rPh sb="19" eb="21">
      <t>カコ</t>
    </rPh>
    <rPh sb="22" eb="23">
      <t>ネン</t>
    </rPh>
    <rPh sb="24" eb="26">
      <t>ヒョウジュン</t>
    </rPh>
    <rPh sb="26" eb="28">
      <t>ホウシュウ</t>
    </rPh>
    <rPh sb="28" eb="30">
      <t>ゲツガク</t>
    </rPh>
    <rPh sb="31" eb="33">
      <t>ヘイキン</t>
    </rPh>
    <rPh sb="33" eb="34">
      <t>ガク</t>
    </rPh>
    <phoneticPr fontId="1"/>
  </si>
  <si>
    <t>（複数の公的年金を受給している場合は、その合計年額）</t>
    <rPh sb="1" eb="3">
      <t>フクスウ</t>
    </rPh>
    <rPh sb="4" eb="6">
      <t>コウテキ</t>
    </rPh>
    <rPh sb="6" eb="8">
      <t>ネンキン</t>
    </rPh>
    <rPh sb="9" eb="11">
      <t>ジュキュウ</t>
    </rPh>
    <rPh sb="15" eb="17">
      <t>バアイ</t>
    </rPh>
    <rPh sb="21" eb="23">
      <t>ゴウケイ</t>
    </rPh>
    <rPh sb="23" eb="25">
      <t>ネンガク</t>
    </rPh>
    <phoneticPr fontId="1"/>
  </si>
  <si>
    <t>R1.5.1改</t>
    <rPh sb="6" eb="7">
      <t>アラタメル</t>
    </rPh>
    <phoneticPr fontId="1"/>
  </si>
  <si>
    <t>令和</t>
    <rPh sb="0" eb="1">
      <t>レイ</t>
    </rPh>
    <rPh sb="1" eb="2">
      <t>ワ</t>
    </rPh>
    <phoneticPr fontId="1"/>
  </si>
  <si>
    <t>令和</t>
  </si>
  <si>
    <t>義務教育特別手当</t>
    <rPh sb="0" eb="2">
      <t>ギム</t>
    </rPh>
    <rPh sb="2" eb="4">
      <t>キョウイク</t>
    </rPh>
    <rPh sb="4" eb="6">
      <t>トクベツ</t>
    </rPh>
    <rPh sb="6" eb="8">
      <t>テアテ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</si>
</sst>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000000"/>
    <numFmt numFmtId="177" formatCode="00000000"/>
    <numFmt numFmtId="178" formatCode="0.0%"/>
    <numFmt numFmtId="179" formatCode="#,##0_ "/>
  </numFmts>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9"/>
      <name val="ＭＳ 明朝"/>
      <family val="1"/>
      <charset val="128"/>
    </font>
    <font>
      <b/>
      <sz val="9"/>
      <name val="ＭＳ ゴシック"/>
      <family val="3"/>
      <charset val="128"/>
    </font>
    <font>
      <sz val="9"/>
      <color indexed="18"/>
      <name val="ＭＳ Ｐゴシック"/>
      <family val="3"/>
      <charset val="128"/>
    </font>
    <font>
      <sz val="9"/>
      <color indexed="18"/>
      <name val="ＭＳ 明朝"/>
      <family val="1"/>
      <charset val="128"/>
    </font>
    <font>
      <sz val="12"/>
      <name val="ＭＳ ゴシック"/>
      <family val="3"/>
      <charset val="128"/>
    </font>
    <font>
      <sz val="14"/>
      <name val="ＭＳ 明朝"/>
      <family val="1"/>
      <charset val="128"/>
    </font>
    <font>
      <sz val="11"/>
      <color theme="1"/>
      <name val="ＭＳ Ｐゴシック"/>
      <family val="3"/>
      <charset val="128"/>
      <scheme val="minor"/>
    </font>
    <font>
      <sz val="8"/>
      <color theme="1"/>
      <name val="ＭＳ 明朝"/>
      <family val="1"/>
      <charset val="128"/>
    </font>
    <font>
      <sz val="8"/>
      <color theme="1"/>
      <name val="ＭＳ ゴシック"/>
      <family val="3"/>
      <charset val="128"/>
    </font>
    <font>
      <sz val="8"/>
      <color theme="1"/>
      <name val="ＭＳ Ｐゴシック"/>
      <family val="3"/>
      <charset val="128"/>
      <scheme val="minor"/>
    </font>
    <font>
      <sz val="9"/>
      <color theme="1"/>
      <name val="ＭＳ 明朝"/>
      <family val="1"/>
      <charset val="128"/>
    </font>
    <font>
      <sz val="12"/>
      <color theme="1"/>
      <name val="ＭＳ ゴシック"/>
      <family val="3"/>
      <charset val="128"/>
    </font>
    <font>
      <sz val="9"/>
      <color rgb="FF0000FF"/>
      <name val="ＭＳ 明朝"/>
      <family val="1"/>
      <charset val="128"/>
    </font>
    <font>
      <sz val="9"/>
      <color rgb="FFFF0000"/>
      <name val="ＭＳ 明朝"/>
      <family val="1"/>
      <charset val="128"/>
    </font>
    <font>
      <sz val="9"/>
      <color theme="1"/>
      <name val="MS UI Gothic"/>
      <family val="3"/>
      <charset val="128"/>
    </font>
    <font>
      <b/>
      <sz val="9"/>
      <color theme="1"/>
      <name val="ＭＳ 明朝"/>
      <family val="1"/>
      <charset val="128"/>
    </font>
    <font>
      <sz val="16"/>
      <color theme="1"/>
      <name val="ＭＳ 明朝"/>
      <family val="1"/>
      <charset val="128"/>
    </font>
    <font>
      <sz val="14"/>
      <color theme="1"/>
      <name val="ＭＳ Ｐゴシック"/>
      <family val="3"/>
      <charset val="128"/>
      <scheme val="minor"/>
    </font>
    <font>
      <sz val="8"/>
      <color theme="0"/>
      <name val="ＭＳ 明朝"/>
      <family val="1"/>
      <charset val="128"/>
    </font>
    <font>
      <sz val="14"/>
      <color theme="1"/>
      <name val="ＭＳ 明朝"/>
      <family val="1"/>
      <charset val="128"/>
    </font>
    <font>
      <sz val="12"/>
      <color theme="1"/>
      <name val="ＭＳ 明朝"/>
      <family val="1"/>
      <charset val="128"/>
    </font>
    <font>
      <sz val="9"/>
      <color theme="1"/>
      <name val="ＭＳ ゴシック"/>
      <family val="3"/>
      <charset val="128"/>
    </font>
    <font>
      <sz val="10"/>
      <color theme="1"/>
      <name val="ＭＳ 明朝"/>
      <family val="1"/>
      <charset val="128"/>
    </font>
  </fonts>
  <fills count="2">
    <fill>
      <patternFill patternType="none"/>
    </fill>
    <fill>
      <patternFill patternType="gray125"/>
    </fill>
  </fills>
  <borders count="93">
    <border>
      <left/>
      <right/>
      <top/>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hair">
        <color indexed="64"/>
      </top>
      <bottom style="thin">
        <color indexed="64"/>
      </bottom>
      <diagonal/>
    </border>
    <border>
      <left style="double">
        <color indexed="64"/>
      </left>
      <right/>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style="double">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hair">
        <color indexed="64"/>
      </bottom>
      <diagonal/>
    </border>
  </borders>
  <cellStyleXfs count="4">
    <xf numFmtId="0" fontId="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3" fillId="0" borderId="0" applyFont="0" applyFill="0" applyBorder="0" applyAlignment="0" applyProtection="0"/>
  </cellStyleXfs>
  <cellXfs count="371">
    <xf numFmtId="0" fontId="0" fillId="0" borderId="0" xfId="0">
      <alignment vertical="center"/>
    </xf>
    <xf numFmtId="0" fontId="11" fillId="0" borderId="0" xfId="0" applyFont="1">
      <alignment vertical="center"/>
    </xf>
    <xf numFmtId="0" fontId="12" fillId="0" borderId="0" xfId="0" applyFont="1" applyFill="1" applyBorder="1" applyAlignment="1">
      <alignment vertical="center"/>
    </xf>
    <xf numFmtId="0" fontId="11" fillId="0" borderId="0"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1" xfId="0" applyFont="1" applyBorder="1" applyAlignment="1">
      <alignment horizontal="center" vertical="center"/>
    </xf>
    <xf numFmtId="0" fontId="11" fillId="0" borderId="3" xfId="0" applyFont="1" applyBorder="1">
      <alignmen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lignment vertical="center"/>
    </xf>
    <xf numFmtId="0" fontId="11" fillId="0" borderId="10" xfId="0" applyFont="1" applyBorder="1">
      <alignment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lignment vertical="center"/>
    </xf>
    <xf numFmtId="0" fontId="11" fillId="0" borderId="14" xfId="0" applyFont="1" applyBorder="1">
      <alignment vertical="center"/>
    </xf>
    <xf numFmtId="0" fontId="13" fillId="0" borderId="13" xfId="0" applyFont="1" applyBorder="1" applyAlignment="1">
      <alignment vertical="center"/>
    </xf>
    <xf numFmtId="0" fontId="11" fillId="0" borderId="13"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17" xfId="0" applyFont="1" applyBorder="1" applyAlignment="1">
      <alignment horizontal="center" vertical="center"/>
    </xf>
    <xf numFmtId="0" fontId="11" fillId="0" borderId="0" xfId="0" applyFont="1" applyBorder="1" applyAlignment="1">
      <alignment vertical="center"/>
    </xf>
    <xf numFmtId="0" fontId="11" fillId="0" borderId="18" xfId="0" applyFont="1" applyBorder="1">
      <alignment vertical="center"/>
    </xf>
    <xf numFmtId="0" fontId="11" fillId="0" borderId="19" xfId="0" applyFont="1" applyBorder="1">
      <alignment vertical="center"/>
    </xf>
    <xf numFmtId="0" fontId="11" fillId="0" borderId="20" xfId="0" applyFont="1" applyBorder="1">
      <alignment vertical="center"/>
    </xf>
    <xf numFmtId="0" fontId="11" fillId="0" borderId="21" xfId="0" applyFont="1" applyBorder="1">
      <alignment vertical="center"/>
    </xf>
    <xf numFmtId="0" fontId="11" fillId="0" borderId="0" xfId="0" applyFont="1" applyFill="1" applyBorder="1" applyAlignment="1">
      <alignment vertical="center"/>
    </xf>
    <xf numFmtId="0" fontId="11" fillId="0" borderId="8"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11" xfId="0" applyFont="1" applyBorder="1" applyAlignment="1">
      <alignment horizontal="center" vertical="center" justifyLastLine="1"/>
    </xf>
    <xf numFmtId="0" fontId="11" fillId="0" borderId="7" xfId="0" applyFont="1" applyBorder="1" applyAlignment="1">
      <alignment horizontal="center" vertical="center" justifyLastLine="1"/>
    </xf>
    <xf numFmtId="0" fontId="11" fillId="0" borderId="24" xfId="0" applyFont="1" applyBorder="1">
      <alignment vertical="center"/>
    </xf>
    <xf numFmtId="0" fontId="11" fillId="0" borderId="25" xfId="0" applyFont="1" applyBorder="1">
      <alignment vertical="center"/>
    </xf>
    <xf numFmtId="0" fontId="11" fillId="0" borderId="26" xfId="0" applyFont="1" applyBorder="1">
      <alignment vertical="center"/>
    </xf>
    <xf numFmtId="0" fontId="14" fillId="0" borderId="0" xfId="0" applyFont="1">
      <alignment vertical="center"/>
    </xf>
    <xf numFmtId="0" fontId="14" fillId="0" borderId="0" xfId="0" applyFont="1" applyBorder="1">
      <alignment vertical="center"/>
    </xf>
    <xf numFmtId="0" fontId="5" fillId="0" borderId="0" xfId="0" applyFont="1" applyFill="1" applyBorder="1" applyAlignment="1" applyProtection="1">
      <alignment horizontal="distributed" vertical="center"/>
    </xf>
    <xf numFmtId="0" fontId="14" fillId="0" borderId="20" xfId="0" applyFont="1" applyBorder="1" applyAlignment="1">
      <alignment horizontal="center" vertical="center"/>
    </xf>
    <xf numFmtId="0" fontId="14" fillId="0" borderId="27" xfId="0" applyFont="1" applyBorder="1" applyAlignment="1">
      <alignment horizontal="center" vertical="center"/>
    </xf>
    <xf numFmtId="0" fontId="14" fillId="0" borderId="13" xfId="0" applyFont="1" applyBorder="1">
      <alignment vertical="center"/>
    </xf>
    <xf numFmtId="0" fontId="14" fillId="0" borderId="23" xfId="0" applyFont="1" applyBorder="1" applyAlignment="1">
      <alignment horizontal="center" vertical="center"/>
    </xf>
    <xf numFmtId="0" fontId="14" fillId="0" borderId="28" xfId="0" applyFont="1" applyBorder="1">
      <alignment vertical="center"/>
    </xf>
    <xf numFmtId="0" fontId="14" fillId="0" borderId="29" xfId="0" applyFont="1" applyBorder="1">
      <alignment vertical="center"/>
    </xf>
    <xf numFmtId="0" fontId="14" fillId="0" borderId="30" xfId="0" applyFont="1" applyBorder="1">
      <alignment vertical="center"/>
    </xf>
    <xf numFmtId="0" fontId="14" fillId="0" borderId="31" xfId="0" applyFont="1" applyBorder="1">
      <alignment vertical="center"/>
    </xf>
    <xf numFmtId="0" fontId="14" fillId="0" borderId="32" xfId="0" applyFont="1" applyBorder="1">
      <alignment vertical="center"/>
    </xf>
    <xf numFmtId="0" fontId="14" fillId="0" borderId="13" xfId="0" applyFont="1" applyBorder="1" applyAlignment="1">
      <alignment horizontal="right" vertical="center"/>
    </xf>
    <xf numFmtId="0" fontId="14" fillId="0" borderId="33" xfId="0" applyFont="1" applyBorder="1">
      <alignment vertical="center"/>
    </xf>
    <xf numFmtId="0" fontId="14" fillId="0" borderId="34" xfId="0" applyFont="1" applyBorder="1">
      <alignment vertical="center"/>
    </xf>
    <xf numFmtId="0" fontId="14" fillId="0" borderId="0" xfId="0" applyFont="1" applyBorder="1" applyAlignment="1">
      <alignment horizontal="center" vertical="center"/>
    </xf>
    <xf numFmtId="0" fontId="5" fillId="0" borderId="0" xfId="0" applyFont="1" applyFill="1" applyBorder="1" applyAlignment="1" applyProtection="1">
      <alignment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38" fontId="15" fillId="0" borderId="0" xfId="0" applyNumberFormat="1" applyFont="1" applyFill="1" applyBorder="1" applyAlignment="1">
      <alignment vertical="center"/>
    </xf>
    <xf numFmtId="0" fontId="14" fillId="0" borderId="0" xfId="0" applyFont="1" applyFill="1" applyBorder="1">
      <alignment vertical="center"/>
    </xf>
    <xf numFmtId="0" fontId="16"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13" xfId="0" applyFont="1" applyBorder="1" applyAlignment="1">
      <alignment horizontal="left" vertical="center"/>
    </xf>
    <xf numFmtId="0" fontId="14" fillId="0" borderId="13" xfId="0" applyFont="1" applyBorder="1" applyAlignment="1">
      <alignment vertical="center"/>
    </xf>
    <xf numFmtId="0" fontId="18" fillId="0" borderId="0" xfId="0" applyFont="1" applyBorder="1">
      <alignment vertical="center"/>
    </xf>
    <xf numFmtId="0" fontId="14" fillId="0" borderId="0" xfId="0" applyFont="1" applyBorder="1" applyAlignment="1">
      <alignment horizontal="right" vertical="center"/>
    </xf>
    <xf numFmtId="0" fontId="14" fillId="0" borderId="38" xfId="0" applyFont="1" applyBorder="1">
      <alignment vertical="center"/>
    </xf>
    <xf numFmtId="0" fontId="14" fillId="0" borderId="39" xfId="0" applyFont="1" applyBorder="1">
      <alignment vertical="center"/>
    </xf>
    <xf numFmtId="0" fontId="14" fillId="0" borderId="40" xfId="0" applyFont="1" applyBorder="1">
      <alignment vertical="center"/>
    </xf>
    <xf numFmtId="0" fontId="14" fillId="0" borderId="41" xfId="0" applyFont="1" applyBorder="1">
      <alignment vertical="center"/>
    </xf>
    <xf numFmtId="0" fontId="14" fillId="0" borderId="42" xfId="0" applyFont="1" applyBorder="1">
      <alignment vertical="center"/>
    </xf>
    <xf numFmtId="0" fontId="14" fillId="0" borderId="43" xfId="0" applyFont="1" applyBorder="1">
      <alignment vertical="center"/>
    </xf>
    <xf numFmtId="0" fontId="7" fillId="0" borderId="0" xfId="0" applyFont="1" applyFill="1" applyBorder="1" applyAlignment="1" applyProtection="1"/>
    <xf numFmtId="0" fontId="6" fillId="0" borderId="0" xfId="0" applyFont="1" applyFill="1" applyBorder="1" applyAlignment="1" applyProtection="1"/>
    <xf numFmtId="0" fontId="14" fillId="0" borderId="0" xfId="0" applyFont="1" applyBorder="1" applyAlignment="1">
      <alignment vertical="center"/>
    </xf>
    <xf numFmtId="0" fontId="14" fillId="0" borderId="0" xfId="0" applyFont="1" applyBorder="1" applyAlignment="1">
      <alignment horizontal="left" vertical="center"/>
    </xf>
    <xf numFmtId="0" fontId="19" fillId="0" borderId="0" xfId="0" applyFont="1" applyBorder="1">
      <alignment vertical="center"/>
    </xf>
    <xf numFmtId="0" fontId="13" fillId="0" borderId="0" xfId="0" applyFont="1" applyBorder="1" applyAlignment="1">
      <alignment vertical="center"/>
    </xf>
    <xf numFmtId="0" fontId="11" fillId="0" borderId="0"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5" fillId="0" borderId="0" xfId="0" applyFont="1" applyFill="1" applyBorder="1" applyAlignment="1">
      <alignment vertical="center"/>
    </xf>
    <xf numFmtId="0" fontId="11" fillId="0" borderId="0" xfId="0" applyFont="1" applyBorder="1" applyAlignment="1">
      <alignment horizontal="distributed" vertical="center" justifyLastLine="1"/>
    </xf>
    <xf numFmtId="0" fontId="11" fillId="0" borderId="0" xfId="0" applyFont="1" applyBorder="1" applyAlignment="1">
      <alignment horizontal="center" vertical="center"/>
    </xf>
    <xf numFmtId="0" fontId="11" fillId="0" borderId="13" xfId="0" applyFont="1" applyBorder="1" applyAlignment="1">
      <alignment horizontal="center" vertical="center"/>
    </xf>
    <xf numFmtId="0" fontId="11" fillId="0" borderId="1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20" fillId="0" borderId="0" xfId="0" applyFont="1" applyBorder="1" applyAlignment="1">
      <alignment vertical="center"/>
    </xf>
    <xf numFmtId="0" fontId="12" fillId="0" borderId="0" xfId="0" applyFont="1" applyBorder="1">
      <alignment vertical="center"/>
    </xf>
    <xf numFmtId="0" fontId="12" fillId="0" borderId="0" xfId="0" applyFont="1">
      <alignment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21" fillId="0" borderId="0" xfId="0" applyFont="1" applyBorder="1" applyAlignment="1">
      <alignment vertical="top"/>
    </xf>
    <xf numFmtId="38" fontId="11" fillId="0" borderId="0" xfId="0" applyNumberFormat="1" applyFont="1">
      <alignment vertical="center"/>
    </xf>
    <xf numFmtId="38" fontId="22" fillId="0" borderId="0" xfId="0" applyNumberFormat="1" applyFont="1" applyBorder="1" applyAlignment="1">
      <alignment horizontal="center" vertical="center"/>
    </xf>
    <xf numFmtId="0" fontId="22" fillId="0" borderId="0" xfId="0" applyFont="1" applyBorder="1">
      <alignment vertical="center"/>
    </xf>
    <xf numFmtId="0" fontId="22" fillId="0" borderId="0" xfId="0" applyFont="1" applyBorder="1" applyAlignment="1">
      <alignment horizontal="center" vertical="center"/>
    </xf>
    <xf numFmtId="0" fontId="22" fillId="0" borderId="0" xfId="0" applyFont="1">
      <alignment vertical="center"/>
    </xf>
    <xf numFmtId="57" fontId="14" fillId="0" borderId="0" xfId="0" applyNumberFormat="1" applyFont="1" applyBorder="1" applyAlignment="1">
      <alignment vertical="top"/>
    </xf>
    <xf numFmtId="0" fontId="11" fillId="0" borderId="0" xfId="0" applyFont="1" applyBorder="1" applyAlignment="1">
      <alignment horizontal="center" vertical="center"/>
    </xf>
    <xf numFmtId="0" fontId="24" fillId="0" borderId="0" xfId="0" applyFont="1" applyBorder="1" applyAlignment="1">
      <alignment vertical="center"/>
    </xf>
    <xf numFmtId="0" fontId="11" fillId="0" borderId="0" xfId="0" applyFont="1" applyBorder="1" applyAlignment="1">
      <alignment horizontal="left" vertical="center" wrapText="1"/>
    </xf>
    <xf numFmtId="0" fontId="11" fillId="0" borderId="23" xfId="0" applyFont="1" applyBorder="1" applyAlignment="1">
      <alignment horizontal="center" vertical="center"/>
    </xf>
    <xf numFmtId="0" fontId="11" fillId="0" borderId="0" xfId="0" applyFont="1" applyBorder="1" applyAlignment="1">
      <alignment horizontal="center" vertical="center"/>
    </xf>
    <xf numFmtId="0" fontId="23" fillId="0" borderId="0" xfId="0" applyFont="1" applyBorder="1" applyAlignment="1">
      <alignment horizontal="distributed" vertical="top" indent="12"/>
    </xf>
    <xf numFmtId="0" fontId="0" fillId="0" borderId="0" xfId="0" applyAlignment="1">
      <alignment horizontal="distributed" vertical="top" indent="12"/>
    </xf>
    <xf numFmtId="38" fontId="15" fillId="0" borderId="57" xfId="0" applyNumberFormat="1" applyFont="1" applyFill="1" applyBorder="1" applyAlignment="1">
      <alignment vertical="center"/>
    </xf>
    <xf numFmtId="38" fontId="15" fillId="0" borderId="2" xfId="0" applyNumberFormat="1" applyFont="1" applyFill="1" applyBorder="1" applyAlignment="1">
      <alignment vertical="center"/>
    </xf>
    <xf numFmtId="38" fontId="15" fillId="0" borderId="23" xfId="0" applyNumberFormat="1" applyFont="1" applyFill="1" applyBorder="1" applyAlignment="1">
      <alignment vertical="center"/>
    </xf>
    <xf numFmtId="38" fontId="15" fillId="0" borderId="60" xfId="0" applyNumberFormat="1" applyFont="1" applyFill="1" applyBorder="1" applyAlignment="1">
      <alignment vertical="center"/>
    </xf>
    <xf numFmtId="38" fontId="15" fillId="0" borderId="61" xfId="0" applyNumberFormat="1" applyFont="1" applyFill="1" applyBorder="1" applyAlignment="1">
      <alignment vertical="center"/>
    </xf>
    <xf numFmtId="38" fontId="15" fillId="0" borderId="47" xfId="0" applyNumberFormat="1" applyFont="1" applyFill="1" applyBorder="1" applyAlignment="1">
      <alignment vertical="center"/>
    </xf>
    <xf numFmtId="38" fontId="15" fillId="0" borderId="6" xfId="0" applyNumberFormat="1" applyFont="1" applyFill="1" applyBorder="1" applyAlignment="1">
      <alignment vertical="center"/>
    </xf>
    <xf numFmtId="38" fontId="15" fillId="0" borderId="0" xfId="0" applyNumberFormat="1" applyFont="1" applyFill="1" applyBorder="1" applyAlignment="1">
      <alignment vertical="center"/>
    </xf>
    <xf numFmtId="38" fontId="15" fillId="0" borderId="8" xfId="0" applyNumberFormat="1" applyFont="1" applyFill="1" applyBorder="1" applyAlignment="1">
      <alignment vertical="center"/>
    </xf>
    <xf numFmtId="0" fontId="11" fillId="0" borderId="31" xfId="0" applyFont="1" applyBorder="1" applyAlignment="1">
      <alignment horizontal="left" vertical="center" indent="1"/>
    </xf>
    <xf numFmtId="0" fontId="11" fillId="0" borderId="0" xfId="0" applyFont="1" applyBorder="1" applyAlignment="1">
      <alignment horizontal="left" vertical="center" indent="1"/>
    </xf>
    <xf numFmtId="0" fontId="11" fillId="0" borderId="32" xfId="0" applyFont="1" applyBorder="1" applyAlignment="1">
      <alignment horizontal="left" vertical="center" indent="1"/>
    </xf>
    <xf numFmtId="0" fontId="15" fillId="0" borderId="0" xfId="0" applyFont="1" applyFill="1" applyBorder="1" applyAlignment="1" applyProtection="1">
      <alignment horizontal="center" vertical="center"/>
      <protection locked="0"/>
    </xf>
    <xf numFmtId="0" fontId="11" fillId="0" borderId="3" xfId="0" applyFont="1" applyBorder="1" applyAlignment="1">
      <alignment horizontal="center" vertical="center"/>
    </xf>
    <xf numFmtId="0" fontId="11" fillId="0" borderId="1" xfId="0" applyFont="1" applyBorder="1" applyAlignment="1">
      <alignment horizontal="center" vertical="center"/>
    </xf>
    <xf numFmtId="178" fontId="15" fillId="0" borderId="10" xfId="1" applyNumberFormat="1" applyFont="1" applyFill="1" applyBorder="1" applyAlignment="1">
      <alignment horizontal="center" vertical="center" shrinkToFit="1"/>
    </xf>
    <xf numFmtId="178" fontId="15" fillId="0" borderId="11" xfId="1" applyNumberFormat="1" applyFont="1" applyFill="1" applyBorder="1" applyAlignment="1">
      <alignment horizontal="center" vertical="center" shrinkToFit="1"/>
    </xf>
    <xf numFmtId="0" fontId="11" fillId="0" borderId="0" xfId="0" applyFont="1" applyBorder="1" applyAlignment="1">
      <alignment horizontal="distributed" vertical="center"/>
    </xf>
    <xf numFmtId="38" fontId="14" fillId="0" borderId="51" xfId="0" applyNumberFormat="1" applyFont="1" applyBorder="1" applyAlignment="1">
      <alignment horizontal="center" vertical="center"/>
    </xf>
    <xf numFmtId="38" fontId="14" fillId="0" borderId="29" xfId="0" applyNumberFormat="1" applyFont="1" applyBorder="1" applyAlignment="1">
      <alignment horizontal="center" vertical="center"/>
    </xf>
    <xf numFmtId="38" fontId="14" fillId="0" borderId="52" xfId="0" applyNumberFormat="1" applyFont="1" applyBorder="1" applyAlignment="1">
      <alignment horizontal="center" vertical="center"/>
    </xf>
    <xf numFmtId="38" fontId="14" fillId="0" borderId="14" xfId="0" applyNumberFormat="1" applyFont="1" applyBorder="1" applyAlignment="1">
      <alignment horizontal="center" vertical="center"/>
    </xf>
    <xf numFmtId="38" fontId="14" fillId="0" borderId="13" xfId="0" applyNumberFormat="1" applyFont="1" applyBorder="1" applyAlignment="1">
      <alignment horizontal="center" vertical="center"/>
    </xf>
    <xf numFmtId="38" fontId="14" fillId="0" borderId="16" xfId="0" applyNumberFormat="1" applyFont="1" applyBorder="1" applyAlignment="1">
      <alignment horizontal="center" vertical="center"/>
    </xf>
    <xf numFmtId="0" fontId="14" fillId="0" borderId="31" xfId="0" applyFont="1" applyBorder="1" applyAlignment="1">
      <alignment vertical="center"/>
    </xf>
    <xf numFmtId="0" fontId="14" fillId="0" borderId="0" xfId="0" applyFont="1" applyBorder="1" applyAlignment="1">
      <alignment vertical="center"/>
    </xf>
    <xf numFmtId="0" fontId="14" fillId="0" borderId="32" xfId="0" applyFont="1" applyBorder="1" applyAlignment="1">
      <alignment vertical="center"/>
    </xf>
    <xf numFmtId="0" fontId="14" fillId="0" borderId="0" xfId="0" applyFont="1" applyBorder="1" applyAlignment="1">
      <alignment horizontal="center"/>
    </xf>
    <xf numFmtId="49" fontId="14" fillId="0" borderId="0" xfId="0" applyNumberFormat="1" applyFont="1" applyBorder="1" applyAlignment="1">
      <alignment horizontal="center" vertical="center"/>
    </xf>
    <xf numFmtId="38" fontId="15" fillId="0" borderId="0" xfId="0" applyNumberFormat="1" applyFont="1" applyBorder="1" applyAlignment="1">
      <alignment vertical="center"/>
    </xf>
    <xf numFmtId="0" fontId="14" fillId="0" borderId="58" xfId="0" applyFont="1" applyBorder="1" applyAlignment="1">
      <alignment horizontal="left" vertical="center" indent="1"/>
    </xf>
    <xf numFmtId="0" fontId="14" fillId="0" borderId="59" xfId="0" applyFont="1" applyBorder="1" applyAlignment="1">
      <alignment horizontal="left" vertical="center" indent="1"/>
    </xf>
    <xf numFmtId="0" fontId="14" fillId="0" borderId="37" xfId="0" applyFont="1" applyBorder="1" applyAlignment="1">
      <alignment horizontal="left" vertical="center" indent="1"/>
    </xf>
    <xf numFmtId="0" fontId="11" fillId="0" borderId="6" xfId="0" applyFont="1" applyBorder="1" applyAlignment="1">
      <alignment horizontal="distributed" vertical="center" wrapText="1" indent="1"/>
    </xf>
    <xf numFmtId="0" fontId="11" fillId="0" borderId="0" xfId="0" applyFont="1" applyBorder="1" applyAlignment="1">
      <alignment horizontal="distributed" vertical="center" wrapText="1" indent="1"/>
    </xf>
    <xf numFmtId="0" fontId="11" fillId="0" borderId="14" xfId="0" applyFont="1" applyBorder="1" applyAlignment="1">
      <alignment horizontal="distributed" vertical="center" wrapText="1" indent="1"/>
    </xf>
    <xf numFmtId="0" fontId="11" fillId="0" borderId="13" xfId="0" applyFont="1" applyBorder="1" applyAlignment="1">
      <alignment horizontal="distributed" vertical="center" wrapText="1" indent="1"/>
    </xf>
    <xf numFmtId="0" fontId="11" fillId="0" borderId="0" xfId="0" applyFont="1" applyBorder="1" applyAlignment="1">
      <alignment horizontal="center" vertical="center" wrapText="1"/>
    </xf>
    <xf numFmtId="0" fontId="11" fillId="0" borderId="13" xfId="0" applyFont="1" applyBorder="1" applyAlignment="1">
      <alignment horizontal="center" vertical="center" wrapText="1"/>
    </xf>
    <xf numFmtId="3" fontId="15" fillId="0" borderId="0" xfId="0" applyNumberFormat="1" applyFont="1" applyFill="1" applyBorder="1" applyAlignment="1">
      <alignment vertical="center"/>
    </xf>
    <xf numFmtId="3" fontId="15" fillId="0" borderId="13" xfId="0" applyNumberFormat="1" applyFont="1" applyFill="1" applyBorder="1" applyAlignment="1">
      <alignment vertical="center"/>
    </xf>
    <xf numFmtId="0" fontId="15" fillId="0" borderId="21" xfId="0" applyFont="1" applyFill="1" applyBorder="1" applyAlignment="1">
      <alignment vertical="center"/>
    </xf>
    <xf numFmtId="0" fontId="15" fillId="0" borderId="0" xfId="0" applyFont="1" applyFill="1" applyBorder="1" applyAlignment="1">
      <alignment vertical="center"/>
    </xf>
    <xf numFmtId="0" fontId="15" fillId="0" borderId="7" xfId="0" applyFont="1" applyFill="1" applyBorder="1" applyAlignment="1">
      <alignment vertical="center"/>
    </xf>
    <xf numFmtId="0" fontId="15" fillId="0" borderId="13" xfId="0" applyFont="1" applyBorder="1" applyAlignment="1">
      <alignment vertical="center"/>
    </xf>
    <xf numFmtId="0" fontId="15" fillId="0" borderId="0" xfId="0" applyFont="1" applyBorder="1" applyAlignment="1">
      <alignment vertical="center"/>
    </xf>
    <xf numFmtId="0" fontId="0" fillId="0" borderId="0" xfId="0" applyBorder="1" applyAlignment="1">
      <alignment vertical="center"/>
    </xf>
    <xf numFmtId="0" fontId="15" fillId="0" borderId="22" xfId="0" applyFont="1" applyFill="1" applyBorder="1" applyAlignment="1">
      <alignment vertical="center"/>
    </xf>
    <xf numFmtId="0" fontId="15" fillId="0" borderId="2" xfId="0" applyFont="1" applyFill="1" applyBorder="1" applyAlignment="1">
      <alignment vertical="center"/>
    </xf>
    <xf numFmtId="0" fontId="15" fillId="0" borderId="36" xfId="0" applyFont="1" applyFill="1" applyBorder="1" applyAlignment="1">
      <alignment vertical="center"/>
    </xf>
    <xf numFmtId="3" fontId="15" fillId="0" borderId="0" xfId="0" applyNumberFormat="1" applyFont="1" applyBorder="1" applyAlignment="1">
      <alignment vertical="center"/>
    </xf>
    <xf numFmtId="0" fontId="15" fillId="0" borderId="63" xfId="0" applyFont="1" applyBorder="1" applyAlignment="1">
      <alignment vertical="center"/>
    </xf>
    <xf numFmtId="0" fontId="14" fillId="0" borderId="0" xfId="0" applyFont="1" applyBorder="1" applyAlignment="1">
      <alignment horizontal="center" vertical="center"/>
    </xf>
    <xf numFmtId="0" fontId="14" fillId="0" borderId="63" xfId="0" applyFont="1" applyBorder="1" applyAlignment="1">
      <alignment horizontal="center" vertical="center"/>
    </xf>
    <xf numFmtId="0" fontId="11" fillId="0" borderId="18" xfId="0" applyFont="1" applyBorder="1" applyAlignment="1">
      <alignment horizontal="distributed" vertical="center" justifyLastLine="1"/>
    </xf>
    <xf numFmtId="0" fontId="11" fillId="0" borderId="19" xfId="0" applyFont="1" applyBorder="1" applyAlignment="1">
      <alignment horizontal="distributed" vertical="center" justifyLastLine="1"/>
    </xf>
    <xf numFmtId="0" fontId="11" fillId="0" borderId="35" xfId="0" applyFont="1" applyBorder="1" applyAlignment="1">
      <alignment horizontal="distributed" vertical="center" justifyLastLine="1"/>
    </xf>
    <xf numFmtId="0" fontId="11" fillId="0" borderId="21" xfId="0" applyFont="1" applyBorder="1" applyAlignment="1">
      <alignment horizontal="distributed" vertical="center" justifyLastLine="1"/>
    </xf>
    <xf numFmtId="0" fontId="11" fillId="0" borderId="0" xfId="0" applyFont="1" applyBorder="1" applyAlignment="1">
      <alignment horizontal="distributed" vertical="center" justifyLastLine="1"/>
    </xf>
    <xf numFmtId="0" fontId="11" fillId="0" borderId="7" xfId="0" applyFont="1" applyBorder="1" applyAlignment="1">
      <alignment horizontal="distributed" vertical="center" justifyLastLine="1"/>
    </xf>
    <xf numFmtId="0" fontId="15" fillId="0" borderId="66" xfId="0" applyFont="1" applyBorder="1" applyAlignment="1">
      <alignment horizontal="center" vertical="center" shrinkToFit="1"/>
    </xf>
    <xf numFmtId="0" fontId="15" fillId="0" borderId="67" xfId="0" applyFont="1" applyBorder="1" applyAlignment="1">
      <alignment horizontal="center" vertical="center" shrinkToFit="1"/>
    </xf>
    <xf numFmtId="0" fontId="15" fillId="0" borderId="68" xfId="0" applyFont="1" applyBorder="1" applyAlignment="1">
      <alignment horizontal="center" vertical="center" shrinkToFit="1"/>
    </xf>
    <xf numFmtId="38" fontId="15" fillId="0" borderId="69" xfId="2" applyFont="1" applyFill="1" applyBorder="1" applyAlignment="1" applyProtection="1">
      <alignment horizontal="right" vertical="center" justifyLastLine="1"/>
      <protection locked="0"/>
    </xf>
    <xf numFmtId="38" fontId="15" fillId="0" borderId="67" xfId="2" applyFont="1" applyFill="1" applyBorder="1" applyAlignment="1" applyProtection="1">
      <alignment horizontal="right" vertical="center" justifyLastLine="1"/>
      <protection locked="0"/>
    </xf>
    <xf numFmtId="0" fontId="15" fillId="0" borderId="65"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1" xfId="0" applyFont="1" applyBorder="1" applyAlignment="1">
      <alignment horizontal="center" vertical="center" shrinkToFit="1"/>
    </xf>
    <xf numFmtId="38" fontId="15" fillId="0" borderId="9" xfId="2" applyFont="1" applyFill="1" applyBorder="1" applyAlignment="1" applyProtection="1">
      <alignment horizontal="right" vertical="center" justifyLastLine="1"/>
      <protection locked="0"/>
    </xf>
    <xf numFmtId="38" fontId="15" fillId="0" borderId="10" xfId="2" applyFont="1" applyFill="1" applyBorder="1" applyAlignment="1" applyProtection="1">
      <alignment horizontal="right" vertical="center" justifyLastLine="1"/>
      <protection locked="0"/>
    </xf>
    <xf numFmtId="0" fontId="11" fillId="0" borderId="0" xfId="0" applyFont="1" applyBorder="1" applyAlignment="1">
      <alignment horizontal="center" vertical="center"/>
    </xf>
    <xf numFmtId="0" fontId="11" fillId="0" borderId="13" xfId="0" applyFont="1" applyBorder="1" applyAlignment="1">
      <alignment horizontal="center" vertical="center"/>
    </xf>
    <xf numFmtId="38" fontId="15" fillId="0" borderId="9" xfId="2" applyNumberFormat="1" applyFont="1" applyFill="1" applyBorder="1" applyAlignment="1" applyProtection="1">
      <alignment horizontal="right" vertical="center" justifyLastLine="1"/>
    </xf>
    <xf numFmtId="38" fontId="15" fillId="0" borderId="10" xfId="2" applyNumberFormat="1" applyFont="1" applyFill="1" applyBorder="1" applyAlignment="1" applyProtection="1">
      <alignment horizontal="right" vertical="center" justifyLastLine="1"/>
    </xf>
    <xf numFmtId="0" fontId="11" fillId="0" borderId="62" xfId="0" applyFont="1" applyBorder="1" applyAlignment="1">
      <alignment horizontal="center" vertical="center" justifyLastLine="1"/>
    </xf>
    <xf numFmtId="0" fontId="11" fillId="0" borderId="61" xfId="0" applyFont="1" applyBorder="1" applyAlignment="1">
      <alignment horizontal="center" vertical="center" justifyLastLine="1"/>
    </xf>
    <xf numFmtId="0" fontId="11" fillId="0" borderId="48" xfId="0" applyFont="1" applyBorder="1" applyAlignment="1">
      <alignment horizontal="center" vertical="center" justifyLastLine="1"/>
    </xf>
    <xf numFmtId="0" fontId="11" fillId="0" borderId="72" xfId="0" applyFont="1" applyBorder="1" applyAlignment="1">
      <alignment horizontal="center" vertical="center" justifyLastLine="1"/>
    </xf>
    <xf numFmtId="0" fontId="11" fillId="0" borderId="1" xfId="0" applyFont="1" applyBorder="1" applyAlignment="1">
      <alignment horizontal="center" vertical="center" justifyLastLine="1"/>
    </xf>
    <xf numFmtId="0" fontId="11" fillId="0" borderId="4" xfId="0" applyFont="1" applyBorder="1" applyAlignment="1">
      <alignment horizontal="center" vertical="center" justifyLastLine="1"/>
    </xf>
    <xf numFmtId="0" fontId="11" fillId="0" borderId="79" xfId="0" applyFont="1" applyBorder="1" applyAlignment="1">
      <alignment horizontal="distributed" vertical="center" justifyLastLine="1"/>
    </xf>
    <xf numFmtId="0" fontId="11" fillId="0" borderId="80" xfId="0" applyFont="1" applyBorder="1" applyAlignment="1">
      <alignment horizontal="distributed" vertical="center" justifyLastLine="1"/>
    </xf>
    <xf numFmtId="0" fontId="11" fillId="0" borderId="81" xfId="0" applyFont="1" applyBorder="1" applyAlignment="1">
      <alignment horizontal="distributed" vertical="center" justifyLastLine="1"/>
    </xf>
    <xf numFmtId="0" fontId="11" fillId="0" borderId="82" xfId="0" applyFont="1" applyBorder="1" applyAlignment="1">
      <alignment horizontal="distributed" vertical="center" justifyLastLine="1"/>
    </xf>
    <xf numFmtId="0" fontId="11" fillId="0" borderId="77" xfId="0" applyFont="1" applyBorder="1" applyAlignment="1">
      <alignment horizontal="distributed" vertical="center" indent="1"/>
    </xf>
    <xf numFmtId="0" fontId="11" fillId="0" borderId="60" xfId="0" applyFont="1" applyBorder="1" applyAlignment="1">
      <alignment horizontal="distributed" vertical="center" indent="1"/>
    </xf>
    <xf numFmtId="0" fontId="11" fillId="0" borderId="92" xfId="0" applyFont="1" applyBorder="1" applyAlignment="1">
      <alignment horizontal="right" vertical="center"/>
    </xf>
    <xf numFmtId="0" fontId="11" fillId="0" borderId="49" xfId="0" applyFont="1" applyBorder="1" applyAlignment="1">
      <alignment horizontal="right" vertical="center"/>
    </xf>
    <xf numFmtId="0" fontId="11" fillId="0" borderId="58" xfId="0" applyFont="1" applyBorder="1" applyAlignment="1">
      <alignment horizontal="right" vertical="center"/>
    </xf>
    <xf numFmtId="0" fontId="11" fillId="0" borderId="59" xfId="0" applyFont="1" applyBorder="1" applyAlignment="1">
      <alignment horizontal="right" vertical="center"/>
    </xf>
    <xf numFmtId="0" fontId="15" fillId="0" borderId="49" xfId="0" applyFont="1" applyFill="1" applyBorder="1" applyAlignment="1" applyProtection="1">
      <alignment horizontal="center" vertical="center"/>
      <protection locked="0"/>
    </xf>
    <xf numFmtId="0" fontId="15" fillId="0" borderId="25" xfId="0" applyFont="1" applyFill="1" applyBorder="1" applyAlignment="1" applyProtection="1">
      <alignment horizontal="center" vertical="center"/>
      <protection locked="0"/>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1" fillId="0" borderId="56" xfId="0" applyFont="1" applyBorder="1" applyAlignment="1">
      <alignment horizontal="distributed" vertical="center" indent="4"/>
    </xf>
    <xf numFmtId="0" fontId="11" fillId="0" borderId="19" xfId="0" applyFont="1" applyBorder="1" applyAlignment="1">
      <alignment horizontal="distributed" vertical="center" indent="4"/>
    </xf>
    <xf numFmtId="0" fontId="11" fillId="0" borderId="35" xfId="0" applyFont="1" applyBorder="1" applyAlignment="1">
      <alignment horizontal="distributed" vertical="center" indent="4"/>
    </xf>
    <xf numFmtId="0" fontId="11" fillId="0" borderId="14" xfId="0" applyFont="1" applyBorder="1" applyAlignment="1">
      <alignment horizontal="distributed" vertical="center" indent="4"/>
    </xf>
    <xf numFmtId="0" fontId="11" fillId="0" borderId="13" xfId="0" applyFont="1" applyBorder="1" applyAlignment="1">
      <alignment horizontal="distributed" vertical="center" indent="4"/>
    </xf>
    <xf numFmtId="0" fontId="11" fillId="0" borderId="15" xfId="0" applyFont="1" applyBorder="1" applyAlignment="1">
      <alignment horizontal="distributed" vertical="center" indent="4"/>
    </xf>
    <xf numFmtId="0" fontId="15" fillId="0" borderId="61" xfId="0" applyFont="1" applyFill="1" applyBorder="1" applyAlignment="1" applyProtection="1">
      <alignment vertical="center"/>
      <protection locked="0"/>
    </xf>
    <xf numFmtId="0" fontId="26" fillId="0" borderId="25" xfId="0" applyFont="1" applyBorder="1" applyAlignment="1">
      <alignment horizontal="center" vertical="center"/>
    </xf>
    <xf numFmtId="0" fontId="15" fillId="0" borderId="1" xfId="0" applyFont="1" applyFill="1" applyBorder="1" applyAlignment="1" applyProtection="1">
      <alignment vertical="center"/>
      <protection locked="0"/>
    </xf>
    <xf numFmtId="0" fontId="15" fillId="0" borderId="13" xfId="0" applyFont="1" applyFill="1" applyBorder="1" applyAlignment="1" applyProtection="1">
      <alignment horizontal="center" vertical="center"/>
      <protection locked="0"/>
    </xf>
    <xf numFmtId="0" fontId="14" fillId="0" borderId="73" xfId="0" applyFont="1" applyBorder="1" applyAlignment="1">
      <alignment horizontal="center" vertical="center"/>
    </xf>
    <xf numFmtId="0" fontId="14" fillId="0" borderId="74" xfId="0" applyFont="1" applyBorder="1" applyAlignment="1">
      <alignment horizontal="center" vertical="center"/>
    </xf>
    <xf numFmtId="38" fontId="15" fillId="0" borderId="74" xfId="0" applyNumberFormat="1" applyFont="1" applyFill="1" applyBorder="1" applyAlignment="1">
      <alignment horizontal="right" vertical="center"/>
    </xf>
    <xf numFmtId="0" fontId="15" fillId="0" borderId="74" xfId="0" applyFont="1" applyFill="1" applyBorder="1" applyAlignment="1">
      <alignment horizontal="right" vertical="center"/>
    </xf>
    <xf numFmtId="0" fontId="15" fillId="0" borderId="75" xfId="0" applyFont="1" applyFill="1" applyBorder="1" applyAlignment="1">
      <alignment horizontal="right" vertical="center"/>
    </xf>
    <xf numFmtId="0" fontId="14" fillId="0" borderId="76" xfId="0" applyFont="1" applyBorder="1" applyAlignment="1">
      <alignment horizontal="center" vertical="center"/>
    </xf>
    <xf numFmtId="0" fontId="14" fillId="0" borderId="77" xfId="0" applyFont="1" applyBorder="1" applyAlignment="1">
      <alignment horizontal="center" vertical="center"/>
    </xf>
    <xf numFmtId="38" fontId="15" fillId="0" borderId="77" xfId="0" applyNumberFormat="1" applyFont="1" applyFill="1" applyBorder="1" applyAlignment="1">
      <alignment horizontal="right" vertical="center"/>
    </xf>
    <xf numFmtId="0" fontId="15" fillId="0" borderId="77" xfId="0" applyFont="1" applyFill="1" applyBorder="1" applyAlignment="1">
      <alignment horizontal="right" vertical="center"/>
    </xf>
    <xf numFmtId="0" fontId="15" fillId="0" borderId="78" xfId="0" applyFont="1" applyFill="1" applyBorder="1" applyAlignment="1">
      <alignment horizontal="right" vertical="center"/>
    </xf>
    <xf numFmtId="43" fontId="15" fillId="0" borderId="58" xfId="2" applyNumberFormat="1" applyFont="1" applyBorder="1" applyAlignment="1">
      <alignment vertical="center"/>
    </xf>
    <xf numFmtId="43" fontId="15" fillId="0" borderId="59" xfId="2" applyNumberFormat="1" applyFont="1" applyBorder="1" applyAlignment="1">
      <alignment vertical="center"/>
    </xf>
    <xf numFmtId="3" fontId="15" fillId="0" borderId="58" xfId="2" applyNumberFormat="1" applyFont="1" applyBorder="1" applyAlignment="1">
      <alignment vertical="center"/>
    </xf>
    <xf numFmtId="3" fontId="15" fillId="0" borderId="59" xfId="2" applyNumberFormat="1" applyFont="1" applyBorder="1" applyAlignment="1">
      <alignment vertical="center"/>
    </xf>
    <xf numFmtId="38" fontId="15" fillId="0" borderId="71" xfId="0" applyNumberFormat="1" applyFont="1" applyBorder="1" applyAlignment="1">
      <alignment vertical="center"/>
    </xf>
    <xf numFmtId="38" fontId="15" fillId="0" borderId="44" xfId="0" applyNumberFormat="1" applyFont="1" applyBorder="1" applyAlignment="1">
      <alignment vertical="center"/>
    </xf>
    <xf numFmtId="38" fontId="15" fillId="0" borderId="46" xfId="0" applyNumberFormat="1" applyFont="1" applyBorder="1" applyAlignment="1">
      <alignment vertical="center"/>
    </xf>
    <xf numFmtId="43" fontId="15" fillId="0" borderId="57" xfId="2" applyNumberFormat="1" applyFont="1" applyBorder="1" applyAlignment="1">
      <alignment vertical="center"/>
    </xf>
    <xf numFmtId="43" fontId="15" fillId="0" borderId="2" xfId="2" applyNumberFormat="1" applyFont="1" applyBorder="1" applyAlignment="1">
      <alignment vertical="center"/>
    </xf>
    <xf numFmtId="38" fontId="15" fillId="0" borderId="13" xfId="0" applyNumberFormat="1" applyFont="1" applyBorder="1" applyAlignment="1">
      <alignment vertical="center"/>
    </xf>
    <xf numFmtId="0" fontId="14" fillId="0" borderId="57" xfId="0" applyFont="1" applyBorder="1" applyAlignment="1">
      <alignment horizontal="left" vertical="center" indent="1"/>
    </xf>
    <xf numFmtId="0" fontId="14" fillId="0" borderId="2" xfId="0" applyFont="1" applyBorder="1" applyAlignment="1">
      <alignment horizontal="left" vertical="center" indent="1"/>
    </xf>
    <xf numFmtId="0" fontId="14" fillId="0" borderId="36" xfId="0" applyFont="1" applyBorder="1" applyAlignment="1">
      <alignment horizontal="left" vertical="center" indent="1"/>
    </xf>
    <xf numFmtId="0" fontId="15" fillId="0" borderId="70" xfId="0" applyFont="1" applyFill="1" applyBorder="1" applyAlignment="1" applyProtection="1">
      <alignment horizontal="center" vertical="center" shrinkToFit="1"/>
      <protection locked="0"/>
    </xf>
    <xf numFmtId="0" fontId="15" fillId="0" borderId="59" xfId="0" applyFont="1" applyFill="1" applyBorder="1" applyAlignment="1" applyProtection="1">
      <alignment horizontal="center" vertical="center" shrinkToFit="1"/>
      <protection locked="0"/>
    </xf>
    <xf numFmtId="0" fontId="15" fillId="0" borderId="37" xfId="0" applyFont="1" applyFill="1" applyBorder="1" applyAlignment="1" applyProtection="1">
      <alignment horizontal="center" vertical="center" shrinkToFit="1"/>
      <protection locked="0"/>
    </xf>
    <xf numFmtId="0" fontId="15" fillId="0" borderId="59" xfId="0" applyFont="1" applyBorder="1" applyAlignment="1">
      <alignment vertical="center"/>
    </xf>
    <xf numFmtId="43" fontId="15" fillId="0" borderId="56" xfId="2" applyNumberFormat="1" applyFont="1" applyBorder="1" applyAlignment="1">
      <alignment vertical="center"/>
    </xf>
    <xf numFmtId="43" fontId="15" fillId="0" borderId="19" xfId="2" applyNumberFormat="1" applyFont="1" applyBorder="1" applyAlignment="1">
      <alignment vertical="center"/>
    </xf>
    <xf numFmtId="1" fontId="15" fillId="0" borderId="0" xfId="0" applyNumberFormat="1" applyFont="1" applyFill="1" applyBorder="1" applyAlignment="1" applyProtection="1">
      <alignment horizontal="center" vertical="center"/>
      <protection locked="0"/>
    </xf>
    <xf numFmtId="0" fontId="14" fillId="0" borderId="58" xfId="0" applyFont="1" applyBorder="1" applyAlignment="1">
      <alignment horizontal="distributed" vertical="center" indent="1"/>
    </xf>
    <xf numFmtId="0" fontId="14" fillId="0" borderId="59" xfId="0" applyFont="1" applyBorder="1" applyAlignment="1">
      <alignment horizontal="distributed" vertical="center" indent="1"/>
    </xf>
    <xf numFmtId="0" fontId="14" fillId="0" borderId="37" xfId="0" applyFont="1" applyBorder="1" applyAlignment="1">
      <alignment horizontal="distributed" vertical="center" indent="1"/>
    </xf>
    <xf numFmtId="0" fontId="14" fillId="0" borderId="56" xfId="0" applyFont="1" applyBorder="1" applyAlignment="1">
      <alignment horizontal="left" vertical="center" indent="1"/>
    </xf>
    <xf numFmtId="0" fontId="14" fillId="0" borderId="19" xfId="0" applyFont="1" applyBorder="1" applyAlignment="1">
      <alignment horizontal="left" vertical="center" indent="1"/>
    </xf>
    <xf numFmtId="3" fontId="15" fillId="0" borderId="9" xfId="2" applyNumberFormat="1" applyFont="1" applyBorder="1" applyAlignment="1">
      <alignment vertical="center"/>
    </xf>
    <xf numFmtId="3" fontId="15" fillId="0" borderId="10" xfId="2" applyNumberFormat="1" applyFont="1" applyBorder="1" applyAlignment="1">
      <alignment vertical="center"/>
    </xf>
    <xf numFmtId="38" fontId="15" fillId="0" borderId="1" xfId="0" applyNumberFormat="1" applyFont="1" applyBorder="1" applyAlignment="1">
      <alignment vertical="center"/>
    </xf>
    <xf numFmtId="0" fontId="15" fillId="0" borderId="10" xfId="0" applyFont="1" applyBorder="1" applyAlignment="1">
      <alignment vertical="center"/>
    </xf>
    <xf numFmtId="3" fontId="15" fillId="0" borderId="59" xfId="0" applyNumberFormat="1" applyFont="1" applyBorder="1" applyAlignment="1">
      <alignment vertical="center"/>
    </xf>
    <xf numFmtId="3" fontId="15" fillId="0" borderId="10" xfId="0" applyNumberFormat="1" applyFont="1" applyBorder="1" applyAlignment="1">
      <alignment vertical="center"/>
    </xf>
    <xf numFmtId="0" fontId="9" fillId="0" borderId="0" xfId="0" applyFont="1" applyFill="1" applyBorder="1" applyAlignment="1" applyProtection="1">
      <alignment horizontal="distributed" vertical="center" indent="16"/>
    </xf>
    <xf numFmtId="0" fontId="14" fillId="0" borderId="35" xfId="0" applyFont="1" applyBorder="1" applyAlignment="1">
      <alignment horizontal="left" vertical="center" indent="1"/>
    </xf>
    <xf numFmtId="0" fontId="15" fillId="0" borderId="65" xfId="0" applyFont="1" applyFill="1" applyBorder="1" applyAlignment="1" applyProtection="1">
      <alignment horizontal="center" vertical="center" shrinkToFit="1"/>
      <protection locked="0"/>
    </xf>
    <xf numFmtId="0" fontId="15" fillId="0" borderId="10" xfId="0" applyFont="1" applyFill="1" applyBorder="1" applyAlignment="1" applyProtection="1">
      <alignment horizontal="center" vertical="center" shrinkToFit="1"/>
      <protection locked="0"/>
    </xf>
    <xf numFmtId="0" fontId="15" fillId="0" borderId="11" xfId="0" applyFont="1" applyFill="1" applyBorder="1" applyAlignment="1" applyProtection="1">
      <alignment horizontal="center" vertical="center" shrinkToFit="1"/>
      <protection locked="0"/>
    </xf>
    <xf numFmtId="0" fontId="14" fillId="0" borderId="83" xfId="0" applyFont="1" applyBorder="1" applyAlignment="1">
      <alignment horizontal="center" vertical="center"/>
    </xf>
    <xf numFmtId="0" fontId="14" fillId="0" borderId="84" xfId="0" applyFont="1" applyBorder="1" applyAlignment="1">
      <alignment horizontal="center" vertical="center"/>
    </xf>
    <xf numFmtId="0" fontId="14" fillId="0" borderId="85" xfId="0" applyFont="1" applyBorder="1" applyAlignment="1">
      <alignment horizontal="center" vertical="center"/>
    </xf>
    <xf numFmtId="38" fontId="8" fillId="0" borderId="0" xfId="0" applyNumberFormat="1" applyFont="1" applyFill="1" applyBorder="1" applyAlignment="1" applyProtection="1">
      <alignment vertical="center" shrinkToFit="1"/>
    </xf>
    <xf numFmtId="0" fontId="14" fillId="0" borderId="86" xfId="0" applyFont="1" applyBorder="1" applyAlignment="1">
      <alignment horizontal="center" vertical="center"/>
    </xf>
    <xf numFmtId="0" fontId="14" fillId="0" borderId="87" xfId="0" applyFont="1" applyBorder="1" applyAlignment="1">
      <alignment horizontal="center" vertical="center"/>
    </xf>
    <xf numFmtId="0" fontId="14" fillId="0" borderId="88" xfId="0" applyFont="1" applyBorder="1" applyAlignment="1">
      <alignment horizontal="center" vertical="center"/>
    </xf>
    <xf numFmtId="0" fontId="14" fillId="0" borderId="89" xfId="0" applyFont="1" applyBorder="1" applyAlignment="1">
      <alignment horizontal="center" vertical="center"/>
    </xf>
    <xf numFmtId="0" fontId="14" fillId="0" borderId="2" xfId="0" applyFont="1" applyBorder="1" applyAlignment="1">
      <alignment horizontal="distributed" vertical="center" indent="1"/>
    </xf>
    <xf numFmtId="0" fontId="14" fillId="0" borderId="36" xfId="0" applyFont="1" applyBorder="1" applyAlignment="1">
      <alignment horizontal="distributed" vertical="center" indent="1"/>
    </xf>
    <xf numFmtId="0" fontId="26" fillId="0" borderId="0" xfId="0" applyFont="1" applyBorder="1" applyAlignment="1">
      <alignment horizontal="center" vertical="center"/>
    </xf>
    <xf numFmtId="0" fontId="11" fillId="0" borderId="72" xfId="0" applyFont="1" applyBorder="1" applyAlignment="1">
      <alignment horizontal="distributed" vertical="center" justifyLastLine="1"/>
    </xf>
    <xf numFmtId="0" fontId="11" fillId="0" borderId="1" xfId="0" applyFont="1" applyBorder="1" applyAlignment="1">
      <alignment horizontal="distributed" vertical="center" justifyLastLine="1"/>
    </xf>
    <xf numFmtId="0" fontId="11" fillId="0" borderId="4" xfId="0" applyFont="1" applyBorder="1" applyAlignment="1">
      <alignment horizontal="distributed" vertical="center" justifyLastLine="1"/>
    </xf>
    <xf numFmtId="0" fontId="15" fillId="0" borderId="62" xfId="0" applyFont="1" applyFill="1" applyBorder="1" applyAlignment="1">
      <alignment vertical="center"/>
    </xf>
    <xf numFmtId="0" fontId="15" fillId="0" borderId="61" xfId="0" applyFont="1" applyFill="1" applyBorder="1" applyAlignment="1">
      <alignment vertical="center"/>
    </xf>
    <xf numFmtId="0" fontId="15" fillId="0" borderId="48" xfId="0" applyFont="1" applyFill="1" applyBorder="1" applyAlignment="1">
      <alignment vertical="center"/>
    </xf>
    <xf numFmtId="0" fontId="14" fillId="0" borderId="53"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5" xfId="0" applyFont="1" applyBorder="1" applyAlignment="1">
      <alignment horizontal="center" vertical="center" wrapText="1"/>
    </xf>
    <xf numFmtId="38" fontId="15" fillId="0" borderId="56" xfId="0" applyNumberFormat="1" applyFont="1" applyFill="1" applyBorder="1" applyAlignment="1" applyProtection="1">
      <alignment vertical="center"/>
      <protection locked="0"/>
    </xf>
    <xf numFmtId="38" fontId="15" fillId="0" borderId="19" xfId="0" applyNumberFormat="1" applyFont="1" applyFill="1" applyBorder="1" applyAlignment="1" applyProtection="1">
      <alignment vertical="center"/>
      <protection locked="0"/>
    </xf>
    <xf numFmtId="38" fontId="15" fillId="0" borderId="20" xfId="0" applyNumberFormat="1" applyFont="1" applyFill="1" applyBorder="1" applyAlignment="1" applyProtection="1">
      <alignment vertical="center"/>
      <protection locked="0"/>
    </xf>
    <xf numFmtId="0" fontId="14" fillId="0" borderId="18" xfId="0" applyFont="1" applyBorder="1" applyAlignment="1">
      <alignment horizontal="distributed" vertical="center" wrapText="1" justifyLastLine="1"/>
    </xf>
    <xf numFmtId="0" fontId="14" fillId="0" borderId="19" xfId="0" applyFont="1" applyBorder="1" applyAlignment="1">
      <alignment horizontal="distributed" vertical="center" wrapText="1" justifyLastLine="1"/>
    </xf>
    <xf numFmtId="0" fontId="14" fillId="0" borderId="35" xfId="0" applyFont="1" applyBorder="1" applyAlignment="1">
      <alignment horizontal="distributed" vertical="center" wrapText="1" justifyLastLine="1"/>
    </xf>
    <xf numFmtId="0" fontId="14" fillId="0" borderId="21" xfId="0" applyFont="1" applyBorder="1" applyAlignment="1">
      <alignment horizontal="distributed" vertical="center" wrapText="1" justifyLastLine="1"/>
    </xf>
    <xf numFmtId="0" fontId="14" fillId="0" borderId="0" xfId="0" applyFont="1" applyBorder="1" applyAlignment="1">
      <alignment horizontal="distributed" vertical="center" wrapText="1" justifyLastLine="1"/>
    </xf>
    <xf numFmtId="0" fontId="14" fillId="0" borderId="7" xfId="0" applyFont="1" applyBorder="1" applyAlignment="1">
      <alignment horizontal="distributed" vertical="center" wrapText="1" justifyLastLine="1"/>
    </xf>
    <xf numFmtId="0" fontId="14" fillId="0" borderId="22" xfId="0" applyFont="1" applyBorder="1" applyAlignment="1">
      <alignment horizontal="distributed" vertical="center" wrapText="1" justifyLastLine="1"/>
    </xf>
    <xf numFmtId="0" fontId="14" fillId="0" borderId="2" xfId="0" applyFont="1" applyBorder="1" applyAlignment="1">
      <alignment horizontal="distributed" vertical="center" wrapText="1" justifyLastLine="1"/>
    </xf>
    <xf numFmtId="0" fontId="14" fillId="0" borderId="36" xfId="0" applyFont="1" applyBorder="1" applyAlignment="1">
      <alignment horizontal="distributed" vertical="center" wrapText="1" justifyLastLine="1"/>
    </xf>
    <xf numFmtId="0" fontId="14" fillId="0" borderId="19" xfId="0" applyFont="1" applyBorder="1" applyAlignment="1">
      <alignment horizontal="distributed" vertical="center" indent="1"/>
    </xf>
    <xf numFmtId="0" fontId="14" fillId="0" borderId="35" xfId="0" applyFont="1" applyBorder="1" applyAlignment="1">
      <alignment horizontal="distributed" vertical="center" indent="1"/>
    </xf>
    <xf numFmtId="38" fontId="15" fillId="0" borderId="44" xfId="2" applyFont="1" applyBorder="1" applyAlignment="1">
      <alignment vertical="center"/>
    </xf>
    <xf numFmtId="0" fontId="11" fillId="0" borderId="20" xfId="0" applyFont="1" applyBorder="1" applyAlignment="1">
      <alignment horizontal="distributed" vertical="center" indent="4"/>
    </xf>
    <xf numFmtId="0" fontId="11" fillId="0" borderId="16" xfId="0" applyFont="1" applyBorder="1" applyAlignment="1">
      <alignment horizontal="distributed" vertical="center" indent="4"/>
    </xf>
    <xf numFmtId="38" fontId="15" fillId="0" borderId="10" xfId="2" applyFont="1" applyBorder="1" applyAlignment="1">
      <alignment vertical="center"/>
    </xf>
    <xf numFmtId="38" fontId="15" fillId="0" borderId="10" xfId="2" applyNumberFormat="1" applyFont="1" applyBorder="1" applyAlignment="1">
      <alignment vertical="center"/>
    </xf>
    <xf numFmtId="0" fontId="11" fillId="0" borderId="71" xfId="0" applyFont="1" applyBorder="1" applyAlignment="1">
      <alignment horizontal="center" vertical="center"/>
    </xf>
    <xf numFmtId="0" fontId="11" fillId="0" borderId="44" xfId="0" applyFont="1" applyBorder="1" applyAlignment="1">
      <alignment horizontal="center" vertical="center"/>
    </xf>
    <xf numFmtId="3" fontId="15" fillId="0" borderId="69" xfId="2" applyNumberFormat="1" applyFont="1" applyBorder="1" applyAlignment="1">
      <alignment vertical="center"/>
    </xf>
    <xf numFmtId="3" fontId="15" fillId="0" borderId="67" xfId="2" applyNumberFormat="1" applyFont="1" applyBorder="1" applyAlignment="1">
      <alignment vertical="center"/>
    </xf>
    <xf numFmtId="0" fontId="11" fillId="0" borderId="61" xfId="0" applyFont="1" applyBorder="1" applyAlignment="1">
      <alignment horizontal="distributed" vertical="center" indent="1"/>
    </xf>
    <xf numFmtId="0" fontId="11" fillId="0" borderId="48" xfId="0" applyFont="1" applyBorder="1" applyAlignment="1">
      <alignment horizontal="distributed" vertical="center" indent="1"/>
    </xf>
    <xf numFmtId="0" fontId="11" fillId="0" borderId="64" xfId="0" applyFont="1" applyBorder="1" applyAlignment="1">
      <alignment horizontal="distributed" vertical="center" justifyLastLine="1"/>
    </xf>
    <xf numFmtId="0" fontId="11" fillId="0" borderId="44" xfId="0" applyFont="1" applyBorder="1" applyAlignment="1">
      <alignment horizontal="distributed" vertical="center" justifyLastLine="1"/>
    </xf>
    <xf numFmtId="0" fontId="11" fillId="0" borderId="45" xfId="0" applyFont="1" applyBorder="1" applyAlignment="1">
      <alignment horizontal="distributed" vertical="center" justifyLastLine="1"/>
    </xf>
    <xf numFmtId="3" fontId="15" fillId="0" borderId="67" xfId="0" applyNumberFormat="1" applyFont="1" applyBorder="1" applyAlignment="1">
      <alignment vertical="center"/>
    </xf>
    <xf numFmtId="0" fontId="15" fillId="0" borderId="65"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38" fontId="15" fillId="0" borderId="58" xfId="2" applyFont="1" applyFill="1" applyBorder="1" applyAlignment="1" applyProtection="1">
      <alignment horizontal="right" vertical="center" justifyLastLine="1"/>
      <protection locked="0"/>
    </xf>
    <xf numFmtId="38" fontId="15" fillId="0" borderId="59" xfId="2" applyFont="1" applyFill="1" applyBorder="1" applyAlignment="1" applyProtection="1">
      <alignment horizontal="right" vertical="center" justifyLastLine="1"/>
      <protection locked="0"/>
    </xf>
    <xf numFmtId="38" fontId="15" fillId="0" borderId="25" xfId="2" applyFont="1" applyBorder="1" applyAlignment="1">
      <alignment vertical="center"/>
    </xf>
    <xf numFmtId="0" fontId="15" fillId="0" borderId="67" xfId="0" applyFont="1" applyBorder="1" applyAlignment="1">
      <alignment vertical="center"/>
    </xf>
    <xf numFmtId="179" fontId="15" fillId="0" borderId="72" xfId="0" applyNumberFormat="1" applyFont="1" applyFill="1" applyBorder="1" applyAlignment="1">
      <alignment horizontal="center" vertical="center"/>
    </xf>
    <xf numFmtId="179" fontId="15" fillId="0" borderId="1" xfId="0" applyNumberFormat="1" applyFont="1" applyFill="1" applyBorder="1" applyAlignment="1">
      <alignment horizontal="center" vertical="center"/>
    </xf>
    <xf numFmtId="38" fontId="15" fillId="0" borderId="63" xfId="2" applyFont="1" applyBorder="1" applyAlignment="1">
      <alignment vertical="center"/>
    </xf>
    <xf numFmtId="0" fontId="26" fillId="0" borderId="49" xfId="0" applyFont="1" applyBorder="1" applyAlignment="1">
      <alignment horizontal="center" vertical="center"/>
    </xf>
    <xf numFmtId="0" fontId="11" fillId="0" borderId="83" xfId="0" applyFont="1" applyBorder="1" applyAlignment="1">
      <alignment horizontal="center" vertical="center"/>
    </xf>
    <xf numFmtId="0" fontId="11" fillId="0" borderId="84" xfId="0" applyFont="1" applyBorder="1" applyAlignment="1">
      <alignment horizontal="center" vertical="center"/>
    </xf>
    <xf numFmtId="0" fontId="11" fillId="0" borderId="80" xfId="0" applyFont="1" applyBorder="1" applyAlignment="1">
      <alignment horizontal="center" vertical="center"/>
    </xf>
    <xf numFmtId="0" fontId="11" fillId="0" borderId="82" xfId="0" applyFont="1" applyBorder="1" applyAlignment="1">
      <alignment horizontal="center" vertical="center"/>
    </xf>
    <xf numFmtId="0" fontId="11" fillId="0" borderId="62" xfId="0" applyFont="1" applyBorder="1" applyAlignment="1">
      <alignment horizontal="center" vertical="center"/>
    </xf>
    <xf numFmtId="0" fontId="11" fillId="0" borderId="48" xfId="0" applyFont="1" applyBorder="1" applyAlignment="1">
      <alignment horizontal="center" vertical="center"/>
    </xf>
    <xf numFmtId="177" fontId="15" fillId="0" borderId="60" xfId="0" applyNumberFormat="1" applyFont="1" applyFill="1" applyBorder="1" applyAlignment="1" applyProtection="1">
      <alignment horizontal="center" vertical="center"/>
      <protection locked="0"/>
    </xf>
    <xf numFmtId="177" fontId="15" fillId="0" borderId="61" xfId="0" applyNumberFormat="1" applyFont="1" applyFill="1" applyBorder="1" applyAlignment="1" applyProtection="1">
      <alignment horizontal="center" vertical="center"/>
      <protection locked="0"/>
    </xf>
    <xf numFmtId="177" fontId="15" fillId="0" borderId="48" xfId="0" applyNumberFormat="1" applyFont="1" applyFill="1" applyBorder="1" applyAlignment="1" applyProtection="1">
      <alignment horizontal="center" vertical="center"/>
      <protection locked="0"/>
    </xf>
    <xf numFmtId="0" fontId="15" fillId="0" borderId="60" xfId="0" applyFont="1" applyFill="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15" fillId="0" borderId="48" xfId="0" applyFont="1" applyFill="1" applyBorder="1" applyAlignment="1" applyProtection="1">
      <alignment horizontal="center" vertical="center"/>
      <protection locked="0"/>
    </xf>
    <xf numFmtId="179" fontId="15" fillId="0" borderId="72" xfId="0" applyNumberFormat="1" applyFont="1" applyBorder="1" applyAlignment="1">
      <alignment horizontal="center" vertical="center"/>
    </xf>
    <xf numFmtId="179" fontId="15" fillId="0" borderId="1" xfId="0" applyNumberFormat="1" applyFont="1" applyBorder="1" applyAlignment="1">
      <alignment horizontal="center" vertical="center"/>
    </xf>
    <xf numFmtId="176" fontId="15" fillId="0" borderId="72" xfId="0" applyNumberFormat="1" applyFont="1" applyFill="1" applyBorder="1" applyAlignment="1" applyProtection="1">
      <alignment horizontal="center" vertical="center"/>
      <protection locked="0"/>
    </xf>
    <xf numFmtId="176" fontId="15" fillId="0" borderId="1" xfId="0" applyNumberFormat="1" applyFont="1" applyFill="1" applyBorder="1" applyAlignment="1" applyProtection="1">
      <alignment horizontal="center" vertical="center"/>
      <protection locked="0"/>
    </xf>
    <xf numFmtId="176" fontId="15" fillId="0" borderId="4" xfId="0" applyNumberFormat="1" applyFont="1" applyFill="1" applyBorder="1" applyAlignment="1" applyProtection="1">
      <alignment horizontal="center" vertical="center"/>
      <protection locked="0"/>
    </xf>
    <xf numFmtId="0" fontId="11" fillId="0" borderId="62" xfId="0" applyFont="1" applyBorder="1" applyAlignment="1">
      <alignment horizontal="center" vertical="center" wrapText="1"/>
    </xf>
    <xf numFmtId="0" fontId="11" fillId="0" borderId="48" xfId="0" applyFont="1" applyBorder="1" applyAlignment="1">
      <alignment horizontal="center" vertical="center" wrapText="1"/>
    </xf>
    <xf numFmtId="0" fontId="24" fillId="0" borderId="60" xfId="0" applyFont="1" applyBorder="1" applyAlignment="1">
      <alignment horizontal="center" vertical="center"/>
    </xf>
    <xf numFmtId="0" fontId="24" fillId="0" borderId="61" xfId="0" applyFont="1" applyBorder="1" applyAlignment="1">
      <alignment horizontal="center" vertical="center"/>
    </xf>
    <xf numFmtId="0" fontId="24" fillId="0" borderId="48" xfId="0" applyFont="1" applyBorder="1" applyAlignment="1">
      <alignment horizontal="center" vertical="center"/>
    </xf>
    <xf numFmtId="0" fontId="11" fillId="0" borderId="85" xfId="0" applyFont="1" applyBorder="1" applyAlignment="1">
      <alignment horizontal="center" vertical="center"/>
    </xf>
    <xf numFmtId="176" fontId="15" fillId="0" borderId="60" xfId="0" applyNumberFormat="1" applyFont="1" applyFill="1" applyBorder="1" applyAlignment="1" applyProtection="1">
      <alignment horizontal="center" vertical="center"/>
      <protection locked="0"/>
    </xf>
    <xf numFmtId="176" fontId="15" fillId="0" borderId="61" xfId="0" applyNumberFormat="1" applyFont="1" applyFill="1" applyBorder="1" applyAlignment="1" applyProtection="1">
      <alignment horizontal="center" vertical="center"/>
      <protection locked="0"/>
    </xf>
    <xf numFmtId="176" fontId="15" fillId="0" borderId="47" xfId="0" applyNumberFormat="1"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5" fillId="0" borderId="3"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25" fillId="0" borderId="90" xfId="0" applyFont="1" applyFill="1" applyBorder="1" applyAlignment="1" applyProtection="1">
      <alignment horizontal="center" vertical="center" wrapText="1"/>
      <protection locked="0"/>
    </xf>
    <xf numFmtId="0" fontId="25" fillId="0" borderId="63" xfId="0" applyFont="1" applyFill="1" applyBorder="1" applyAlignment="1" applyProtection="1">
      <alignment horizontal="center" vertical="center" wrapText="1"/>
      <protection locked="0"/>
    </xf>
    <xf numFmtId="0" fontId="25" fillId="0" borderId="91" xfId="0" applyFont="1" applyFill="1" applyBorder="1" applyAlignment="1" applyProtection="1">
      <alignment horizontal="center" vertical="center" wrapText="1"/>
      <protection locked="0"/>
    </xf>
    <xf numFmtId="0" fontId="25" fillId="0" borderId="21"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25" fillId="0" borderId="8" xfId="0" applyFont="1" applyFill="1" applyBorder="1" applyAlignment="1" applyProtection="1">
      <alignment horizontal="center" vertical="center" wrapText="1"/>
      <protection locked="0"/>
    </xf>
    <xf numFmtId="0" fontId="25" fillId="0" borderId="22"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5" fillId="0" borderId="23" xfId="0" applyFont="1" applyFill="1" applyBorder="1" applyAlignment="1" applyProtection="1">
      <alignment horizontal="center" vertical="center" wrapText="1"/>
      <protection locked="0"/>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left" vertical="center" wrapText="1"/>
    </xf>
    <xf numFmtId="0" fontId="11" fillId="0" borderId="0" xfId="0" applyFont="1" applyBorder="1" applyAlignment="1">
      <alignment horizontal="left" vertical="center" wrapText="1"/>
    </xf>
    <xf numFmtId="0" fontId="11" fillId="0" borderId="8" xfId="0" applyFont="1" applyBorder="1" applyAlignment="1">
      <alignment horizontal="left" vertical="center" wrapText="1"/>
    </xf>
    <xf numFmtId="0" fontId="11" fillId="0" borderId="55" xfId="0" applyFont="1" applyBorder="1" applyAlignment="1">
      <alignment horizontal="left" vertical="center" wrapText="1"/>
    </xf>
    <xf numFmtId="0" fontId="11" fillId="0" borderId="13" xfId="0" applyFont="1" applyBorder="1" applyAlignment="1">
      <alignment horizontal="left" vertical="center" wrapText="1"/>
    </xf>
    <xf numFmtId="0" fontId="11" fillId="0" borderId="16" xfId="0" applyFont="1" applyBorder="1" applyAlignment="1">
      <alignment horizontal="left" vertical="center" wrapText="1"/>
    </xf>
  </cellXfs>
  <cellStyles count="4">
    <cellStyle name="パーセント" xfId="1" builtinId="5"/>
    <cellStyle name="桁区切り" xfId="2" builtinId="6"/>
    <cellStyle name="桁区切り 2 2" xfId="3" xr:uid="{00000000-0005-0000-0000-000002000000}"/>
    <cellStyle name="標準" xfId="0" builtinId="0"/>
  </cellStyles>
  <dxfs count="19">
    <dxf>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ont>
        <color theme="8" tint="0.79998168889431442"/>
      </font>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49</xdr:col>
      <xdr:colOff>19050</xdr:colOff>
      <xdr:row>29</xdr:row>
      <xdr:rowOff>123825</xdr:rowOff>
    </xdr:from>
    <xdr:to>
      <xdr:col>50</xdr:col>
      <xdr:colOff>188550</xdr:colOff>
      <xdr:row>31</xdr:row>
      <xdr:rowOff>198075</xdr:rowOff>
    </xdr:to>
    <xdr:sp macro="" textlink="">
      <xdr:nvSpPr>
        <xdr:cNvPr id="2" name="円/楕円 1">
          <a:extLst>
            <a:ext uri="{FF2B5EF4-FFF2-40B4-BE49-F238E27FC236}">
              <a16:creationId xmlns:a16="http://schemas.microsoft.com/office/drawing/2014/main" id="{F0A3FDB5-6E9D-4A5E-A640-86B6C4E45E93}"/>
            </a:ext>
          </a:extLst>
        </xdr:cNvPr>
        <xdr:cNvSpPr/>
      </xdr:nvSpPr>
      <xdr:spPr>
        <a:xfrm>
          <a:off x="9448800" y="5743575"/>
          <a:ext cx="360000" cy="360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baseline="0">
              <a:solidFill>
                <a:sysClr val="windowText" lastClr="000000"/>
              </a:solidFill>
              <a:latin typeface="ＭＳ 明朝" panose="02020609040205080304" pitchFamily="17" charset="-128"/>
              <a:ea typeface="ＭＳ 明朝" panose="02020609040205080304" pitchFamily="17" charset="-128"/>
            </a:rPr>
            <a:t>印</a:t>
          </a:r>
          <a:r>
            <a:rPr kumimoji="1" lang="en-US" altLang="ja-JP" sz="800" baseline="0">
              <a:solidFill>
                <a:sysClr val="windowText" lastClr="000000"/>
              </a:solidFill>
              <a:latin typeface="ＭＳ 明朝" panose="02020609040205080304" pitchFamily="17" charset="-128"/>
              <a:ea typeface="ＭＳ 明朝" panose="02020609040205080304" pitchFamily="17" charset="-128"/>
            </a:rPr>
            <a:t>000</a:t>
          </a:r>
          <a:endParaRPr kumimoji="1" lang="ja-JP" altLang="en-US" sz="800"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58"/>
  <sheetViews>
    <sheetView showGridLines="0" tabSelected="1" zoomScaleNormal="100" zoomScaleSheetLayoutView="100" workbookViewId="0">
      <selection activeCell="H16" sqref="H16:M16"/>
    </sheetView>
  </sheetViews>
  <sheetFormatPr defaultRowHeight="21" customHeight="1" x14ac:dyDescent="0.15"/>
  <cols>
    <col min="1" max="1" width="3.75" style="1" customWidth="1"/>
    <col min="2" max="53" width="2.5" style="1" customWidth="1"/>
    <col min="54" max="54" width="3.75" style="1" customWidth="1"/>
    <col min="55" max="16384" width="9" style="1"/>
  </cols>
  <sheetData>
    <row r="1" spans="1:56" ht="22.5" customHeight="1" x14ac:dyDescent="0.15">
      <c r="A1" s="103" t="s">
        <v>126</v>
      </c>
      <c r="C1" s="97"/>
      <c r="E1" s="97"/>
      <c r="F1" s="97"/>
      <c r="G1" s="109" t="s">
        <v>80</v>
      </c>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97"/>
      <c r="AX1" s="97"/>
      <c r="AY1" s="97"/>
      <c r="AZ1" s="97"/>
      <c r="BA1" s="97"/>
      <c r="BB1" s="92"/>
    </row>
    <row r="2" spans="1:56" s="102" customFormat="1" ht="15" customHeight="1" thickBot="1" x14ac:dyDescent="0.2">
      <c r="A2" s="100"/>
      <c r="B2" s="101"/>
      <c r="C2" s="101"/>
      <c r="D2" s="108"/>
      <c r="E2" s="101"/>
      <c r="F2" s="101"/>
      <c r="G2" s="101"/>
      <c r="H2" s="101"/>
      <c r="I2" s="101"/>
      <c r="J2" s="101"/>
      <c r="K2" s="101"/>
      <c r="L2" s="101"/>
      <c r="M2" s="101"/>
      <c r="N2" s="101"/>
      <c r="O2" s="101"/>
      <c r="P2" s="101"/>
      <c r="Q2" s="101"/>
      <c r="R2" s="99">
        <f>IF(R14="",0,R14)</f>
        <v>0</v>
      </c>
      <c r="S2" s="99">
        <f>IF(R15="",0,R15)</f>
        <v>0</v>
      </c>
      <c r="T2" s="99">
        <f>IF(R17="",0,R17)</f>
        <v>0</v>
      </c>
      <c r="U2" s="101"/>
      <c r="V2" s="101"/>
      <c r="W2" s="101"/>
      <c r="X2" s="101"/>
      <c r="Y2" s="101"/>
      <c r="Z2" s="101"/>
      <c r="AA2" s="101"/>
      <c r="AB2" s="101"/>
      <c r="AC2" s="101"/>
      <c r="AD2" s="101"/>
      <c r="AE2" s="99">
        <f>IF(AE14="",0,AE14)</f>
        <v>0</v>
      </c>
      <c r="AF2" s="99">
        <f>IF(AE15="",0,AE15)</f>
        <v>0</v>
      </c>
      <c r="AG2" s="99">
        <f>IF(AE17="",0,AE17)</f>
        <v>0</v>
      </c>
      <c r="AH2" s="101"/>
      <c r="AI2" s="101"/>
      <c r="AJ2" s="101"/>
      <c r="AK2" s="101"/>
      <c r="AL2" s="101"/>
      <c r="AM2" s="101"/>
      <c r="AN2" s="101"/>
      <c r="AO2" s="101"/>
      <c r="AP2" s="101"/>
      <c r="AQ2" s="101"/>
      <c r="AR2" s="99">
        <f>IF(AR14="",0,AR14)</f>
        <v>0</v>
      </c>
      <c r="AS2" s="99">
        <f>IF(AR15="",0,AR15)</f>
        <v>0</v>
      </c>
      <c r="AT2" s="99">
        <f>IF(AR17="",0,AR17)</f>
        <v>0</v>
      </c>
      <c r="AU2" s="101"/>
      <c r="AV2" s="101"/>
      <c r="AW2" s="101"/>
      <c r="AX2" s="101"/>
      <c r="AY2" s="101"/>
      <c r="AZ2" s="101"/>
      <c r="BA2" s="101"/>
      <c r="BB2" s="101"/>
    </row>
    <row r="3" spans="1:56" ht="13.5" customHeight="1" x14ac:dyDescent="0.15">
      <c r="A3" s="3"/>
      <c r="B3" s="323" t="s">
        <v>62</v>
      </c>
      <c r="C3" s="324"/>
      <c r="D3" s="324"/>
      <c r="E3" s="324"/>
      <c r="F3" s="324"/>
      <c r="G3" s="324"/>
      <c r="H3" s="324"/>
      <c r="I3" s="325"/>
      <c r="J3" s="326" t="s">
        <v>78</v>
      </c>
      <c r="K3" s="324"/>
      <c r="L3" s="324"/>
      <c r="M3" s="324"/>
      <c r="N3" s="324"/>
      <c r="O3" s="324"/>
      <c r="P3" s="324"/>
      <c r="Q3" s="324"/>
      <c r="R3" s="324"/>
      <c r="S3" s="325"/>
      <c r="T3" s="326" t="s">
        <v>77</v>
      </c>
      <c r="U3" s="324"/>
      <c r="V3" s="324"/>
      <c r="W3" s="345"/>
      <c r="X3" s="30"/>
      <c r="Y3" s="362" t="s">
        <v>123</v>
      </c>
      <c r="Z3" s="363"/>
      <c r="AA3" s="363"/>
      <c r="AB3" s="363"/>
      <c r="AC3" s="363"/>
      <c r="AD3" s="363"/>
      <c r="AE3" s="363"/>
      <c r="AF3" s="363"/>
      <c r="AG3" s="364"/>
      <c r="AH3" s="104"/>
      <c r="AI3" s="362" t="s">
        <v>120</v>
      </c>
      <c r="AJ3" s="363"/>
      <c r="AK3" s="363"/>
      <c r="AL3" s="363"/>
      <c r="AM3" s="363"/>
      <c r="AN3" s="363"/>
      <c r="AO3" s="364"/>
      <c r="AP3" s="3"/>
      <c r="AQ3" s="323" t="s">
        <v>112</v>
      </c>
      <c r="AR3" s="324"/>
      <c r="AS3" s="324"/>
      <c r="AT3" s="324"/>
      <c r="AU3" s="324"/>
      <c r="AV3" s="324"/>
      <c r="AW3" s="324"/>
      <c r="AX3" s="324"/>
      <c r="AY3" s="324"/>
      <c r="AZ3" s="324"/>
      <c r="BA3" s="345"/>
      <c r="BB3" s="3"/>
    </row>
    <row r="4" spans="1:56" ht="21" customHeight="1" x14ac:dyDescent="0.15">
      <c r="A4" s="3"/>
      <c r="B4" s="340" t="s">
        <v>64</v>
      </c>
      <c r="C4" s="341"/>
      <c r="D4" s="329"/>
      <c r="E4" s="330"/>
      <c r="F4" s="330"/>
      <c r="G4" s="330"/>
      <c r="H4" s="330"/>
      <c r="I4" s="331"/>
      <c r="J4" s="332"/>
      <c r="K4" s="333"/>
      <c r="L4" s="333"/>
      <c r="M4" s="333"/>
      <c r="N4" s="333"/>
      <c r="O4" s="333"/>
      <c r="P4" s="333"/>
      <c r="Q4" s="333"/>
      <c r="R4" s="333"/>
      <c r="S4" s="334"/>
      <c r="T4" s="346"/>
      <c r="U4" s="347"/>
      <c r="V4" s="347"/>
      <c r="W4" s="348"/>
      <c r="X4" s="30"/>
      <c r="Y4" s="365" t="s">
        <v>124</v>
      </c>
      <c r="Z4" s="366"/>
      <c r="AA4" s="366"/>
      <c r="AB4" s="366"/>
      <c r="AC4" s="366"/>
      <c r="AD4" s="366"/>
      <c r="AE4" s="366"/>
      <c r="AF4" s="366"/>
      <c r="AG4" s="367"/>
      <c r="AH4" s="106"/>
      <c r="AI4" s="365" t="s">
        <v>125</v>
      </c>
      <c r="AJ4" s="366"/>
      <c r="AK4" s="366"/>
      <c r="AL4" s="366"/>
      <c r="AM4" s="366"/>
      <c r="AN4" s="366"/>
      <c r="AO4" s="367"/>
      <c r="AP4" s="3"/>
      <c r="AQ4" s="353"/>
      <c r="AR4" s="354"/>
      <c r="AS4" s="354"/>
      <c r="AT4" s="354"/>
      <c r="AU4" s="354"/>
      <c r="AV4" s="354"/>
      <c r="AW4" s="354"/>
      <c r="AX4" s="354"/>
      <c r="AY4" s="354"/>
      <c r="AZ4" s="354"/>
      <c r="BA4" s="355"/>
      <c r="BB4" s="3"/>
    </row>
    <row r="5" spans="1:56" ht="13.5" customHeight="1" x14ac:dyDescent="0.15">
      <c r="A5" s="3"/>
      <c r="B5" s="327" t="s">
        <v>63</v>
      </c>
      <c r="C5" s="204"/>
      <c r="D5" s="204"/>
      <c r="E5" s="328"/>
      <c r="F5" s="203" t="s">
        <v>79</v>
      </c>
      <c r="G5" s="204"/>
      <c r="H5" s="204"/>
      <c r="I5" s="204"/>
      <c r="J5" s="204"/>
      <c r="K5" s="204"/>
      <c r="L5" s="204"/>
      <c r="M5" s="204"/>
      <c r="N5" s="204"/>
      <c r="O5" s="204"/>
      <c r="P5" s="204"/>
      <c r="Q5" s="204"/>
      <c r="R5" s="204"/>
      <c r="S5" s="204"/>
      <c r="T5" s="204"/>
      <c r="U5" s="204"/>
      <c r="V5" s="204"/>
      <c r="W5" s="349"/>
      <c r="X5" s="30"/>
      <c r="Y5" s="368"/>
      <c r="Z5" s="369"/>
      <c r="AA5" s="369"/>
      <c r="AB5" s="369"/>
      <c r="AC5" s="369"/>
      <c r="AD5" s="369"/>
      <c r="AE5" s="369"/>
      <c r="AF5" s="369"/>
      <c r="AG5" s="370"/>
      <c r="AH5" s="106"/>
      <c r="AI5" s="368"/>
      <c r="AJ5" s="369"/>
      <c r="AK5" s="369"/>
      <c r="AL5" s="369"/>
      <c r="AM5" s="369"/>
      <c r="AN5" s="369"/>
      <c r="AO5" s="370"/>
      <c r="AP5" s="3"/>
      <c r="AQ5" s="356"/>
      <c r="AR5" s="357"/>
      <c r="AS5" s="357"/>
      <c r="AT5" s="357"/>
      <c r="AU5" s="357"/>
      <c r="AV5" s="357"/>
      <c r="AW5" s="357"/>
      <c r="AX5" s="357"/>
      <c r="AY5" s="357"/>
      <c r="AZ5" s="357"/>
      <c r="BA5" s="358"/>
      <c r="BB5" s="3"/>
    </row>
    <row r="6" spans="1:56" ht="21" customHeight="1" thickBot="1" x14ac:dyDescent="0.2">
      <c r="A6" s="3"/>
      <c r="B6" s="337"/>
      <c r="C6" s="338"/>
      <c r="D6" s="338"/>
      <c r="E6" s="339"/>
      <c r="F6" s="350"/>
      <c r="G6" s="351"/>
      <c r="H6" s="351"/>
      <c r="I6" s="351"/>
      <c r="J6" s="351"/>
      <c r="K6" s="351"/>
      <c r="L6" s="351"/>
      <c r="M6" s="351"/>
      <c r="N6" s="351"/>
      <c r="O6" s="351"/>
      <c r="P6" s="351"/>
      <c r="Q6" s="351"/>
      <c r="R6" s="351"/>
      <c r="S6" s="351"/>
      <c r="T6" s="351"/>
      <c r="U6" s="351"/>
      <c r="V6" s="351"/>
      <c r="W6" s="352"/>
      <c r="X6" s="2"/>
      <c r="Y6" s="319"/>
      <c r="Z6" s="320"/>
      <c r="AA6" s="320"/>
      <c r="AB6" s="320"/>
      <c r="AC6" s="320"/>
      <c r="AD6" s="320"/>
      <c r="AE6" s="320"/>
      <c r="AF6" s="320"/>
      <c r="AG6" s="9" t="s">
        <v>76</v>
      </c>
      <c r="AH6" s="104"/>
      <c r="AI6" s="335"/>
      <c r="AJ6" s="336"/>
      <c r="AK6" s="336"/>
      <c r="AL6" s="336"/>
      <c r="AM6" s="336"/>
      <c r="AN6" s="336"/>
      <c r="AO6" s="107" t="s">
        <v>118</v>
      </c>
      <c r="AP6" s="3"/>
      <c r="AQ6" s="359"/>
      <c r="AR6" s="360"/>
      <c r="AS6" s="360"/>
      <c r="AT6" s="360"/>
      <c r="AU6" s="360"/>
      <c r="AV6" s="360"/>
      <c r="AW6" s="360"/>
      <c r="AX6" s="360"/>
      <c r="AY6" s="360"/>
      <c r="AZ6" s="360"/>
      <c r="BA6" s="361"/>
      <c r="BB6" s="3"/>
    </row>
    <row r="7" spans="1:56" ht="6" customHeight="1" thickBo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row>
    <row r="8" spans="1:56" ht="16.5" customHeight="1" x14ac:dyDescent="0.15">
      <c r="A8" s="3"/>
      <c r="B8" s="165" t="s">
        <v>0</v>
      </c>
      <c r="C8" s="166"/>
      <c r="D8" s="166"/>
      <c r="E8" s="166"/>
      <c r="F8" s="166"/>
      <c r="G8" s="166"/>
      <c r="H8" s="166"/>
      <c r="I8" s="166"/>
      <c r="J8" s="166"/>
      <c r="K8" s="166"/>
      <c r="L8" s="166"/>
      <c r="M8" s="166"/>
      <c r="N8" s="167"/>
      <c r="O8" s="197" t="s">
        <v>121</v>
      </c>
      <c r="P8" s="198"/>
      <c r="Q8" s="322" t="s">
        <v>128</v>
      </c>
      <c r="R8" s="322"/>
      <c r="S8" s="201"/>
      <c r="T8" s="201"/>
      <c r="U8" s="95" t="s">
        <v>2</v>
      </c>
      <c r="V8" s="201"/>
      <c r="W8" s="201"/>
      <c r="X8" s="95" t="s">
        <v>4</v>
      </c>
      <c r="Y8" s="201"/>
      <c r="Z8" s="201"/>
      <c r="AA8" s="95" t="s">
        <v>3</v>
      </c>
      <c r="AB8" s="197" t="s">
        <v>121</v>
      </c>
      <c r="AC8" s="198"/>
      <c r="AD8" s="322" t="s">
        <v>128</v>
      </c>
      <c r="AE8" s="322"/>
      <c r="AF8" s="201"/>
      <c r="AG8" s="201"/>
      <c r="AH8" s="95" t="s">
        <v>2</v>
      </c>
      <c r="AI8" s="201"/>
      <c r="AJ8" s="201"/>
      <c r="AK8" s="95" t="s">
        <v>4</v>
      </c>
      <c r="AL8" s="201"/>
      <c r="AM8" s="201"/>
      <c r="AN8" s="95" t="s">
        <v>3</v>
      </c>
      <c r="AO8" s="197" t="s">
        <v>121</v>
      </c>
      <c r="AP8" s="198"/>
      <c r="AQ8" s="322"/>
      <c r="AR8" s="322"/>
      <c r="AS8" s="201"/>
      <c r="AT8" s="201"/>
      <c r="AU8" s="95" t="s">
        <v>2</v>
      </c>
      <c r="AV8" s="201"/>
      <c r="AW8" s="201"/>
      <c r="AX8" s="95" t="s">
        <v>4</v>
      </c>
      <c r="AY8" s="201"/>
      <c r="AZ8" s="201"/>
      <c r="BA8" s="96" t="s">
        <v>3</v>
      </c>
      <c r="BB8" s="3"/>
    </row>
    <row r="9" spans="1:56" ht="16.5" customHeight="1" x14ac:dyDescent="0.15">
      <c r="A9" s="3"/>
      <c r="B9" s="168"/>
      <c r="C9" s="169"/>
      <c r="D9" s="169"/>
      <c r="E9" s="169"/>
      <c r="F9" s="169"/>
      <c r="G9" s="169"/>
      <c r="H9" s="169"/>
      <c r="I9" s="169"/>
      <c r="J9" s="169"/>
      <c r="K9" s="169"/>
      <c r="L9" s="169"/>
      <c r="M9" s="169"/>
      <c r="N9" s="170"/>
      <c r="O9" s="199" t="s">
        <v>122</v>
      </c>
      <c r="P9" s="200"/>
      <c r="Q9" s="212" t="s">
        <v>128</v>
      </c>
      <c r="R9" s="212"/>
      <c r="S9" s="202"/>
      <c r="T9" s="202"/>
      <c r="U9" s="88" t="s">
        <v>2</v>
      </c>
      <c r="V9" s="202"/>
      <c r="W9" s="202"/>
      <c r="X9" s="88" t="s">
        <v>4</v>
      </c>
      <c r="Y9" s="214"/>
      <c r="Z9" s="214"/>
      <c r="AA9" s="88" t="s">
        <v>3</v>
      </c>
      <c r="AB9" s="199" t="s">
        <v>122</v>
      </c>
      <c r="AC9" s="200"/>
      <c r="AD9" s="212" t="s">
        <v>128</v>
      </c>
      <c r="AE9" s="212"/>
      <c r="AF9" s="202"/>
      <c r="AG9" s="202"/>
      <c r="AH9" s="88" t="s">
        <v>2</v>
      </c>
      <c r="AI9" s="202"/>
      <c r="AJ9" s="202"/>
      <c r="AK9" s="88" t="s">
        <v>4</v>
      </c>
      <c r="AL9" s="214"/>
      <c r="AM9" s="214"/>
      <c r="AN9" s="88" t="s">
        <v>3</v>
      </c>
      <c r="AO9" s="199" t="s">
        <v>122</v>
      </c>
      <c r="AP9" s="200"/>
      <c r="AQ9" s="212"/>
      <c r="AR9" s="212"/>
      <c r="AS9" s="202"/>
      <c r="AT9" s="202"/>
      <c r="AU9" s="88" t="s">
        <v>2</v>
      </c>
      <c r="AV9" s="202"/>
      <c r="AW9" s="202"/>
      <c r="AX9" s="88" t="s">
        <v>4</v>
      </c>
      <c r="AY9" s="214"/>
      <c r="AZ9" s="214"/>
      <c r="BA9" s="89" t="s">
        <v>3</v>
      </c>
      <c r="BB9" s="3"/>
    </row>
    <row r="10" spans="1:56" ht="16.5" customHeight="1" x14ac:dyDescent="0.15">
      <c r="A10" s="3"/>
      <c r="B10" s="185" t="s">
        <v>114</v>
      </c>
      <c r="C10" s="186"/>
      <c r="D10" s="186"/>
      <c r="E10" s="186"/>
      <c r="F10" s="186"/>
      <c r="G10" s="186"/>
      <c r="H10" s="186"/>
      <c r="I10" s="186"/>
      <c r="J10" s="186"/>
      <c r="K10" s="186"/>
      <c r="L10" s="186"/>
      <c r="M10" s="186"/>
      <c r="N10" s="187"/>
      <c r="O10" s="203" t="s">
        <v>67</v>
      </c>
      <c r="P10" s="204"/>
      <c r="Q10" s="204"/>
      <c r="R10" s="211"/>
      <c r="S10" s="211"/>
      <c r="T10" s="211"/>
      <c r="U10" s="211"/>
      <c r="V10" s="211"/>
      <c r="W10" s="211"/>
      <c r="X10" s="211"/>
      <c r="Y10" s="211"/>
      <c r="Z10" s="211"/>
      <c r="AA10" s="88" t="s">
        <v>3</v>
      </c>
      <c r="AB10" s="203" t="s">
        <v>66</v>
      </c>
      <c r="AC10" s="204"/>
      <c r="AD10" s="204"/>
      <c r="AE10" s="211"/>
      <c r="AF10" s="211"/>
      <c r="AG10" s="211"/>
      <c r="AH10" s="211"/>
      <c r="AI10" s="211"/>
      <c r="AJ10" s="211"/>
      <c r="AK10" s="211"/>
      <c r="AL10" s="211"/>
      <c r="AM10" s="211"/>
      <c r="AN10" s="91" t="s">
        <v>3</v>
      </c>
      <c r="AO10" s="203" t="s">
        <v>65</v>
      </c>
      <c r="AP10" s="204"/>
      <c r="AQ10" s="204"/>
      <c r="AR10" s="211"/>
      <c r="AS10" s="211"/>
      <c r="AT10" s="211"/>
      <c r="AU10" s="211"/>
      <c r="AV10" s="211"/>
      <c r="AW10" s="211"/>
      <c r="AX10" s="211"/>
      <c r="AY10" s="211"/>
      <c r="AZ10" s="211"/>
      <c r="BA10" s="90" t="s">
        <v>3</v>
      </c>
      <c r="BB10" s="3"/>
    </row>
    <row r="11" spans="1:56" ht="16.5" customHeight="1" thickBot="1" x14ac:dyDescent="0.2">
      <c r="A11" s="3"/>
      <c r="B11" s="188" t="s">
        <v>1</v>
      </c>
      <c r="C11" s="189"/>
      <c r="D11" s="189"/>
      <c r="E11" s="189"/>
      <c r="F11" s="189"/>
      <c r="G11" s="189"/>
      <c r="H11" s="189"/>
      <c r="I11" s="189"/>
      <c r="J11" s="189"/>
      <c r="K11" s="189"/>
      <c r="L11" s="189"/>
      <c r="M11" s="189"/>
      <c r="N11" s="190"/>
      <c r="O11" s="4"/>
      <c r="P11" s="5"/>
      <c r="Q11" s="5"/>
      <c r="R11" s="213"/>
      <c r="S11" s="213"/>
      <c r="T11" s="213"/>
      <c r="U11" s="213"/>
      <c r="V11" s="213"/>
      <c r="W11" s="213"/>
      <c r="X11" s="213"/>
      <c r="Y11" s="213"/>
      <c r="Z11" s="213"/>
      <c r="AA11" s="6" t="s">
        <v>5</v>
      </c>
      <c r="AB11" s="7"/>
      <c r="AC11" s="5"/>
      <c r="AD11" s="5"/>
      <c r="AE11" s="213"/>
      <c r="AF11" s="213"/>
      <c r="AG11" s="213"/>
      <c r="AH11" s="213"/>
      <c r="AI11" s="213"/>
      <c r="AJ11" s="213"/>
      <c r="AK11" s="213"/>
      <c r="AL11" s="213"/>
      <c r="AM11" s="213"/>
      <c r="AN11" s="8" t="s">
        <v>5</v>
      </c>
      <c r="AO11" s="7"/>
      <c r="AP11" s="4"/>
      <c r="AQ11" s="4"/>
      <c r="AR11" s="213"/>
      <c r="AS11" s="213"/>
      <c r="AT11" s="213"/>
      <c r="AU11" s="213"/>
      <c r="AV11" s="213"/>
      <c r="AW11" s="213"/>
      <c r="AX11" s="213"/>
      <c r="AY11" s="213"/>
      <c r="AZ11" s="213"/>
      <c r="BA11" s="9" t="s">
        <v>5</v>
      </c>
      <c r="BB11" s="3"/>
    </row>
    <row r="12" spans="1:56" ht="13.5" customHeight="1" x14ac:dyDescent="0.15">
      <c r="A12" s="3"/>
      <c r="B12" s="191" t="s">
        <v>6</v>
      </c>
      <c r="C12" s="192"/>
      <c r="D12" s="192"/>
      <c r="E12" s="192"/>
      <c r="F12" s="192"/>
      <c r="G12" s="192"/>
      <c r="H12" s="193"/>
      <c r="I12" s="194"/>
      <c r="J12" s="194"/>
      <c r="K12" s="194"/>
      <c r="L12" s="194"/>
      <c r="M12" s="194"/>
      <c r="N12" s="193"/>
      <c r="O12" s="205" t="s">
        <v>13</v>
      </c>
      <c r="P12" s="206"/>
      <c r="Q12" s="206"/>
      <c r="R12" s="206"/>
      <c r="S12" s="206"/>
      <c r="T12" s="206"/>
      <c r="U12" s="206"/>
      <c r="V12" s="206"/>
      <c r="W12" s="206"/>
      <c r="X12" s="206"/>
      <c r="Y12" s="206"/>
      <c r="Z12" s="206"/>
      <c r="AA12" s="207"/>
      <c r="AB12" s="205" t="s">
        <v>13</v>
      </c>
      <c r="AC12" s="206"/>
      <c r="AD12" s="206"/>
      <c r="AE12" s="206"/>
      <c r="AF12" s="206"/>
      <c r="AG12" s="206"/>
      <c r="AH12" s="206"/>
      <c r="AI12" s="206"/>
      <c r="AJ12" s="206"/>
      <c r="AK12" s="206"/>
      <c r="AL12" s="206"/>
      <c r="AM12" s="206"/>
      <c r="AN12" s="207"/>
      <c r="AO12" s="205" t="s">
        <v>13</v>
      </c>
      <c r="AP12" s="206"/>
      <c r="AQ12" s="206"/>
      <c r="AR12" s="206"/>
      <c r="AS12" s="206"/>
      <c r="AT12" s="206"/>
      <c r="AU12" s="206"/>
      <c r="AV12" s="206"/>
      <c r="AW12" s="206"/>
      <c r="AX12" s="206"/>
      <c r="AY12" s="206"/>
      <c r="AZ12" s="206"/>
      <c r="BA12" s="299"/>
      <c r="BB12" s="3"/>
    </row>
    <row r="13" spans="1:56" ht="13.5" customHeight="1" x14ac:dyDescent="0.15">
      <c r="A13" s="3"/>
      <c r="B13" s="185" t="s">
        <v>7</v>
      </c>
      <c r="C13" s="186"/>
      <c r="D13" s="186"/>
      <c r="E13" s="186"/>
      <c r="F13" s="186"/>
      <c r="G13" s="187"/>
      <c r="H13" s="195" t="s">
        <v>8</v>
      </c>
      <c r="I13" s="196"/>
      <c r="J13" s="196"/>
      <c r="K13" s="196"/>
      <c r="L13" s="196"/>
      <c r="M13" s="196"/>
      <c r="N13" s="195"/>
      <c r="O13" s="208"/>
      <c r="P13" s="209"/>
      <c r="Q13" s="209"/>
      <c r="R13" s="209"/>
      <c r="S13" s="209"/>
      <c r="T13" s="209"/>
      <c r="U13" s="209"/>
      <c r="V13" s="209"/>
      <c r="W13" s="209"/>
      <c r="X13" s="209"/>
      <c r="Y13" s="209"/>
      <c r="Z13" s="209"/>
      <c r="AA13" s="210"/>
      <c r="AB13" s="208"/>
      <c r="AC13" s="209"/>
      <c r="AD13" s="209"/>
      <c r="AE13" s="20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300"/>
      <c r="BB13" s="3"/>
    </row>
    <row r="14" spans="1:56" ht="16.5" customHeight="1" x14ac:dyDescent="0.15">
      <c r="A14" s="3"/>
      <c r="B14" s="171" t="s">
        <v>109</v>
      </c>
      <c r="C14" s="172"/>
      <c r="D14" s="172"/>
      <c r="E14" s="172"/>
      <c r="F14" s="172"/>
      <c r="G14" s="173"/>
      <c r="H14" s="174"/>
      <c r="I14" s="175"/>
      <c r="J14" s="175"/>
      <c r="K14" s="175"/>
      <c r="L14" s="175"/>
      <c r="M14" s="175"/>
      <c r="N14" s="35" t="s">
        <v>14</v>
      </c>
      <c r="O14" s="3"/>
      <c r="P14" s="3"/>
      <c r="Q14" s="3"/>
      <c r="R14" s="321" t="str">
        <f>IFERROR(ROUNDDOWN($H14*R$11/10*R$10/($R$10+$AE$10+$AR$10),0),"")</f>
        <v/>
      </c>
      <c r="S14" s="321"/>
      <c r="T14" s="321"/>
      <c r="U14" s="321"/>
      <c r="V14" s="321"/>
      <c r="W14" s="321"/>
      <c r="X14" s="321"/>
      <c r="Y14" s="321"/>
      <c r="Z14" s="321"/>
      <c r="AA14" s="87" t="s">
        <v>14</v>
      </c>
      <c r="AB14" s="10"/>
      <c r="AC14" s="3"/>
      <c r="AD14" s="3"/>
      <c r="AE14" s="321" t="str">
        <f>IFERROR(ROUNDDOWN($H14*AE$11/10*AE$10/($R$10+$AE$10+$AR$10),0),"")</f>
        <v/>
      </c>
      <c r="AF14" s="321"/>
      <c r="AG14" s="321"/>
      <c r="AH14" s="321"/>
      <c r="AI14" s="321"/>
      <c r="AJ14" s="321"/>
      <c r="AK14" s="321"/>
      <c r="AL14" s="321"/>
      <c r="AM14" s="321"/>
      <c r="AN14" s="11" t="s">
        <v>14</v>
      </c>
      <c r="AO14" s="3"/>
      <c r="AP14" s="3"/>
      <c r="AQ14" s="3"/>
      <c r="AR14" s="321" t="str">
        <f>IF(OR($H14="",$AR$10=""),"",ROUNDDOWN($H14*AR$11/10,0))</f>
        <v/>
      </c>
      <c r="AS14" s="321"/>
      <c r="AT14" s="321"/>
      <c r="AU14" s="321"/>
      <c r="AV14" s="321"/>
      <c r="AW14" s="321"/>
      <c r="AX14" s="321"/>
      <c r="AY14" s="321"/>
      <c r="AZ14" s="321"/>
      <c r="BA14" s="12" t="s">
        <v>14</v>
      </c>
      <c r="BB14" s="3"/>
    </row>
    <row r="15" spans="1:56" ht="16.5" customHeight="1" x14ac:dyDescent="0.15">
      <c r="A15" s="3"/>
      <c r="B15" s="176" t="s">
        <v>113</v>
      </c>
      <c r="C15" s="177"/>
      <c r="D15" s="177"/>
      <c r="E15" s="177"/>
      <c r="F15" s="177"/>
      <c r="G15" s="178"/>
      <c r="H15" s="179"/>
      <c r="I15" s="180"/>
      <c r="J15" s="180"/>
      <c r="K15" s="180"/>
      <c r="L15" s="180"/>
      <c r="M15" s="180"/>
      <c r="N15" s="34" t="s">
        <v>14</v>
      </c>
      <c r="O15" s="13"/>
      <c r="P15" s="14"/>
      <c r="Q15" s="14"/>
      <c r="R15" s="301" t="str">
        <f>IFERROR(ROUNDDOWN($H15*R$11/10*R$10/($R$10+$AE$10+$AR$10),0),"")</f>
        <v/>
      </c>
      <c r="S15" s="301"/>
      <c r="T15" s="301"/>
      <c r="U15" s="301"/>
      <c r="V15" s="301"/>
      <c r="W15" s="301"/>
      <c r="X15" s="301"/>
      <c r="Y15" s="301"/>
      <c r="Z15" s="301"/>
      <c r="AA15" s="15" t="s">
        <v>14</v>
      </c>
      <c r="AB15" s="13"/>
      <c r="AC15" s="14"/>
      <c r="AD15" s="14"/>
      <c r="AE15" s="301" t="str">
        <f>IFERROR(ROUNDDOWN($H15*AE$11/10*AE$10/($R$10+$AE$10+$AR$10),0),"")</f>
        <v/>
      </c>
      <c r="AF15" s="301"/>
      <c r="AG15" s="301"/>
      <c r="AH15" s="301"/>
      <c r="AI15" s="301"/>
      <c r="AJ15" s="301"/>
      <c r="AK15" s="301"/>
      <c r="AL15" s="301"/>
      <c r="AM15" s="301"/>
      <c r="AN15" s="16" t="s">
        <v>14</v>
      </c>
      <c r="AO15" s="14"/>
      <c r="AP15" s="14"/>
      <c r="AQ15" s="14"/>
      <c r="AR15" s="301" t="str">
        <f>IF(OR($H15="",$AR$10=""),"",ROUNDDOWN($H15*AR$11/10,0))</f>
        <v/>
      </c>
      <c r="AS15" s="301"/>
      <c r="AT15" s="301"/>
      <c r="AU15" s="301"/>
      <c r="AV15" s="301"/>
      <c r="AW15" s="301"/>
      <c r="AX15" s="301"/>
      <c r="AY15" s="301"/>
      <c r="AZ15" s="301"/>
      <c r="BA15" s="17" t="s">
        <v>14</v>
      </c>
      <c r="BB15" s="3"/>
    </row>
    <row r="16" spans="1:56" ht="16.5" customHeight="1" x14ac:dyDescent="0.15">
      <c r="A16" s="3"/>
      <c r="B16" s="313" t="s">
        <v>116</v>
      </c>
      <c r="C16" s="314"/>
      <c r="D16" s="314"/>
      <c r="E16" s="314"/>
      <c r="F16" s="126">
        <v>4.7E-2</v>
      </c>
      <c r="G16" s="127"/>
      <c r="H16" s="183">
        <f>INT((H14+H15+H17+H21+H22+H24)*F16)</f>
        <v>0</v>
      </c>
      <c r="I16" s="184"/>
      <c r="J16" s="184"/>
      <c r="K16" s="184"/>
      <c r="L16" s="184"/>
      <c r="M16" s="184"/>
      <c r="N16" s="34" t="s">
        <v>14</v>
      </c>
      <c r="O16" s="13"/>
      <c r="P16" s="14"/>
      <c r="Q16" s="14"/>
      <c r="R16" s="302" t="str">
        <f>IFERROR(INT((R14+R15+R17+INT(($H21+$H22+$H24)*R$11/10*R$10/($R$10+$AE$10+$AR$10)))*$F16),"")</f>
        <v/>
      </c>
      <c r="S16" s="302"/>
      <c r="T16" s="302"/>
      <c r="U16" s="302"/>
      <c r="V16" s="302"/>
      <c r="W16" s="302"/>
      <c r="X16" s="302"/>
      <c r="Y16" s="302"/>
      <c r="Z16" s="302"/>
      <c r="AA16" s="15" t="s">
        <v>14</v>
      </c>
      <c r="AB16" s="13"/>
      <c r="AC16" s="14"/>
      <c r="AD16" s="14"/>
      <c r="AE16" s="302" t="str">
        <f>IFERROR(INT((AE14+AE15+AE17+INT(($H21+$H22+$H24)*AE$11/10*AE$10/($R$10+$AE$10+$AR$10)))*$F16),"")</f>
        <v/>
      </c>
      <c r="AF16" s="302"/>
      <c r="AG16" s="302"/>
      <c r="AH16" s="302"/>
      <c r="AI16" s="302"/>
      <c r="AJ16" s="302"/>
      <c r="AK16" s="302"/>
      <c r="AL16" s="302"/>
      <c r="AM16" s="302"/>
      <c r="AN16" s="16" t="s">
        <v>14</v>
      </c>
      <c r="AO16" s="14"/>
      <c r="AP16" s="14"/>
      <c r="AQ16" s="14"/>
      <c r="AR16" s="302" t="str">
        <f>IFERROR(INT((AR14+AR15+AR17+INT(($H21+$H22+$H24)*AR$11/10*AR$10/($R$10+$AE$10+$AR$10)))*$F16),"")</f>
        <v/>
      </c>
      <c r="AS16" s="302"/>
      <c r="AT16" s="302"/>
      <c r="AU16" s="302"/>
      <c r="AV16" s="302"/>
      <c r="AW16" s="302"/>
      <c r="AX16" s="302"/>
      <c r="AY16" s="302"/>
      <c r="AZ16" s="302"/>
      <c r="BA16" s="17" t="s">
        <v>14</v>
      </c>
      <c r="BB16" s="3"/>
      <c r="BD16" s="98"/>
    </row>
    <row r="17" spans="1:54" ht="16.5" customHeight="1" x14ac:dyDescent="0.15">
      <c r="A17" s="3"/>
      <c r="B17" s="238"/>
      <c r="C17" s="239"/>
      <c r="D17" s="239"/>
      <c r="E17" s="239"/>
      <c r="F17" s="239"/>
      <c r="G17" s="240"/>
      <c r="H17" s="315"/>
      <c r="I17" s="316"/>
      <c r="J17" s="316"/>
      <c r="K17" s="316"/>
      <c r="L17" s="316"/>
      <c r="M17" s="316"/>
      <c r="N17" s="35" t="s">
        <v>14</v>
      </c>
      <c r="O17" s="18"/>
      <c r="P17" s="18"/>
      <c r="Q17" s="18"/>
      <c r="R17" s="317" t="str">
        <f>IFERROR(ROUNDDOWN($H17*R$11/10*R$10/($R$10+$AE$10+$AR$10),0),"")</f>
        <v/>
      </c>
      <c r="S17" s="317"/>
      <c r="T17" s="317"/>
      <c r="U17" s="317"/>
      <c r="V17" s="317"/>
      <c r="W17" s="317"/>
      <c r="X17" s="317"/>
      <c r="Y17" s="317"/>
      <c r="Z17" s="317"/>
      <c r="AA17" s="88" t="s">
        <v>14</v>
      </c>
      <c r="AB17" s="19"/>
      <c r="AC17" s="18"/>
      <c r="AD17" s="18"/>
      <c r="AE17" s="317" t="str">
        <f>IFERROR(ROUNDDOWN($H17*AE$11/10*AE$10/($R$10+$AE$10+$AR$10),0),"")</f>
        <v/>
      </c>
      <c r="AF17" s="317"/>
      <c r="AG17" s="317"/>
      <c r="AH17" s="317"/>
      <c r="AI17" s="317"/>
      <c r="AJ17" s="317"/>
      <c r="AK17" s="317"/>
      <c r="AL17" s="317"/>
      <c r="AM17" s="317"/>
      <c r="AN17" s="11" t="s">
        <v>14</v>
      </c>
      <c r="AO17" s="19"/>
      <c r="AP17" s="18"/>
      <c r="AQ17" s="18"/>
      <c r="AR17" s="317" t="str">
        <f>IF(OR($H17="",$AR$10=""),"",ROUNDDOWN($H17*AR$11/10,0))</f>
        <v/>
      </c>
      <c r="AS17" s="317"/>
      <c r="AT17" s="317"/>
      <c r="AU17" s="317"/>
      <c r="AV17" s="317"/>
      <c r="AW17" s="317"/>
      <c r="AX17" s="317"/>
      <c r="AY17" s="317"/>
      <c r="AZ17" s="317"/>
      <c r="BA17" s="89" t="s">
        <v>14</v>
      </c>
      <c r="BB17" s="3"/>
    </row>
    <row r="18" spans="1:54" ht="16.5" customHeight="1" thickBot="1" x14ac:dyDescent="0.2">
      <c r="A18" s="3"/>
      <c r="B18" s="309" t="s">
        <v>9</v>
      </c>
      <c r="C18" s="310"/>
      <c r="D18" s="310"/>
      <c r="E18" s="310"/>
      <c r="F18" s="310"/>
      <c r="G18" s="310"/>
      <c r="H18" s="310"/>
      <c r="I18" s="310"/>
      <c r="J18" s="310"/>
      <c r="K18" s="310"/>
      <c r="L18" s="310"/>
      <c r="M18" s="310"/>
      <c r="N18" s="311"/>
      <c r="O18" s="303" t="s">
        <v>71</v>
      </c>
      <c r="P18" s="304"/>
      <c r="Q18" s="304"/>
      <c r="R18" s="298">
        <f>SUM(R14:Z17)</f>
        <v>0</v>
      </c>
      <c r="S18" s="298"/>
      <c r="T18" s="298"/>
      <c r="U18" s="298"/>
      <c r="V18" s="298"/>
      <c r="W18" s="298"/>
      <c r="X18" s="298"/>
      <c r="Y18" s="298"/>
      <c r="Z18" s="298"/>
      <c r="AA18" s="82" t="s">
        <v>14</v>
      </c>
      <c r="AB18" s="303" t="s">
        <v>72</v>
      </c>
      <c r="AC18" s="304"/>
      <c r="AD18" s="304"/>
      <c r="AE18" s="298">
        <f>SUM(AE14:AM17)</f>
        <v>0</v>
      </c>
      <c r="AF18" s="298"/>
      <c r="AG18" s="298"/>
      <c r="AH18" s="298"/>
      <c r="AI18" s="298"/>
      <c r="AJ18" s="298"/>
      <c r="AK18" s="298"/>
      <c r="AL18" s="298"/>
      <c r="AM18" s="298"/>
      <c r="AN18" s="83" t="s">
        <v>14</v>
      </c>
      <c r="AO18" s="303" t="s">
        <v>73</v>
      </c>
      <c r="AP18" s="304"/>
      <c r="AQ18" s="304"/>
      <c r="AR18" s="298">
        <f>SUM(AR14:AZ17)</f>
        <v>0</v>
      </c>
      <c r="AS18" s="298"/>
      <c r="AT18" s="298"/>
      <c r="AU18" s="298"/>
      <c r="AV18" s="298"/>
      <c r="AW18" s="298"/>
      <c r="AX18" s="298"/>
      <c r="AY18" s="298"/>
      <c r="AZ18" s="298"/>
      <c r="BA18" s="84" t="s">
        <v>14</v>
      </c>
      <c r="BB18" s="3"/>
    </row>
    <row r="19" spans="1:54" ht="13.5" customHeight="1" thickTop="1" x14ac:dyDescent="0.15">
      <c r="A19" s="3"/>
      <c r="B19" s="168" t="s">
        <v>10</v>
      </c>
      <c r="C19" s="169"/>
      <c r="D19" s="169"/>
      <c r="E19" s="169"/>
      <c r="F19" s="169"/>
      <c r="G19" s="169"/>
      <c r="H19" s="169"/>
      <c r="I19" s="169"/>
      <c r="J19" s="169"/>
      <c r="K19" s="169"/>
      <c r="L19" s="169"/>
      <c r="M19" s="169"/>
      <c r="N19" s="170"/>
      <c r="O19" s="144" t="s">
        <v>16</v>
      </c>
      <c r="P19" s="145"/>
      <c r="Q19" s="145"/>
      <c r="R19" s="145"/>
      <c r="S19" s="181" t="s">
        <v>15</v>
      </c>
      <c r="T19" s="148" t="s">
        <v>17</v>
      </c>
      <c r="U19" s="148"/>
      <c r="V19" s="148"/>
      <c r="W19" s="148"/>
      <c r="X19" s="148"/>
      <c r="Y19" s="148"/>
      <c r="Z19" s="78"/>
      <c r="AA19" s="79"/>
      <c r="AB19" s="144" t="s">
        <v>16</v>
      </c>
      <c r="AC19" s="145"/>
      <c r="AD19" s="145"/>
      <c r="AE19" s="145"/>
      <c r="AF19" s="181" t="s">
        <v>15</v>
      </c>
      <c r="AG19" s="148" t="s">
        <v>17</v>
      </c>
      <c r="AH19" s="148"/>
      <c r="AI19" s="148"/>
      <c r="AJ19" s="148"/>
      <c r="AK19" s="148"/>
      <c r="AL19" s="148"/>
      <c r="AM19" s="78"/>
      <c r="AN19" s="80"/>
      <c r="AO19" s="144" t="s">
        <v>16</v>
      </c>
      <c r="AP19" s="145"/>
      <c r="AQ19" s="145"/>
      <c r="AR19" s="145"/>
      <c r="AS19" s="181" t="s">
        <v>15</v>
      </c>
      <c r="AT19" s="148" t="s">
        <v>17</v>
      </c>
      <c r="AU19" s="148"/>
      <c r="AV19" s="148"/>
      <c r="AW19" s="148"/>
      <c r="AX19" s="148"/>
      <c r="AY19" s="148"/>
      <c r="AZ19" s="78"/>
      <c r="BA19" s="81"/>
      <c r="BB19" s="3"/>
    </row>
    <row r="20" spans="1:54" ht="13.5" customHeight="1" x14ac:dyDescent="0.15">
      <c r="A20" s="3"/>
      <c r="B20" s="185" t="s">
        <v>7</v>
      </c>
      <c r="C20" s="186"/>
      <c r="D20" s="186"/>
      <c r="E20" s="186"/>
      <c r="F20" s="186"/>
      <c r="G20" s="187"/>
      <c r="H20" s="196" t="s">
        <v>8</v>
      </c>
      <c r="I20" s="307"/>
      <c r="J20" s="307"/>
      <c r="K20" s="307"/>
      <c r="L20" s="307"/>
      <c r="M20" s="307"/>
      <c r="N20" s="308"/>
      <c r="O20" s="146"/>
      <c r="P20" s="147"/>
      <c r="Q20" s="147"/>
      <c r="R20" s="147"/>
      <c r="S20" s="182"/>
      <c r="T20" s="149"/>
      <c r="U20" s="149"/>
      <c r="V20" s="149"/>
      <c r="W20" s="149"/>
      <c r="X20" s="149"/>
      <c r="Y20" s="149"/>
      <c r="Z20" s="20"/>
      <c r="AA20" s="21"/>
      <c r="AB20" s="146"/>
      <c r="AC20" s="147"/>
      <c r="AD20" s="147"/>
      <c r="AE20" s="147"/>
      <c r="AF20" s="182"/>
      <c r="AG20" s="149"/>
      <c r="AH20" s="149"/>
      <c r="AI20" s="149"/>
      <c r="AJ20" s="149"/>
      <c r="AK20" s="149"/>
      <c r="AL20" s="149"/>
      <c r="AM20" s="20"/>
      <c r="AN20" s="22"/>
      <c r="AO20" s="146"/>
      <c r="AP20" s="147"/>
      <c r="AQ20" s="147"/>
      <c r="AR20" s="147"/>
      <c r="AS20" s="182"/>
      <c r="AT20" s="149"/>
      <c r="AU20" s="149"/>
      <c r="AV20" s="149"/>
      <c r="AW20" s="149"/>
      <c r="AX20" s="149"/>
      <c r="AY20" s="149"/>
      <c r="AZ20" s="20"/>
      <c r="BA20" s="23"/>
      <c r="BB20" s="3"/>
    </row>
    <row r="21" spans="1:54" ht="16.5" customHeight="1" x14ac:dyDescent="0.15">
      <c r="A21" s="3"/>
      <c r="B21" s="171" t="s">
        <v>81</v>
      </c>
      <c r="C21" s="172"/>
      <c r="D21" s="172"/>
      <c r="E21" s="172"/>
      <c r="F21" s="172"/>
      <c r="G21" s="173"/>
      <c r="H21" s="174"/>
      <c r="I21" s="175"/>
      <c r="J21" s="175"/>
      <c r="K21" s="175"/>
      <c r="L21" s="175"/>
      <c r="M21" s="175"/>
      <c r="N21" s="35" t="s">
        <v>14</v>
      </c>
      <c r="O21" s="305" t="str">
        <f t="shared" ref="O21:O26" si="0">IF($H21="","",$H21)</f>
        <v/>
      </c>
      <c r="P21" s="306"/>
      <c r="Q21" s="306"/>
      <c r="R21" s="306"/>
      <c r="S21" s="87" t="s">
        <v>15</v>
      </c>
      <c r="T21" s="318" t="str">
        <f t="shared" ref="T21:T26" si="1">IF($H21="","",R$11/10)</f>
        <v/>
      </c>
      <c r="U21" s="318"/>
      <c r="V21" s="87" t="s">
        <v>18</v>
      </c>
      <c r="W21" s="312" t="str">
        <f>IF($H21="","",ROUNDDOWN(O21*T21,0))</f>
        <v/>
      </c>
      <c r="X21" s="312"/>
      <c r="Y21" s="312"/>
      <c r="Z21" s="312"/>
      <c r="AA21" s="24" t="s">
        <v>14</v>
      </c>
      <c r="AB21" s="305" t="str">
        <f t="shared" ref="AB21:AB26" si="2">IF(OR(AE$10="",$H21=""),"",$H21)</f>
        <v/>
      </c>
      <c r="AC21" s="306"/>
      <c r="AD21" s="306"/>
      <c r="AE21" s="306"/>
      <c r="AF21" s="87" t="s">
        <v>15</v>
      </c>
      <c r="AG21" s="318" t="str">
        <f t="shared" ref="AG21:AG26" si="3">IF(OR(AE$10="",$H21=""),"",AE$11/10)</f>
        <v/>
      </c>
      <c r="AH21" s="318"/>
      <c r="AI21" s="87" t="s">
        <v>18</v>
      </c>
      <c r="AJ21" s="312" t="str">
        <f>IF(AB21="","",ROUNDDOWN(AB21*AG21,0))</f>
        <v/>
      </c>
      <c r="AK21" s="312"/>
      <c r="AL21" s="312"/>
      <c r="AM21" s="312"/>
      <c r="AN21" s="24" t="s">
        <v>14</v>
      </c>
      <c r="AO21" s="305" t="str">
        <f t="shared" ref="AO21:AO26" si="4">IF(OR(AR$10="",$H21=""),"",$H21)</f>
        <v/>
      </c>
      <c r="AP21" s="306"/>
      <c r="AQ21" s="306"/>
      <c r="AR21" s="306"/>
      <c r="AS21" s="87" t="s">
        <v>15</v>
      </c>
      <c r="AT21" s="318" t="str">
        <f t="shared" ref="AT21:AT26" si="5">IF(OR(AR$10="",$H21=""),"",AR$11/10)</f>
        <v/>
      </c>
      <c r="AU21" s="318"/>
      <c r="AV21" s="87" t="s">
        <v>18</v>
      </c>
      <c r="AW21" s="312" t="str">
        <f>IF(AO21="","",ROUNDDOWN(AO21*AT21,0))</f>
        <v/>
      </c>
      <c r="AX21" s="312"/>
      <c r="AY21" s="312"/>
      <c r="AZ21" s="312"/>
      <c r="BA21" s="12" t="s">
        <v>14</v>
      </c>
      <c r="BB21" s="3"/>
    </row>
    <row r="22" spans="1:54" ht="16.5" customHeight="1" x14ac:dyDescent="0.15">
      <c r="A22" s="3"/>
      <c r="B22" s="176" t="s">
        <v>11</v>
      </c>
      <c r="C22" s="177"/>
      <c r="D22" s="177"/>
      <c r="E22" s="177"/>
      <c r="F22" s="177"/>
      <c r="G22" s="178"/>
      <c r="H22" s="179"/>
      <c r="I22" s="180"/>
      <c r="J22" s="180"/>
      <c r="K22" s="180"/>
      <c r="L22" s="180"/>
      <c r="M22" s="180"/>
      <c r="N22" s="34" t="s">
        <v>14</v>
      </c>
      <c r="O22" s="250" t="str">
        <f t="shared" si="0"/>
        <v/>
      </c>
      <c r="P22" s="251"/>
      <c r="Q22" s="251"/>
      <c r="R22" s="251"/>
      <c r="S22" s="15" t="s">
        <v>15</v>
      </c>
      <c r="T22" s="253" t="str">
        <f t="shared" si="1"/>
        <v/>
      </c>
      <c r="U22" s="253"/>
      <c r="V22" s="15" t="s">
        <v>18</v>
      </c>
      <c r="W22" s="255" t="str">
        <f t="shared" ref="W22:W26" si="6">IF($H22="","",O22*T22)</f>
        <v/>
      </c>
      <c r="X22" s="255"/>
      <c r="Y22" s="255"/>
      <c r="Z22" s="255"/>
      <c r="AA22" s="16" t="s">
        <v>14</v>
      </c>
      <c r="AB22" s="250" t="str">
        <f t="shared" si="2"/>
        <v/>
      </c>
      <c r="AC22" s="251"/>
      <c r="AD22" s="251"/>
      <c r="AE22" s="251"/>
      <c r="AF22" s="15" t="s">
        <v>15</v>
      </c>
      <c r="AG22" s="253" t="str">
        <f t="shared" si="3"/>
        <v/>
      </c>
      <c r="AH22" s="253"/>
      <c r="AI22" s="15" t="s">
        <v>18</v>
      </c>
      <c r="AJ22" s="255" t="str">
        <f t="shared" ref="AJ22:AJ26" si="7">IF(AB22="","",AB22*AG22)</f>
        <v/>
      </c>
      <c r="AK22" s="255"/>
      <c r="AL22" s="255"/>
      <c r="AM22" s="255"/>
      <c r="AN22" s="16" t="s">
        <v>14</v>
      </c>
      <c r="AO22" s="250" t="str">
        <f t="shared" si="4"/>
        <v/>
      </c>
      <c r="AP22" s="251"/>
      <c r="AQ22" s="251"/>
      <c r="AR22" s="251"/>
      <c r="AS22" s="15" t="s">
        <v>15</v>
      </c>
      <c r="AT22" s="253" t="str">
        <f t="shared" si="5"/>
        <v/>
      </c>
      <c r="AU22" s="253"/>
      <c r="AV22" s="15" t="s">
        <v>18</v>
      </c>
      <c r="AW22" s="255" t="str">
        <f>IF(AO22="","",AO22*AT22)</f>
        <v/>
      </c>
      <c r="AX22" s="255"/>
      <c r="AY22" s="255"/>
      <c r="AZ22" s="255"/>
      <c r="BA22" s="17" t="s">
        <v>14</v>
      </c>
      <c r="BB22" s="3"/>
    </row>
    <row r="23" spans="1:54" ht="16.5" customHeight="1" x14ac:dyDescent="0.15">
      <c r="A23" s="3"/>
      <c r="B23" s="176" t="s">
        <v>12</v>
      </c>
      <c r="C23" s="177"/>
      <c r="D23" s="177"/>
      <c r="E23" s="177"/>
      <c r="F23" s="177"/>
      <c r="G23" s="178"/>
      <c r="H23" s="179"/>
      <c r="I23" s="180"/>
      <c r="J23" s="180"/>
      <c r="K23" s="180"/>
      <c r="L23" s="180"/>
      <c r="M23" s="180"/>
      <c r="N23" s="34" t="s">
        <v>14</v>
      </c>
      <c r="O23" s="250" t="str">
        <f t="shared" si="0"/>
        <v/>
      </c>
      <c r="P23" s="251"/>
      <c r="Q23" s="251"/>
      <c r="R23" s="251"/>
      <c r="S23" s="15" t="s">
        <v>15</v>
      </c>
      <c r="T23" s="253" t="str">
        <f t="shared" si="1"/>
        <v/>
      </c>
      <c r="U23" s="253"/>
      <c r="V23" s="15" t="s">
        <v>18</v>
      </c>
      <c r="W23" s="255" t="str">
        <f t="shared" si="6"/>
        <v/>
      </c>
      <c r="X23" s="255"/>
      <c r="Y23" s="255"/>
      <c r="Z23" s="255"/>
      <c r="AA23" s="16" t="s">
        <v>14</v>
      </c>
      <c r="AB23" s="250" t="str">
        <f t="shared" si="2"/>
        <v/>
      </c>
      <c r="AC23" s="251"/>
      <c r="AD23" s="251"/>
      <c r="AE23" s="251"/>
      <c r="AF23" s="15" t="s">
        <v>15</v>
      </c>
      <c r="AG23" s="253" t="str">
        <f t="shared" si="3"/>
        <v/>
      </c>
      <c r="AH23" s="253"/>
      <c r="AI23" s="15" t="s">
        <v>18</v>
      </c>
      <c r="AJ23" s="255" t="str">
        <f t="shared" si="7"/>
        <v/>
      </c>
      <c r="AK23" s="255"/>
      <c r="AL23" s="255"/>
      <c r="AM23" s="255"/>
      <c r="AN23" s="16" t="s">
        <v>14</v>
      </c>
      <c r="AO23" s="250" t="str">
        <f t="shared" si="4"/>
        <v/>
      </c>
      <c r="AP23" s="251"/>
      <c r="AQ23" s="251"/>
      <c r="AR23" s="251"/>
      <c r="AS23" s="15" t="s">
        <v>15</v>
      </c>
      <c r="AT23" s="253" t="str">
        <f t="shared" si="5"/>
        <v/>
      </c>
      <c r="AU23" s="253"/>
      <c r="AV23" s="15" t="s">
        <v>18</v>
      </c>
      <c r="AW23" s="255" t="str">
        <f>IF(AO23="","",AO23*AT23)</f>
        <v/>
      </c>
      <c r="AX23" s="255"/>
      <c r="AY23" s="255"/>
      <c r="AZ23" s="255"/>
      <c r="BA23" s="17" t="s">
        <v>14</v>
      </c>
      <c r="BB23" s="3"/>
    </row>
    <row r="24" spans="1:54" ht="16.5" customHeight="1" x14ac:dyDescent="0.15">
      <c r="A24" s="3"/>
      <c r="B24" s="258" t="s">
        <v>117</v>
      </c>
      <c r="C24" s="259"/>
      <c r="D24" s="259"/>
      <c r="E24" s="259"/>
      <c r="F24" s="259"/>
      <c r="G24" s="260"/>
      <c r="H24" s="179"/>
      <c r="I24" s="180"/>
      <c r="J24" s="180"/>
      <c r="K24" s="180"/>
      <c r="L24" s="180"/>
      <c r="M24" s="180"/>
      <c r="N24" s="34" t="s">
        <v>14</v>
      </c>
      <c r="O24" s="250" t="str">
        <f t="shared" si="0"/>
        <v/>
      </c>
      <c r="P24" s="251"/>
      <c r="Q24" s="251"/>
      <c r="R24" s="251"/>
      <c r="S24" s="15" t="s">
        <v>15</v>
      </c>
      <c r="T24" s="253" t="str">
        <f t="shared" si="1"/>
        <v/>
      </c>
      <c r="U24" s="253"/>
      <c r="V24" s="15" t="s">
        <v>18</v>
      </c>
      <c r="W24" s="255" t="str">
        <f t="shared" si="6"/>
        <v/>
      </c>
      <c r="X24" s="255"/>
      <c r="Y24" s="255"/>
      <c r="Z24" s="255"/>
      <c r="AA24" s="16" t="s">
        <v>14</v>
      </c>
      <c r="AB24" s="250" t="str">
        <f t="shared" si="2"/>
        <v/>
      </c>
      <c r="AC24" s="251"/>
      <c r="AD24" s="251"/>
      <c r="AE24" s="251"/>
      <c r="AF24" s="15" t="s">
        <v>15</v>
      </c>
      <c r="AG24" s="253" t="str">
        <f t="shared" si="3"/>
        <v/>
      </c>
      <c r="AH24" s="253"/>
      <c r="AI24" s="15" t="s">
        <v>18</v>
      </c>
      <c r="AJ24" s="255" t="str">
        <f t="shared" si="7"/>
        <v/>
      </c>
      <c r="AK24" s="255"/>
      <c r="AL24" s="255"/>
      <c r="AM24" s="255"/>
      <c r="AN24" s="16" t="s">
        <v>14</v>
      </c>
      <c r="AO24" s="250" t="str">
        <f t="shared" si="4"/>
        <v/>
      </c>
      <c r="AP24" s="251"/>
      <c r="AQ24" s="251"/>
      <c r="AR24" s="251"/>
      <c r="AS24" s="15" t="s">
        <v>15</v>
      </c>
      <c r="AT24" s="253" t="str">
        <f t="shared" si="5"/>
        <v/>
      </c>
      <c r="AU24" s="253"/>
      <c r="AV24" s="15" t="s">
        <v>18</v>
      </c>
      <c r="AW24" s="255" t="str">
        <f>IF(AO24="","",AO24*AT24)</f>
        <v/>
      </c>
      <c r="AX24" s="255"/>
      <c r="AY24" s="255"/>
      <c r="AZ24" s="255"/>
      <c r="BA24" s="17" t="s">
        <v>14</v>
      </c>
      <c r="BB24" s="3"/>
    </row>
    <row r="25" spans="1:54" ht="16.5" customHeight="1" x14ac:dyDescent="0.15">
      <c r="A25" s="3"/>
      <c r="B25" s="258" t="s">
        <v>129</v>
      </c>
      <c r="C25" s="259"/>
      <c r="D25" s="259"/>
      <c r="E25" s="259"/>
      <c r="F25" s="259"/>
      <c r="G25" s="260"/>
      <c r="H25" s="179"/>
      <c r="I25" s="180"/>
      <c r="J25" s="180"/>
      <c r="K25" s="180"/>
      <c r="L25" s="180"/>
      <c r="M25" s="180"/>
      <c r="N25" s="34" t="s">
        <v>14</v>
      </c>
      <c r="O25" s="250" t="str">
        <f t="shared" si="0"/>
        <v/>
      </c>
      <c r="P25" s="251"/>
      <c r="Q25" s="251"/>
      <c r="R25" s="251"/>
      <c r="S25" s="15" t="s">
        <v>15</v>
      </c>
      <c r="T25" s="253" t="str">
        <f t="shared" si="1"/>
        <v/>
      </c>
      <c r="U25" s="253"/>
      <c r="V25" s="15" t="s">
        <v>18</v>
      </c>
      <c r="W25" s="255" t="str">
        <f t="shared" si="6"/>
        <v/>
      </c>
      <c r="X25" s="255"/>
      <c r="Y25" s="255"/>
      <c r="Z25" s="255"/>
      <c r="AA25" s="16" t="s">
        <v>14</v>
      </c>
      <c r="AB25" s="250" t="str">
        <f t="shared" si="2"/>
        <v/>
      </c>
      <c r="AC25" s="251"/>
      <c r="AD25" s="251"/>
      <c r="AE25" s="251"/>
      <c r="AF25" s="15" t="s">
        <v>15</v>
      </c>
      <c r="AG25" s="253" t="str">
        <f t="shared" si="3"/>
        <v/>
      </c>
      <c r="AH25" s="253"/>
      <c r="AI25" s="15" t="s">
        <v>18</v>
      </c>
      <c r="AJ25" s="255" t="str">
        <f t="shared" si="7"/>
        <v/>
      </c>
      <c r="AK25" s="255"/>
      <c r="AL25" s="255"/>
      <c r="AM25" s="255"/>
      <c r="AN25" s="16" t="s">
        <v>14</v>
      </c>
      <c r="AO25" s="250" t="str">
        <f t="shared" si="4"/>
        <v/>
      </c>
      <c r="AP25" s="251"/>
      <c r="AQ25" s="251"/>
      <c r="AR25" s="251"/>
      <c r="AS25" s="15" t="s">
        <v>15</v>
      </c>
      <c r="AT25" s="253" t="str">
        <f t="shared" si="5"/>
        <v/>
      </c>
      <c r="AU25" s="253"/>
      <c r="AV25" s="15" t="s">
        <v>18</v>
      </c>
      <c r="AW25" s="255" t="str">
        <f>IF(AO25="","",AO25*AT25)</f>
        <v/>
      </c>
      <c r="AX25" s="255"/>
      <c r="AY25" s="255"/>
      <c r="AZ25" s="255"/>
      <c r="BA25" s="17" t="s">
        <v>14</v>
      </c>
      <c r="BB25" s="3"/>
    </row>
    <row r="26" spans="1:54" ht="16.5" customHeight="1" x14ac:dyDescent="0.15">
      <c r="A26" s="3"/>
      <c r="B26" s="238"/>
      <c r="C26" s="239"/>
      <c r="D26" s="239"/>
      <c r="E26" s="239"/>
      <c r="F26" s="239"/>
      <c r="G26" s="240"/>
      <c r="H26" s="179"/>
      <c r="I26" s="180"/>
      <c r="J26" s="180"/>
      <c r="K26" s="180"/>
      <c r="L26" s="180"/>
      <c r="M26" s="180"/>
      <c r="N26" s="35" t="s">
        <v>14</v>
      </c>
      <c r="O26" s="227" t="str">
        <f t="shared" si="0"/>
        <v/>
      </c>
      <c r="P26" s="228"/>
      <c r="Q26" s="228"/>
      <c r="R26" s="228"/>
      <c r="S26" s="87" t="s">
        <v>15</v>
      </c>
      <c r="T26" s="241" t="str">
        <f t="shared" si="1"/>
        <v/>
      </c>
      <c r="U26" s="241"/>
      <c r="V26" s="87" t="s">
        <v>18</v>
      </c>
      <c r="W26" s="254" t="str">
        <f t="shared" si="6"/>
        <v/>
      </c>
      <c r="X26" s="254"/>
      <c r="Y26" s="254"/>
      <c r="Z26" s="254"/>
      <c r="AA26" s="11" t="s">
        <v>14</v>
      </c>
      <c r="AB26" s="227" t="str">
        <f t="shared" si="2"/>
        <v/>
      </c>
      <c r="AC26" s="228"/>
      <c r="AD26" s="228"/>
      <c r="AE26" s="228"/>
      <c r="AF26" s="87" t="s">
        <v>15</v>
      </c>
      <c r="AG26" s="241" t="str">
        <f t="shared" si="3"/>
        <v/>
      </c>
      <c r="AH26" s="241"/>
      <c r="AI26" s="87" t="s">
        <v>18</v>
      </c>
      <c r="AJ26" s="254" t="str">
        <f t="shared" si="7"/>
        <v/>
      </c>
      <c r="AK26" s="254"/>
      <c r="AL26" s="254"/>
      <c r="AM26" s="254"/>
      <c r="AN26" s="11" t="s">
        <v>14</v>
      </c>
      <c r="AO26" s="227" t="str">
        <f t="shared" si="4"/>
        <v/>
      </c>
      <c r="AP26" s="228"/>
      <c r="AQ26" s="228"/>
      <c r="AR26" s="228"/>
      <c r="AS26" s="87" t="s">
        <v>15</v>
      </c>
      <c r="AT26" s="241" t="str">
        <f t="shared" si="5"/>
        <v/>
      </c>
      <c r="AU26" s="241"/>
      <c r="AV26" s="87" t="s">
        <v>18</v>
      </c>
      <c r="AW26" s="254" t="str">
        <f>IF($AO26="","",AO26*AT26)</f>
        <v/>
      </c>
      <c r="AX26" s="254"/>
      <c r="AY26" s="254"/>
      <c r="AZ26" s="254"/>
      <c r="BA26" s="12" t="s">
        <v>14</v>
      </c>
      <c r="BB26" s="3"/>
    </row>
    <row r="27" spans="1:54" ht="16.5" customHeight="1" thickBot="1" x14ac:dyDescent="0.2">
      <c r="A27" s="3"/>
      <c r="B27" s="272" t="s">
        <v>9</v>
      </c>
      <c r="C27" s="273"/>
      <c r="D27" s="273"/>
      <c r="E27" s="273"/>
      <c r="F27" s="273"/>
      <c r="G27" s="273"/>
      <c r="H27" s="273"/>
      <c r="I27" s="273"/>
      <c r="J27" s="273"/>
      <c r="K27" s="273"/>
      <c r="L27" s="273"/>
      <c r="M27" s="273"/>
      <c r="N27" s="274"/>
      <c r="O27" s="124" t="s">
        <v>68</v>
      </c>
      <c r="P27" s="125"/>
      <c r="Q27" s="125"/>
      <c r="R27" s="252">
        <f>SUM(W21:Z26)</f>
        <v>0</v>
      </c>
      <c r="S27" s="252"/>
      <c r="T27" s="252"/>
      <c r="U27" s="252"/>
      <c r="V27" s="252"/>
      <c r="W27" s="252"/>
      <c r="X27" s="252"/>
      <c r="Y27" s="252"/>
      <c r="Z27" s="252"/>
      <c r="AA27" s="8" t="s">
        <v>14</v>
      </c>
      <c r="AB27" s="124" t="s">
        <v>69</v>
      </c>
      <c r="AC27" s="125"/>
      <c r="AD27" s="125"/>
      <c r="AE27" s="252">
        <f>SUM(AJ21:AM26)</f>
        <v>0</v>
      </c>
      <c r="AF27" s="252"/>
      <c r="AG27" s="252"/>
      <c r="AH27" s="252"/>
      <c r="AI27" s="252"/>
      <c r="AJ27" s="252"/>
      <c r="AK27" s="252"/>
      <c r="AL27" s="252"/>
      <c r="AM27" s="252"/>
      <c r="AN27" s="8" t="s">
        <v>14</v>
      </c>
      <c r="AO27" s="124" t="s">
        <v>70</v>
      </c>
      <c r="AP27" s="125"/>
      <c r="AQ27" s="125"/>
      <c r="AR27" s="252">
        <f>SUM(AW21:AZ26)</f>
        <v>0</v>
      </c>
      <c r="AS27" s="252"/>
      <c r="AT27" s="252"/>
      <c r="AU27" s="252"/>
      <c r="AV27" s="252"/>
      <c r="AW27" s="252"/>
      <c r="AX27" s="252"/>
      <c r="AY27" s="252"/>
      <c r="AZ27" s="252"/>
      <c r="BA27" s="9" t="s">
        <v>14</v>
      </c>
      <c r="BB27" s="3"/>
    </row>
    <row r="28" spans="1:54" ht="6" customHeight="1" thickBo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row>
    <row r="29" spans="1:54" ht="6" customHeight="1" x14ac:dyDescent="0.15">
      <c r="A29" s="3"/>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8"/>
      <c r="BB29" s="3"/>
    </row>
    <row r="30" spans="1:54" ht="16.5" customHeight="1" x14ac:dyDescent="0.15">
      <c r="A30" s="3"/>
      <c r="B30" s="29"/>
      <c r="C30" s="271" t="s">
        <v>128</v>
      </c>
      <c r="D30" s="271"/>
      <c r="E30" s="244">
        <f>S8</f>
        <v>0</v>
      </c>
      <c r="F30" s="244"/>
      <c r="G30" s="87" t="s">
        <v>2</v>
      </c>
      <c r="H30" s="244">
        <f>V8</f>
        <v>0</v>
      </c>
      <c r="I30" s="244"/>
      <c r="J30" s="3" t="s">
        <v>115</v>
      </c>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1"/>
      <c r="BB30" s="3"/>
    </row>
    <row r="31" spans="1:54" ht="6" customHeight="1" x14ac:dyDescent="0.15">
      <c r="A31" s="3"/>
      <c r="B31" s="29"/>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1"/>
      <c r="BB31" s="3"/>
    </row>
    <row r="32" spans="1:54" ht="16.5" customHeight="1" x14ac:dyDescent="0.15">
      <c r="A32" s="3"/>
      <c r="B32" s="29"/>
      <c r="C32" s="3"/>
      <c r="D32" s="3"/>
      <c r="E32" s="181" t="s">
        <v>127</v>
      </c>
      <c r="F32" s="181"/>
      <c r="G32" s="123"/>
      <c r="H32" s="123"/>
      <c r="I32" s="87" t="s">
        <v>2</v>
      </c>
      <c r="J32" s="123"/>
      <c r="K32" s="123"/>
      <c r="L32" s="87" t="s">
        <v>19</v>
      </c>
      <c r="M32" s="123"/>
      <c r="N32" s="123"/>
      <c r="O32" s="87" t="s">
        <v>3</v>
      </c>
      <c r="P32" s="87"/>
      <c r="Q32" s="3"/>
      <c r="R32" s="3"/>
      <c r="S32" s="3"/>
      <c r="T32" s="3"/>
      <c r="U32" s="3"/>
      <c r="V32" s="3"/>
      <c r="W32" s="3"/>
      <c r="X32" s="3"/>
      <c r="Y32" s="25"/>
      <c r="Z32" s="25" t="s">
        <v>74</v>
      </c>
      <c r="AA32" s="3"/>
      <c r="AB32" s="25"/>
      <c r="AC32" s="25"/>
      <c r="AD32" s="25"/>
      <c r="AE32" s="86"/>
      <c r="AF32" s="3"/>
      <c r="AG32" s="3"/>
      <c r="AH32" s="128" t="s">
        <v>75</v>
      </c>
      <c r="AI32" s="128"/>
      <c r="AJ32" s="85"/>
      <c r="AK32" s="202"/>
      <c r="AL32" s="202"/>
      <c r="AM32" s="202"/>
      <c r="AN32" s="202"/>
      <c r="AO32" s="202"/>
      <c r="AP32" s="202"/>
      <c r="AQ32" s="202"/>
      <c r="AR32" s="202"/>
      <c r="AS32" s="202"/>
      <c r="AT32" s="202"/>
      <c r="AU32" s="202"/>
      <c r="AV32" s="202"/>
      <c r="AW32" s="3"/>
      <c r="AX32" s="3"/>
      <c r="AY32" s="3"/>
      <c r="AZ32" s="3"/>
      <c r="BA32" s="31"/>
      <c r="BB32" s="3"/>
    </row>
    <row r="33" spans="1:54" ht="6" customHeight="1" thickBot="1" x14ac:dyDescent="0.2">
      <c r="A33" s="3"/>
      <c r="B33" s="3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33"/>
      <c r="BB33" s="3"/>
    </row>
    <row r="34" spans="1:54" s="94" customFormat="1" ht="12" customHeight="1" x14ac:dyDescent="0.15">
      <c r="A34" s="93"/>
      <c r="B34" s="93" t="s">
        <v>110</v>
      </c>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row>
    <row r="35" spans="1:54" s="94" customFormat="1" ht="12" customHeight="1" x14ac:dyDescent="0.15">
      <c r="A35" s="93"/>
      <c r="B35" s="93" t="s">
        <v>111</v>
      </c>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row>
    <row r="36" spans="1:54" ht="7.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row>
    <row r="37" spans="1:54" s="39" customFormat="1" ht="18" customHeight="1" x14ac:dyDescent="0.15">
      <c r="A37" s="68"/>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70"/>
    </row>
    <row r="38" spans="1:54" s="39" customFormat="1" ht="21" customHeight="1" x14ac:dyDescent="0.15">
      <c r="A38" s="71"/>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105"/>
      <c r="AU38" s="342" t="s">
        <v>119</v>
      </c>
      <c r="AV38" s="343"/>
      <c r="AW38" s="343"/>
      <c r="AX38" s="343"/>
      <c r="AY38" s="343"/>
      <c r="AZ38" s="343"/>
      <c r="BA38" s="344"/>
      <c r="BB38" s="72"/>
    </row>
    <row r="39" spans="1:54" s="39" customFormat="1" ht="18" customHeight="1" x14ac:dyDescent="0.15">
      <c r="A39" s="71"/>
      <c r="B39" s="256" t="s">
        <v>20</v>
      </c>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72"/>
    </row>
    <row r="40" spans="1:54" s="39" customFormat="1" ht="18" customHeight="1" thickBot="1" x14ac:dyDescent="0.2">
      <c r="A40" s="71"/>
      <c r="B40" s="55"/>
      <c r="C40" s="55"/>
      <c r="D40" s="55"/>
      <c r="E40" s="55"/>
      <c r="F40" s="55"/>
      <c r="G40" s="55"/>
      <c r="H40" s="55"/>
      <c r="I40" s="55"/>
      <c r="J40" s="55"/>
      <c r="K40" s="55"/>
      <c r="L40" s="55"/>
      <c r="M40" s="55"/>
      <c r="N40" s="40"/>
      <c r="O40" s="41"/>
      <c r="P40" s="41"/>
      <c r="Q40" s="41"/>
      <c r="R40" s="41"/>
      <c r="S40" s="41"/>
      <c r="T40" s="41"/>
      <c r="U40" s="41"/>
      <c r="V40" s="41"/>
      <c r="W40" s="41"/>
      <c r="X40" s="40"/>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41"/>
      <c r="AW40" s="41"/>
      <c r="AX40" s="41"/>
      <c r="AY40" s="41"/>
      <c r="AZ40" s="41"/>
      <c r="BA40" s="41"/>
      <c r="BB40" s="72"/>
    </row>
    <row r="41" spans="1:54" s="39" customFormat="1" ht="18" customHeight="1" x14ac:dyDescent="0.15">
      <c r="A41" s="71"/>
      <c r="B41" s="287" t="s">
        <v>98</v>
      </c>
      <c r="C41" s="288"/>
      <c r="D41" s="289"/>
      <c r="E41" s="296" t="s">
        <v>6</v>
      </c>
      <c r="F41" s="296"/>
      <c r="G41" s="296"/>
      <c r="H41" s="297"/>
      <c r="I41" s="248" t="s">
        <v>82</v>
      </c>
      <c r="J41" s="249"/>
      <c r="K41" s="249"/>
      <c r="L41" s="249"/>
      <c r="M41" s="249"/>
      <c r="N41" s="249"/>
      <c r="O41" s="257"/>
      <c r="P41" s="242">
        <f>IF(R$10="",0,ROUNDDOWN(R18/R10,2))</f>
        <v>0</v>
      </c>
      <c r="Q41" s="243"/>
      <c r="R41" s="243"/>
      <c r="S41" s="243"/>
      <c r="T41" s="243"/>
      <c r="U41" s="243"/>
      <c r="V41" s="243"/>
      <c r="W41" s="56" t="s">
        <v>14</v>
      </c>
      <c r="X41" s="248" t="s">
        <v>85</v>
      </c>
      <c r="Y41" s="249"/>
      <c r="Z41" s="249"/>
      <c r="AA41" s="249"/>
      <c r="AB41" s="249"/>
      <c r="AC41" s="249"/>
      <c r="AD41" s="249"/>
      <c r="AE41" s="242">
        <f>IF(AE10="",0,ROUNDDOWN(AE18/AE10,2))</f>
        <v>0</v>
      </c>
      <c r="AF41" s="243"/>
      <c r="AG41" s="243"/>
      <c r="AH41" s="243"/>
      <c r="AI41" s="243"/>
      <c r="AJ41" s="243"/>
      <c r="AK41" s="243"/>
      <c r="AL41" s="56" t="s">
        <v>14</v>
      </c>
      <c r="AM41" s="248" t="s">
        <v>88</v>
      </c>
      <c r="AN41" s="249"/>
      <c r="AO41" s="249"/>
      <c r="AP41" s="249"/>
      <c r="AQ41" s="249"/>
      <c r="AR41" s="249"/>
      <c r="AS41" s="249"/>
      <c r="AT41" s="242">
        <f>IF(AR$10="",0,ROUNDDOWN(AR18/AR10,2))</f>
        <v>0</v>
      </c>
      <c r="AU41" s="243"/>
      <c r="AV41" s="243"/>
      <c r="AW41" s="243"/>
      <c r="AX41" s="243"/>
      <c r="AY41" s="243"/>
      <c r="AZ41" s="243"/>
      <c r="BA41" s="42" t="s">
        <v>14</v>
      </c>
      <c r="BB41" s="72"/>
    </row>
    <row r="42" spans="1:54" s="39" customFormat="1" ht="18" customHeight="1" x14ac:dyDescent="0.15">
      <c r="A42" s="71"/>
      <c r="B42" s="290"/>
      <c r="C42" s="291"/>
      <c r="D42" s="292"/>
      <c r="E42" s="245" t="s">
        <v>10</v>
      </c>
      <c r="F42" s="246"/>
      <c r="G42" s="246"/>
      <c r="H42" s="247"/>
      <c r="I42" s="141" t="s">
        <v>84</v>
      </c>
      <c r="J42" s="142"/>
      <c r="K42" s="142"/>
      <c r="L42" s="142"/>
      <c r="M42" s="142"/>
      <c r="N42" s="142"/>
      <c r="O42" s="143"/>
      <c r="P42" s="225">
        <f>ROUNDDOWN(R27/22,2)</f>
        <v>0</v>
      </c>
      <c r="Q42" s="226"/>
      <c r="R42" s="226"/>
      <c r="S42" s="226"/>
      <c r="T42" s="226"/>
      <c r="U42" s="226"/>
      <c r="V42" s="226"/>
      <c r="W42" s="58" t="s">
        <v>14</v>
      </c>
      <c r="X42" s="141" t="s">
        <v>86</v>
      </c>
      <c r="Y42" s="142"/>
      <c r="Z42" s="142"/>
      <c r="AA42" s="142"/>
      <c r="AB42" s="142"/>
      <c r="AC42" s="142"/>
      <c r="AD42" s="143"/>
      <c r="AE42" s="225">
        <f>ROUNDDOWN(AE27/22,2)</f>
        <v>0</v>
      </c>
      <c r="AF42" s="226"/>
      <c r="AG42" s="226"/>
      <c r="AH42" s="226"/>
      <c r="AI42" s="226"/>
      <c r="AJ42" s="226"/>
      <c r="AK42" s="226"/>
      <c r="AL42" s="58" t="s">
        <v>14</v>
      </c>
      <c r="AM42" s="141" t="s">
        <v>89</v>
      </c>
      <c r="AN42" s="142"/>
      <c r="AO42" s="142"/>
      <c r="AP42" s="142"/>
      <c r="AQ42" s="142"/>
      <c r="AR42" s="142"/>
      <c r="AS42" s="143"/>
      <c r="AT42" s="225">
        <f>ROUNDDOWN(AR27/22,2)</f>
        <v>0</v>
      </c>
      <c r="AU42" s="226"/>
      <c r="AV42" s="226"/>
      <c r="AW42" s="226"/>
      <c r="AX42" s="226"/>
      <c r="AY42" s="226"/>
      <c r="AZ42" s="226"/>
      <c r="BA42" s="43" t="s">
        <v>14</v>
      </c>
      <c r="BB42" s="72"/>
    </row>
    <row r="43" spans="1:54" s="39" customFormat="1" ht="18" customHeight="1" thickBot="1" x14ac:dyDescent="0.2">
      <c r="A43" s="71"/>
      <c r="B43" s="293"/>
      <c r="C43" s="294"/>
      <c r="D43" s="295"/>
      <c r="E43" s="269" t="s">
        <v>102</v>
      </c>
      <c r="F43" s="269"/>
      <c r="G43" s="269"/>
      <c r="H43" s="270"/>
      <c r="I43" s="235" t="s">
        <v>83</v>
      </c>
      <c r="J43" s="236"/>
      <c r="K43" s="236"/>
      <c r="L43" s="236"/>
      <c r="M43" s="236"/>
      <c r="N43" s="236"/>
      <c r="O43" s="237"/>
      <c r="P43" s="232">
        <f>ROUNDDOWN(P41+P42,0)</f>
        <v>0</v>
      </c>
      <c r="Q43" s="233"/>
      <c r="R43" s="233"/>
      <c r="S43" s="233"/>
      <c r="T43" s="233"/>
      <c r="U43" s="233"/>
      <c r="V43" s="233"/>
      <c r="W43" s="57" t="s">
        <v>14</v>
      </c>
      <c r="X43" s="235" t="s">
        <v>87</v>
      </c>
      <c r="Y43" s="236"/>
      <c r="Z43" s="236"/>
      <c r="AA43" s="236"/>
      <c r="AB43" s="236"/>
      <c r="AC43" s="236"/>
      <c r="AD43" s="237"/>
      <c r="AE43" s="232">
        <f>ROUNDDOWN(AE41+AE42,0)</f>
        <v>0</v>
      </c>
      <c r="AF43" s="233"/>
      <c r="AG43" s="233"/>
      <c r="AH43" s="233"/>
      <c r="AI43" s="233"/>
      <c r="AJ43" s="233"/>
      <c r="AK43" s="233"/>
      <c r="AL43" s="57" t="s">
        <v>14</v>
      </c>
      <c r="AM43" s="235" t="s">
        <v>90</v>
      </c>
      <c r="AN43" s="236"/>
      <c r="AO43" s="236"/>
      <c r="AP43" s="236"/>
      <c r="AQ43" s="236"/>
      <c r="AR43" s="236"/>
      <c r="AS43" s="237"/>
      <c r="AT43" s="232">
        <f>ROUNDDOWN(AT41+AT42,0)</f>
        <v>0</v>
      </c>
      <c r="AU43" s="233"/>
      <c r="AV43" s="233"/>
      <c r="AW43" s="233"/>
      <c r="AX43" s="233"/>
      <c r="AY43" s="233"/>
      <c r="AZ43" s="233"/>
      <c r="BA43" s="45" t="s">
        <v>14</v>
      </c>
      <c r="BB43" s="72"/>
    </row>
    <row r="44" spans="1:54" s="39" customFormat="1" ht="18" customHeight="1" thickBot="1" x14ac:dyDescent="0.2">
      <c r="A44" s="71"/>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72"/>
    </row>
    <row r="45" spans="1:54" s="39" customFormat="1" ht="18" customHeight="1" x14ac:dyDescent="0.15">
      <c r="A45" s="71"/>
      <c r="B45" s="267" t="s">
        <v>56</v>
      </c>
      <c r="C45" s="268"/>
      <c r="D45" s="268"/>
      <c r="E45" s="284" t="str">
        <f>IF(AI6=0,"",AI6)</f>
        <v/>
      </c>
      <c r="F45" s="285"/>
      <c r="G45" s="285"/>
      <c r="H45" s="285"/>
      <c r="I45" s="286"/>
      <c r="J45" s="59"/>
      <c r="K45" s="73" t="s">
        <v>21</v>
      </c>
      <c r="L45" s="74"/>
      <c r="M45" s="74"/>
      <c r="N45" s="74"/>
      <c r="O45" s="74"/>
      <c r="P45" s="74"/>
      <c r="Q45" s="74"/>
      <c r="R45" s="74"/>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72"/>
    </row>
    <row r="46" spans="1:54" s="39" customFormat="1" ht="18" customHeight="1" thickBot="1" x14ac:dyDescent="0.2">
      <c r="A46" s="71"/>
      <c r="B46" s="265" t="s">
        <v>55</v>
      </c>
      <c r="C46" s="266"/>
      <c r="D46" s="266"/>
      <c r="E46" s="229" t="str">
        <f>IF(E45="","",ROUNDDOWN(E45/264,0))</f>
        <v/>
      </c>
      <c r="F46" s="230"/>
      <c r="G46" s="230"/>
      <c r="H46" s="230"/>
      <c r="I46" s="231"/>
      <c r="J46" s="59"/>
      <c r="K46" s="40"/>
      <c r="L46" s="138" t="s">
        <v>38</v>
      </c>
      <c r="M46" s="138"/>
      <c r="N46" s="138"/>
      <c r="O46" s="138"/>
      <c r="P46" s="138"/>
      <c r="Q46" s="40"/>
      <c r="R46" s="40"/>
      <c r="S46" s="40"/>
      <c r="T46" s="40"/>
      <c r="U46" s="40"/>
      <c r="V46" s="40"/>
      <c r="W46" s="138" t="s">
        <v>93</v>
      </c>
      <c r="X46" s="138"/>
      <c r="Y46" s="138"/>
      <c r="Z46" s="138"/>
      <c r="AA46" s="138"/>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72"/>
    </row>
    <row r="47" spans="1:54" s="39" customFormat="1" ht="18" customHeight="1" thickTop="1" x14ac:dyDescent="0.15">
      <c r="A47" s="71"/>
      <c r="B47" s="278" t="s">
        <v>57</v>
      </c>
      <c r="C47" s="279"/>
      <c r="D47" s="279"/>
      <c r="E47" s="280"/>
      <c r="F47" s="129" t="s">
        <v>58</v>
      </c>
      <c r="G47" s="130"/>
      <c r="H47" s="130"/>
      <c r="I47" s="131"/>
      <c r="J47" s="60"/>
      <c r="K47" s="66" t="s">
        <v>22</v>
      </c>
      <c r="L47" s="118" t="str">
        <f>IF(Y6="","",Y6)</f>
        <v/>
      </c>
      <c r="M47" s="118"/>
      <c r="N47" s="118"/>
      <c r="O47" s="118"/>
      <c r="P47" s="118"/>
      <c r="Q47" s="40" t="s">
        <v>35</v>
      </c>
      <c r="R47" s="40" t="s">
        <v>24</v>
      </c>
      <c r="S47" s="139" t="s">
        <v>37</v>
      </c>
      <c r="T47" s="139"/>
      <c r="U47" s="139"/>
      <c r="V47" s="139"/>
      <c r="W47" s="140" t="str">
        <f>IF(L47="","",ROUND(L47/22,-1))</f>
        <v/>
      </c>
      <c r="X47" s="140"/>
      <c r="Y47" s="140"/>
      <c r="Z47" s="140"/>
      <c r="AA47" s="140"/>
      <c r="AB47" s="75" t="s">
        <v>23</v>
      </c>
      <c r="AC47" s="40"/>
      <c r="AD47" s="61" t="s">
        <v>91</v>
      </c>
      <c r="AE47" s="40"/>
      <c r="AF47" s="40"/>
      <c r="AG47" s="40"/>
      <c r="AH47" s="40"/>
      <c r="AI47" s="40"/>
      <c r="AJ47" s="40"/>
      <c r="AK47" s="40"/>
      <c r="AL47" s="40"/>
      <c r="AM47" s="40"/>
      <c r="AN47" s="40"/>
      <c r="AO47" s="40"/>
      <c r="AP47" s="40"/>
      <c r="AQ47" s="40"/>
      <c r="AR47" s="40"/>
      <c r="AS47" s="46"/>
      <c r="AT47" s="47"/>
      <c r="AU47" s="47"/>
      <c r="AV47" s="47"/>
      <c r="AW47" s="47"/>
      <c r="AX47" s="47"/>
      <c r="AY47" s="47"/>
      <c r="AZ47" s="47"/>
      <c r="BA47" s="48"/>
      <c r="BB47" s="72"/>
    </row>
    <row r="48" spans="1:54" s="39" customFormat="1" ht="18" customHeight="1" x14ac:dyDescent="0.15">
      <c r="A48" s="71"/>
      <c r="B48" s="281"/>
      <c r="C48" s="282"/>
      <c r="D48" s="282"/>
      <c r="E48" s="283"/>
      <c r="F48" s="132"/>
      <c r="G48" s="133"/>
      <c r="H48" s="133"/>
      <c r="I48" s="134"/>
      <c r="J48" s="60"/>
      <c r="K48" s="40"/>
      <c r="L48" s="138" t="s">
        <v>34</v>
      </c>
      <c r="M48" s="138"/>
      <c r="N48" s="138"/>
      <c r="O48" s="138"/>
      <c r="P48" s="138"/>
      <c r="Q48" s="40"/>
      <c r="R48" s="40"/>
      <c r="S48" s="40"/>
      <c r="T48" s="40"/>
      <c r="U48" s="40"/>
      <c r="V48" s="40"/>
      <c r="W48" s="138" t="s">
        <v>94</v>
      </c>
      <c r="X48" s="138"/>
      <c r="Y48" s="138"/>
      <c r="Z48" s="138"/>
      <c r="AA48" s="138"/>
      <c r="AB48" s="40"/>
      <c r="AC48" s="40"/>
      <c r="AD48" s="40"/>
      <c r="AE48" s="40"/>
      <c r="AF48" s="40"/>
      <c r="AG48" s="40"/>
      <c r="AH48" s="40"/>
      <c r="AI48" s="40"/>
      <c r="AJ48" s="40"/>
      <c r="AK48" s="40"/>
      <c r="AL48" s="40"/>
      <c r="AM48" s="40"/>
      <c r="AN48" s="40"/>
      <c r="AO48" s="40"/>
      <c r="AP48" s="40"/>
      <c r="AQ48" s="40"/>
      <c r="AR48" s="40"/>
      <c r="AS48" s="135" t="s">
        <v>108</v>
      </c>
      <c r="AT48" s="136"/>
      <c r="AU48" s="136"/>
      <c r="AV48" s="136"/>
      <c r="AW48" s="136"/>
      <c r="AX48" s="136"/>
      <c r="AY48" s="136"/>
      <c r="AZ48" s="136"/>
      <c r="BA48" s="137"/>
      <c r="BB48" s="72"/>
    </row>
    <row r="49" spans="1:54" s="39" customFormat="1" ht="18" customHeight="1" x14ac:dyDescent="0.15">
      <c r="A49" s="71"/>
      <c r="B49" s="152" t="str">
        <f>IF(E45="","",IF(W49&gt;E46,R10,0))</f>
        <v/>
      </c>
      <c r="C49" s="153"/>
      <c r="D49" s="153"/>
      <c r="E49" s="154"/>
      <c r="F49" s="117">
        <f>IF(E45="",0,E46*R10)</f>
        <v>0</v>
      </c>
      <c r="G49" s="118"/>
      <c r="H49" s="118"/>
      <c r="I49" s="119"/>
      <c r="J49" s="60"/>
      <c r="K49" s="66" t="s">
        <v>22</v>
      </c>
      <c r="L49" s="140" t="str">
        <f>W47</f>
        <v/>
      </c>
      <c r="M49" s="140"/>
      <c r="N49" s="140"/>
      <c r="O49" s="140"/>
      <c r="P49" s="140"/>
      <c r="Q49" s="40" t="s">
        <v>35</v>
      </c>
      <c r="R49" s="40" t="s">
        <v>27</v>
      </c>
      <c r="S49" s="139" t="s">
        <v>39</v>
      </c>
      <c r="T49" s="139"/>
      <c r="U49" s="139"/>
      <c r="V49" s="139"/>
      <c r="W49" s="140" t="str">
        <f>IF(L49="","",ROUND(L49*2/3,0))</f>
        <v/>
      </c>
      <c r="X49" s="140"/>
      <c r="Y49" s="140"/>
      <c r="Z49" s="140"/>
      <c r="AA49" s="140"/>
      <c r="AB49" s="75" t="s">
        <v>23</v>
      </c>
      <c r="AC49" s="40"/>
      <c r="AD49" s="62" t="s">
        <v>92</v>
      </c>
      <c r="AE49" s="40"/>
      <c r="AF49" s="40"/>
      <c r="AG49" s="40"/>
      <c r="AH49" s="40"/>
      <c r="AI49" s="40"/>
      <c r="AJ49" s="40"/>
      <c r="AK49" s="40"/>
      <c r="AL49" s="40"/>
      <c r="AM49" s="40"/>
      <c r="AN49" s="40"/>
      <c r="AO49" s="40"/>
      <c r="AP49" s="40"/>
      <c r="AQ49" s="40"/>
      <c r="AR49" s="40"/>
      <c r="AS49" s="120" t="s">
        <v>106</v>
      </c>
      <c r="AT49" s="121"/>
      <c r="AU49" s="121"/>
      <c r="AV49" s="121"/>
      <c r="AW49" s="121"/>
      <c r="AX49" s="121"/>
      <c r="AY49" s="121"/>
      <c r="AZ49" s="121"/>
      <c r="BA49" s="122"/>
      <c r="BB49" s="72"/>
    </row>
    <row r="50" spans="1:54" s="39" customFormat="1" ht="18" customHeight="1" x14ac:dyDescent="0.15">
      <c r="A50" s="71"/>
      <c r="B50" s="275" t="str">
        <f>IF(E45="","",IF(W49&gt;E46,AE10,0))</f>
        <v/>
      </c>
      <c r="C50" s="276"/>
      <c r="D50" s="276"/>
      <c r="E50" s="277"/>
      <c r="F50" s="114">
        <f>IF(E45="",0,E46*AE10)</f>
        <v>0</v>
      </c>
      <c r="G50" s="115"/>
      <c r="H50" s="115"/>
      <c r="I50" s="116"/>
      <c r="J50" s="60"/>
      <c r="K50" s="73" t="s">
        <v>60</v>
      </c>
      <c r="L50" s="40"/>
      <c r="M50" s="40"/>
      <c r="N50" s="40"/>
      <c r="O50" s="40"/>
      <c r="P50" s="40"/>
      <c r="Q50" s="40"/>
      <c r="R50" s="40"/>
      <c r="S50" s="40"/>
      <c r="T50" s="40"/>
      <c r="U50" s="40"/>
      <c r="V50" s="73" t="s">
        <v>25</v>
      </c>
      <c r="W50" s="40"/>
      <c r="X50" s="40"/>
      <c r="Y50" s="40"/>
      <c r="Z50" s="40"/>
      <c r="AA50" s="40"/>
      <c r="AB50" s="40"/>
      <c r="AC50" s="40"/>
      <c r="AD50" s="40"/>
      <c r="AE50" s="40"/>
      <c r="AF50" s="40"/>
      <c r="AG50" s="40"/>
      <c r="AH50" s="40"/>
      <c r="AI50" s="73" t="s">
        <v>26</v>
      </c>
      <c r="AJ50" s="74"/>
      <c r="AK50" s="40"/>
      <c r="AL50" s="40"/>
      <c r="AM50" s="40"/>
      <c r="AN50" s="40"/>
      <c r="AO50" s="40"/>
      <c r="AP50" s="40"/>
      <c r="AQ50" s="40"/>
      <c r="AR50" s="40"/>
      <c r="AS50" s="120" t="s">
        <v>107</v>
      </c>
      <c r="AT50" s="121"/>
      <c r="AU50" s="121"/>
      <c r="AV50" s="121"/>
      <c r="AW50" s="121"/>
      <c r="AX50" s="121"/>
      <c r="AY50" s="121"/>
      <c r="AZ50" s="121"/>
      <c r="BA50" s="122"/>
      <c r="BB50" s="72"/>
    </row>
    <row r="51" spans="1:54" s="39" customFormat="1" ht="18" customHeight="1" thickBot="1" x14ac:dyDescent="0.2">
      <c r="A51" s="71"/>
      <c r="B51" s="158" t="str">
        <f>IF(E45="","",IF(W49&gt;E46,AR10,0))</f>
        <v/>
      </c>
      <c r="C51" s="159"/>
      <c r="D51" s="159"/>
      <c r="E51" s="160"/>
      <c r="F51" s="111">
        <f>IF(E45="",0,E46*AR10)</f>
        <v>0</v>
      </c>
      <c r="G51" s="112"/>
      <c r="H51" s="112"/>
      <c r="I51" s="113"/>
      <c r="J51" s="40"/>
      <c r="K51" s="66" t="s">
        <v>22</v>
      </c>
      <c r="L51" s="40" t="s">
        <v>95</v>
      </c>
      <c r="M51" s="40"/>
      <c r="N51" s="140">
        <f>P43</f>
        <v>0</v>
      </c>
      <c r="O51" s="140"/>
      <c r="P51" s="140"/>
      <c r="Q51" s="157"/>
      <c r="R51" s="40" t="s">
        <v>40</v>
      </c>
      <c r="S51" s="40"/>
      <c r="T51" s="40"/>
      <c r="U51" s="40"/>
      <c r="V51" s="75" t="s">
        <v>43</v>
      </c>
      <c r="W51" s="75"/>
      <c r="X51" s="75"/>
      <c r="Y51" s="75"/>
      <c r="Z51" s="75"/>
      <c r="AA51" s="75"/>
      <c r="AB51" s="66" t="s">
        <v>22</v>
      </c>
      <c r="AC51" s="156">
        <f>IF(N51="","",IF($W$49&gt;N51,R10,0))</f>
        <v>0</v>
      </c>
      <c r="AD51" s="156"/>
      <c r="AE51" s="40" t="s">
        <v>44</v>
      </c>
      <c r="AF51" s="40"/>
      <c r="AG51" s="40"/>
      <c r="AH51" s="40"/>
      <c r="AI51" s="76" t="s">
        <v>47</v>
      </c>
      <c r="AJ51" s="76"/>
      <c r="AK51" s="76"/>
      <c r="AL51" s="40" t="s">
        <v>28</v>
      </c>
      <c r="AM51" s="140">
        <f>IF(N51="","",N51*AC51)</f>
        <v>0</v>
      </c>
      <c r="AN51" s="140"/>
      <c r="AO51" s="140"/>
      <c r="AP51" s="140"/>
      <c r="AQ51" s="40" t="s">
        <v>29</v>
      </c>
      <c r="AR51" s="40"/>
      <c r="AS51" s="49"/>
      <c r="AT51" s="40"/>
      <c r="AU51" s="150">
        <f>IF(AC51=0,0,MAX(F49,AM51))</f>
        <v>0</v>
      </c>
      <c r="AV51" s="150"/>
      <c r="AW51" s="150"/>
      <c r="AX51" s="150"/>
      <c r="AY51" s="40" t="s">
        <v>29</v>
      </c>
      <c r="AZ51" s="40"/>
      <c r="BA51" s="50"/>
      <c r="BB51" s="72"/>
    </row>
    <row r="52" spans="1:54" s="39" customFormat="1" ht="18" customHeight="1" thickBot="1" x14ac:dyDescent="0.2">
      <c r="A52" s="71"/>
      <c r="B52" s="40"/>
      <c r="C52" s="40"/>
      <c r="D52" s="40"/>
      <c r="E52" s="40"/>
      <c r="F52" s="40"/>
      <c r="G52" s="40"/>
      <c r="H52" s="40"/>
      <c r="I52" s="40"/>
      <c r="J52" s="40"/>
      <c r="K52" s="66" t="s">
        <v>22</v>
      </c>
      <c r="L52" s="40" t="s">
        <v>96</v>
      </c>
      <c r="M52" s="40"/>
      <c r="N52" s="264">
        <f>AE43</f>
        <v>0</v>
      </c>
      <c r="O52" s="264"/>
      <c r="P52" s="264"/>
      <c r="Q52" s="157"/>
      <c r="R52" s="40" t="s">
        <v>41</v>
      </c>
      <c r="S52" s="40"/>
      <c r="T52" s="40"/>
      <c r="U52" s="40"/>
      <c r="V52" s="75" t="s">
        <v>45</v>
      </c>
      <c r="W52" s="75"/>
      <c r="X52" s="75"/>
      <c r="Y52" s="75"/>
      <c r="Z52" s="75"/>
      <c r="AA52" s="75"/>
      <c r="AB52" s="66" t="s">
        <v>22</v>
      </c>
      <c r="AC52" s="156">
        <f>IF(N52="","",IF($W$49&gt;N52,AE10,0))</f>
        <v>0</v>
      </c>
      <c r="AD52" s="156"/>
      <c r="AE52" s="40" t="s">
        <v>49</v>
      </c>
      <c r="AF52" s="40"/>
      <c r="AG52" s="40"/>
      <c r="AH52" s="40"/>
      <c r="AI52" s="76" t="s">
        <v>48</v>
      </c>
      <c r="AJ52" s="76"/>
      <c r="AK52" s="76"/>
      <c r="AL52" s="40" t="s">
        <v>28</v>
      </c>
      <c r="AM52" s="140">
        <f>IF(N52="","",N52*AC52)</f>
        <v>0</v>
      </c>
      <c r="AN52" s="140"/>
      <c r="AO52" s="140"/>
      <c r="AP52" s="140"/>
      <c r="AQ52" s="40" t="s">
        <v>29</v>
      </c>
      <c r="AR52" s="40"/>
      <c r="AS52" s="49"/>
      <c r="AT52" s="40"/>
      <c r="AU52" s="150">
        <f>IF(AC52=0,0,MAX(F50,AM52))</f>
        <v>0</v>
      </c>
      <c r="AV52" s="150"/>
      <c r="AW52" s="150"/>
      <c r="AX52" s="150"/>
      <c r="AY52" s="40" t="s">
        <v>29</v>
      </c>
      <c r="AZ52" s="40"/>
      <c r="BA52" s="50"/>
      <c r="BB52" s="72"/>
    </row>
    <row r="53" spans="1:54" s="39" customFormat="1" ht="18" customHeight="1" x14ac:dyDescent="0.15">
      <c r="A53" s="71"/>
      <c r="B53" s="261" t="s">
        <v>61</v>
      </c>
      <c r="C53" s="262"/>
      <c r="D53" s="262"/>
      <c r="E53" s="262"/>
      <c r="F53" s="262"/>
      <c r="G53" s="262"/>
      <c r="H53" s="263"/>
      <c r="I53" s="40"/>
      <c r="J53" s="40"/>
      <c r="K53" s="66" t="s">
        <v>22</v>
      </c>
      <c r="L53" s="40" t="s">
        <v>97</v>
      </c>
      <c r="M53" s="40"/>
      <c r="N53" s="140">
        <f>AT43</f>
        <v>0</v>
      </c>
      <c r="O53" s="140"/>
      <c r="P53" s="140"/>
      <c r="Q53" s="157"/>
      <c r="R53" s="40" t="s">
        <v>42</v>
      </c>
      <c r="S53" s="40"/>
      <c r="T53" s="40"/>
      <c r="U53" s="40"/>
      <c r="V53" s="64" t="s">
        <v>46</v>
      </c>
      <c r="W53" s="64"/>
      <c r="X53" s="64"/>
      <c r="Y53" s="64"/>
      <c r="Z53" s="64"/>
      <c r="AA53" s="64"/>
      <c r="AB53" s="51" t="s">
        <v>22</v>
      </c>
      <c r="AC53" s="155">
        <f>IF(N53="","",IF($W$49&gt;N53,AR10,0))</f>
        <v>0</v>
      </c>
      <c r="AD53" s="155"/>
      <c r="AE53" s="44" t="s">
        <v>50</v>
      </c>
      <c r="AF53" s="44"/>
      <c r="AG53" s="44"/>
      <c r="AH53" s="40"/>
      <c r="AI53" s="63" t="s">
        <v>51</v>
      </c>
      <c r="AJ53" s="63"/>
      <c r="AK53" s="63"/>
      <c r="AL53" s="44" t="s">
        <v>28</v>
      </c>
      <c r="AM53" s="234">
        <f>IF(N53="","",N53*AC53)</f>
        <v>0</v>
      </c>
      <c r="AN53" s="234"/>
      <c r="AO53" s="234"/>
      <c r="AP53" s="234"/>
      <c r="AQ53" s="44" t="s">
        <v>29</v>
      </c>
      <c r="AR53" s="65"/>
      <c r="AS53" s="49"/>
      <c r="AT53" s="44"/>
      <c r="AU53" s="151">
        <f>IF(AC53=0,0,MAX(F51,AM53))</f>
        <v>0</v>
      </c>
      <c r="AV53" s="151"/>
      <c r="AW53" s="151"/>
      <c r="AX53" s="151"/>
      <c r="AY53" s="44" t="s">
        <v>29</v>
      </c>
      <c r="AZ53" s="44"/>
      <c r="BA53" s="50"/>
      <c r="BB53" s="72"/>
    </row>
    <row r="54" spans="1:54" s="39" customFormat="1" ht="18" customHeight="1" x14ac:dyDescent="0.15">
      <c r="A54" s="71"/>
      <c r="B54" s="220" t="s">
        <v>103</v>
      </c>
      <c r="C54" s="221"/>
      <c r="D54" s="221"/>
      <c r="E54" s="222">
        <f>R27</f>
        <v>0</v>
      </c>
      <c r="F54" s="222"/>
      <c r="G54" s="223"/>
      <c r="H54" s="224"/>
      <c r="I54" s="40"/>
      <c r="J54" s="40"/>
      <c r="K54" s="40"/>
      <c r="L54" s="40"/>
      <c r="M54" s="40"/>
      <c r="N54" s="40"/>
      <c r="O54" s="40"/>
      <c r="P54" s="40"/>
      <c r="Q54" s="40"/>
      <c r="R54" s="40"/>
      <c r="S54" s="40"/>
      <c r="T54" s="40"/>
      <c r="U54" s="40"/>
      <c r="V54" s="164" t="s">
        <v>30</v>
      </c>
      <c r="W54" s="164"/>
      <c r="X54" s="164"/>
      <c r="Y54" s="164"/>
      <c r="Z54" s="164"/>
      <c r="AA54" s="40"/>
      <c r="AB54" s="66" t="s">
        <v>33</v>
      </c>
      <c r="AC54" s="162" t="str">
        <f>IF(L47="","",SUM(AC51:AC53))</f>
        <v/>
      </c>
      <c r="AD54" s="162"/>
      <c r="AE54" s="40" t="s">
        <v>52</v>
      </c>
      <c r="AF54" s="40"/>
      <c r="AG54" s="40"/>
      <c r="AH54" s="40"/>
      <c r="AI54" s="163" t="s">
        <v>30</v>
      </c>
      <c r="AJ54" s="163"/>
      <c r="AK54" s="163"/>
      <c r="AL54" s="163"/>
      <c r="AM54" s="140" t="str">
        <f>IF(L47="","",SUM(AM51:AP53))</f>
        <v/>
      </c>
      <c r="AN54" s="156"/>
      <c r="AO54" s="156"/>
      <c r="AP54" s="156"/>
      <c r="AQ54" s="40" t="s">
        <v>29</v>
      </c>
      <c r="AR54" s="40"/>
      <c r="AS54" s="49"/>
      <c r="AT54" s="66" t="s">
        <v>30</v>
      </c>
      <c r="AU54" s="150" t="str">
        <f>IF(L49="","",SUM(AU51:AX53))</f>
        <v/>
      </c>
      <c r="AV54" s="150"/>
      <c r="AW54" s="150"/>
      <c r="AX54" s="150"/>
      <c r="AY54" s="40" t="s">
        <v>59</v>
      </c>
      <c r="AZ54" s="40"/>
      <c r="BA54" s="50"/>
      <c r="BB54" s="72"/>
    </row>
    <row r="55" spans="1:54" s="39" customFormat="1" ht="18" customHeight="1" thickBot="1" x14ac:dyDescent="0.2">
      <c r="A55" s="71"/>
      <c r="B55" s="220" t="s">
        <v>104</v>
      </c>
      <c r="C55" s="221"/>
      <c r="D55" s="221"/>
      <c r="E55" s="222">
        <f>AE27</f>
        <v>0</v>
      </c>
      <c r="F55" s="222"/>
      <c r="G55" s="223"/>
      <c r="H55" s="224"/>
      <c r="I55" s="40"/>
      <c r="J55" s="40"/>
      <c r="K55" s="73" t="s">
        <v>53</v>
      </c>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67"/>
      <c r="AT55" s="52"/>
      <c r="AU55" s="52"/>
      <c r="AV55" s="52"/>
      <c r="AW55" s="52"/>
      <c r="AX55" s="52"/>
      <c r="AY55" s="52"/>
      <c r="AZ55" s="52"/>
      <c r="BA55" s="53"/>
      <c r="BB55" s="72"/>
    </row>
    <row r="56" spans="1:54" s="39" customFormat="1" ht="18" customHeight="1" thickTop="1" thickBot="1" x14ac:dyDescent="0.2">
      <c r="A56" s="71"/>
      <c r="B56" s="215" t="s">
        <v>105</v>
      </c>
      <c r="C56" s="216"/>
      <c r="D56" s="216"/>
      <c r="E56" s="217">
        <f>AR27</f>
        <v>0</v>
      </c>
      <c r="F56" s="217"/>
      <c r="G56" s="218"/>
      <c r="H56" s="219"/>
      <c r="I56" s="40"/>
      <c r="J56" s="40"/>
      <c r="K56" s="40"/>
      <c r="L56" s="138" t="s">
        <v>54</v>
      </c>
      <c r="M56" s="138"/>
      <c r="N56" s="138"/>
      <c r="O56" s="138"/>
      <c r="P56" s="138"/>
      <c r="Q56" s="138" t="s">
        <v>99</v>
      </c>
      <c r="R56" s="138"/>
      <c r="S56" s="138"/>
      <c r="T56" s="138"/>
      <c r="U56" s="138"/>
      <c r="V56" s="138"/>
      <c r="W56" s="40"/>
      <c r="X56" s="138" t="s">
        <v>31</v>
      </c>
      <c r="Y56" s="138"/>
      <c r="Z56" s="138"/>
      <c r="AA56" s="138"/>
      <c r="AB56" s="138"/>
      <c r="AC56" s="40"/>
      <c r="AD56" s="138" t="s">
        <v>32</v>
      </c>
      <c r="AE56" s="138"/>
      <c r="AF56" s="138"/>
      <c r="AG56" s="138"/>
      <c r="AH56" s="138"/>
      <c r="AI56" s="40"/>
      <c r="AJ56" s="40"/>
      <c r="AK56" s="40"/>
      <c r="AL56" s="40"/>
      <c r="AM56" s="40"/>
      <c r="AN56" s="40"/>
      <c r="AO56" s="40"/>
      <c r="AP56" s="40"/>
      <c r="AQ56" s="40"/>
      <c r="AR56" s="40"/>
      <c r="AS56" s="40"/>
      <c r="AT56" s="47"/>
      <c r="AU56" s="40"/>
      <c r="AV56" s="40"/>
      <c r="AW56" s="40"/>
      <c r="AX56" s="40"/>
      <c r="AY56" s="40"/>
      <c r="AZ56" s="40"/>
      <c r="BA56" s="40"/>
      <c r="BB56" s="72"/>
    </row>
    <row r="57" spans="1:54" s="39" customFormat="1" ht="18" customHeight="1" x14ac:dyDescent="0.15">
      <c r="A57" s="71"/>
      <c r="B57" s="40"/>
      <c r="C57" s="40"/>
      <c r="D57" s="40"/>
      <c r="E57" s="40"/>
      <c r="F57" s="40"/>
      <c r="G57" s="40"/>
      <c r="H57" s="40"/>
      <c r="I57" s="40"/>
      <c r="J57" s="40"/>
      <c r="K57" s="66" t="s">
        <v>22</v>
      </c>
      <c r="L57" s="140" t="str">
        <f>W49</f>
        <v/>
      </c>
      <c r="M57" s="140"/>
      <c r="N57" s="140"/>
      <c r="O57" s="140"/>
      <c r="P57" s="54" t="s">
        <v>29</v>
      </c>
      <c r="Q57" s="54" t="s">
        <v>27</v>
      </c>
      <c r="R57" s="156" t="str">
        <f>AC54</f>
        <v/>
      </c>
      <c r="S57" s="156"/>
      <c r="T57" s="156"/>
      <c r="U57" s="54" t="s">
        <v>100</v>
      </c>
      <c r="V57" s="54" t="s">
        <v>101</v>
      </c>
      <c r="W57" s="54" t="s">
        <v>36</v>
      </c>
      <c r="X57" s="161" t="str">
        <f>AU54</f>
        <v/>
      </c>
      <c r="Y57" s="161"/>
      <c r="Z57" s="161"/>
      <c r="AA57" s="161"/>
      <c r="AB57" s="54" t="s">
        <v>29</v>
      </c>
      <c r="AC57" s="54" t="s">
        <v>28</v>
      </c>
      <c r="AD57" s="161" t="str">
        <f>IF(L57="","",(IF(L57*R57-X57&lt;=0,0,L57*R57-X57)))</f>
        <v/>
      </c>
      <c r="AE57" s="161"/>
      <c r="AF57" s="161"/>
      <c r="AG57" s="161"/>
      <c r="AH57" s="54" t="s">
        <v>29</v>
      </c>
      <c r="AI57" s="77"/>
      <c r="AJ57" s="40"/>
      <c r="AK57" s="40"/>
      <c r="AL57" s="40"/>
      <c r="AM57" s="40"/>
      <c r="AN57" s="40"/>
      <c r="AO57" s="40"/>
      <c r="AP57" s="40"/>
      <c r="AQ57" s="40"/>
      <c r="AR57" s="40"/>
      <c r="AS57" s="40"/>
      <c r="AT57" s="40"/>
      <c r="AU57" s="40"/>
      <c r="AV57" s="40"/>
      <c r="AW57" s="40"/>
      <c r="AX57" s="40"/>
      <c r="AY57" s="40"/>
      <c r="AZ57" s="40"/>
      <c r="BA57" s="40"/>
      <c r="BB57" s="72"/>
    </row>
    <row r="58" spans="1:54" s="39" customFormat="1" ht="18" customHeight="1" x14ac:dyDescent="0.15">
      <c r="A58" s="36"/>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8"/>
    </row>
  </sheetData>
  <sheetProtection sheet="1" objects="1" scenarios="1"/>
  <protectedRanges>
    <protectedRange sqref="D4 J4 T4 F6 B6 Y6 AI6 AQ4 AS8 AS9 AQ9 AQ8 AV8 AV9 AY8 AY9 AR10 AR11 AE11 AE10 AI8 AI9 AL8 AL9 AD8 AD9 AF8 AF9 S8 Q8 Q9 S9 V9 V8 Y8 Y9 R10 R11 H14 H15 B17 H17 H21:M26 B25 B26 E30 C30 H30 G32 J32 M32 AK32" name="範囲2"/>
    <protectedRange sqref="D4:W4 B6:W6 Y6 AI6 AQ4 O8 Y8:Y9 R10:Z11 AE10:AM11 AY8:AY9 AR10:AZ11 H14:M17 F16 B17 H21:M26 B25:G26 E30 H30 G32 J32 M32 AK32 E32 S8:S9 V8:V9 AF8:AF9 AI8:AI9 AL8:AL9 AV8:AV9 AS8:AS9" name="範囲1"/>
  </protectedRanges>
  <mergeCells count="271">
    <mergeCell ref="B3:I3"/>
    <mergeCell ref="J3:S3"/>
    <mergeCell ref="B5:E5"/>
    <mergeCell ref="D4:I4"/>
    <mergeCell ref="J4:S4"/>
    <mergeCell ref="AI6:AN6"/>
    <mergeCell ref="B6:E6"/>
    <mergeCell ref="B4:C4"/>
    <mergeCell ref="AU38:BA38"/>
    <mergeCell ref="T3:W3"/>
    <mergeCell ref="T4:W4"/>
    <mergeCell ref="F5:W5"/>
    <mergeCell ref="F6:W6"/>
    <mergeCell ref="AQ3:BA3"/>
    <mergeCell ref="AQ4:BA6"/>
    <mergeCell ref="AI3:AO3"/>
    <mergeCell ref="AI4:AO5"/>
    <mergeCell ref="E32:F32"/>
    <mergeCell ref="Y3:AG3"/>
    <mergeCell ref="Y4:AG5"/>
    <mergeCell ref="AQ9:AR9"/>
    <mergeCell ref="AQ8:AR8"/>
    <mergeCell ref="AG22:AH22"/>
    <mergeCell ref="AF19:AF20"/>
    <mergeCell ref="AB8:AC8"/>
    <mergeCell ref="AB9:AC9"/>
    <mergeCell ref="AO8:AP8"/>
    <mergeCell ref="AO9:AP9"/>
    <mergeCell ref="AD9:AE9"/>
    <mergeCell ref="AD8:AE8"/>
    <mergeCell ref="Q8:R8"/>
    <mergeCell ref="AL9:AM9"/>
    <mergeCell ref="AE14:AM14"/>
    <mergeCell ref="Y8:Z8"/>
    <mergeCell ref="Y9:Z9"/>
    <mergeCell ref="Y6:AF6"/>
    <mergeCell ref="O25:R25"/>
    <mergeCell ref="AG25:AH25"/>
    <mergeCell ref="AG24:AH24"/>
    <mergeCell ref="AG21:AH21"/>
    <mergeCell ref="AB23:AE23"/>
    <mergeCell ref="AT23:AU23"/>
    <mergeCell ref="AT22:AU22"/>
    <mergeCell ref="AT21:AU21"/>
    <mergeCell ref="AR14:AZ14"/>
    <mergeCell ref="W23:Z23"/>
    <mergeCell ref="AO21:AR21"/>
    <mergeCell ref="AW22:AZ22"/>
    <mergeCell ref="AW21:AZ21"/>
    <mergeCell ref="AJ21:AM21"/>
    <mergeCell ref="AE15:AM15"/>
    <mergeCell ref="R14:Z14"/>
    <mergeCell ref="R11:Z11"/>
    <mergeCell ref="AR11:AZ11"/>
    <mergeCell ref="AE18:AM18"/>
    <mergeCell ref="AR17:AZ17"/>
    <mergeCell ref="AO18:AQ18"/>
    <mergeCell ref="AE16:AM16"/>
    <mergeCell ref="AE17:AM17"/>
    <mergeCell ref="AW24:AZ24"/>
    <mergeCell ref="AG26:AH26"/>
    <mergeCell ref="T21:U21"/>
    <mergeCell ref="T23:U23"/>
    <mergeCell ref="AJ22:AM22"/>
    <mergeCell ref="AO26:AR26"/>
    <mergeCell ref="AJ26:AM26"/>
    <mergeCell ref="AJ25:AM25"/>
    <mergeCell ref="AJ24:AM24"/>
    <mergeCell ref="AO23:AR23"/>
    <mergeCell ref="AO22:AR22"/>
    <mergeCell ref="AB21:AE21"/>
    <mergeCell ref="T24:U24"/>
    <mergeCell ref="AT24:AU24"/>
    <mergeCell ref="AG23:AH23"/>
    <mergeCell ref="AO25:AR25"/>
    <mergeCell ref="AO24:AR24"/>
    <mergeCell ref="W24:Z24"/>
    <mergeCell ref="T25:U25"/>
    <mergeCell ref="AB24:AE24"/>
    <mergeCell ref="AB22:AE22"/>
    <mergeCell ref="H23:M23"/>
    <mergeCell ref="B22:G22"/>
    <mergeCell ref="W22:Z22"/>
    <mergeCell ref="O23:R23"/>
    <mergeCell ref="O22:R22"/>
    <mergeCell ref="R15:Z15"/>
    <mergeCell ref="O21:R21"/>
    <mergeCell ref="H22:M22"/>
    <mergeCell ref="H20:N20"/>
    <mergeCell ref="B18:N18"/>
    <mergeCell ref="W21:Z21"/>
    <mergeCell ref="T22:U22"/>
    <mergeCell ref="R16:Z16"/>
    <mergeCell ref="B16:E16"/>
    <mergeCell ref="R18:Z18"/>
    <mergeCell ref="O19:R20"/>
    <mergeCell ref="B17:G17"/>
    <mergeCell ref="H17:M17"/>
    <mergeCell ref="O18:Q18"/>
    <mergeCell ref="R17:Z17"/>
    <mergeCell ref="B21:G21"/>
    <mergeCell ref="H21:M21"/>
    <mergeCell ref="B23:G23"/>
    <mergeCell ref="AR18:AZ18"/>
    <mergeCell ref="AW23:AZ23"/>
    <mergeCell ref="AJ23:AM23"/>
    <mergeCell ref="AS19:AS20"/>
    <mergeCell ref="AT19:AY20"/>
    <mergeCell ref="AB12:AN13"/>
    <mergeCell ref="AO12:BA13"/>
    <mergeCell ref="AR15:AZ15"/>
    <mergeCell ref="AR16:AZ16"/>
    <mergeCell ref="AB18:AD18"/>
    <mergeCell ref="B55:D55"/>
    <mergeCell ref="E55:H55"/>
    <mergeCell ref="B24:G24"/>
    <mergeCell ref="H24:M24"/>
    <mergeCell ref="O27:Q27"/>
    <mergeCell ref="B53:H53"/>
    <mergeCell ref="N52:Q52"/>
    <mergeCell ref="B46:D46"/>
    <mergeCell ref="B45:D45"/>
    <mergeCell ref="H25:M25"/>
    <mergeCell ref="E43:H43"/>
    <mergeCell ref="E30:F30"/>
    <mergeCell ref="O24:R24"/>
    <mergeCell ref="C30:D30"/>
    <mergeCell ref="B27:N27"/>
    <mergeCell ref="H26:M26"/>
    <mergeCell ref="B25:G25"/>
    <mergeCell ref="B50:E50"/>
    <mergeCell ref="B47:E48"/>
    <mergeCell ref="E45:I45"/>
    <mergeCell ref="B41:D43"/>
    <mergeCell ref="E41:H41"/>
    <mergeCell ref="L46:P46"/>
    <mergeCell ref="I42:O42"/>
    <mergeCell ref="AK32:AV32"/>
    <mergeCell ref="X41:AD41"/>
    <mergeCell ref="AB26:AE26"/>
    <mergeCell ref="AB25:AE25"/>
    <mergeCell ref="AM43:AS43"/>
    <mergeCell ref="AE27:AM27"/>
    <mergeCell ref="R27:Z27"/>
    <mergeCell ref="AT26:AU26"/>
    <mergeCell ref="AT25:AU25"/>
    <mergeCell ref="P41:V41"/>
    <mergeCell ref="AM41:AS41"/>
    <mergeCell ref="W26:Z26"/>
    <mergeCell ref="W25:Z25"/>
    <mergeCell ref="AR27:AZ27"/>
    <mergeCell ref="AE43:AK43"/>
    <mergeCell ref="AW26:AZ26"/>
    <mergeCell ref="AW25:AZ25"/>
    <mergeCell ref="B39:BA39"/>
    <mergeCell ref="I41:O41"/>
    <mergeCell ref="B56:D56"/>
    <mergeCell ref="E56:H56"/>
    <mergeCell ref="B54:D54"/>
    <mergeCell ref="E54:H54"/>
    <mergeCell ref="AT42:AZ42"/>
    <mergeCell ref="O26:R26"/>
    <mergeCell ref="E46:I46"/>
    <mergeCell ref="P43:V43"/>
    <mergeCell ref="AM53:AP53"/>
    <mergeCell ref="X43:AD43"/>
    <mergeCell ref="AB27:AD27"/>
    <mergeCell ref="I43:O43"/>
    <mergeCell ref="B26:G26"/>
    <mergeCell ref="T26:U26"/>
    <mergeCell ref="N51:Q51"/>
    <mergeCell ref="AT43:AZ43"/>
    <mergeCell ref="AE41:AK41"/>
    <mergeCell ref="AE42:AK42"/>
    <mergeCell ref="AT41:AZ41"/>
    <mergeCell ref="X42:AD42"/>
    <mergeCell ref="P42:V42"/>
    <mergeCell ref="H30:I30"/>
    <mergeCell ref="J32:K32"/>
    <mergeCell ref="E42:H42"/>
    <mergeCell ref="AV8:AW8"/>
    <mergeCell ref="AF8:AG8"/>
    <mergeCell ref="AI8:AJ8"/>
    <mergeCell ref="AI9:AJ9"/>
    <mergeCell ref="AS8:AT8"/>
    <mergeCell ref="V8:W8"/>
    <mergeCell ref="O10:Q10"/>
    <mergeCell ref="O12:AA13"/>
    <mergeCell ref="S9:T9"/>
    <mergeCell ref="V9:W9"/>
    <mergeCell ref="R10:Z10"/>
    <mergeCell ref="Q9:R9"/>
    <mergeCell ref="S8:T8"/>
    <mergeCell ref="AF9:AG9"/>
    <mergeCell ref="AB10:AD10"/>
    <mergeCell ref="AE11:AM11"/>
    <mergeCell ref="AR10:AZ10"/>
    <mergeCell ref="AO10:AQ10"/>
    <mergeCell ref="AE10:AM10"/>
    <mergeCell ref="AS9:AT9"/>
    <mergeCell ref="AY9:AZ9"/>
    <mergeCell ref="AY8:AZ8"/>
    <mergeCell ref="AL8:AM8"/>
    <mergeCell ref="AV9:AW9"/>
    <mergeCell ref="B8:N9"/>
    <mergeCell ref="B14:G14"/>
    <mergeCell ref="H14:M14"/>
    <mergeCell ref="B15:G15"/>
    <mergeCell ref="H15:M15"/>
    <mergeCell ref="S19:S20"/>
    <mergeCell ref="H16:M16"/>
    <mergeCell ref="B19:N19"/>
    <mergeCell ref="B10:N10"/>
    <mergeCell ref="B11:N11"/>
    <mergeCell ref="B12:N12"/>
    <mergeCell ref="B13:G13"/>
    <mergeCell ref="H13:N13"/>
    <mergeCell ref="B20:G20"/>
    <mergeCell ref="O8:P8"/>
    <mergeCell ref="O9:P9"/>
    <mergeCell ref="L57:O57"/>
    <mergeCell ref="L56:P56"/>
    <mergeCell ref="X57:AA57"/>
    <mergeCell ref="X56:AB56"/>
    <mergeCell ref="AD57:AG57"/>
    <mergeCell ref="AD56:AH56"/>
    <mergeCell ref="Q56:V56"/>
    <mergeCell ref="R57:T57"/>
    <mergeCell ref="AM54:AP54"/>
    <mergeCell ref="AC54:AD54"/>
    <mergeCell ref="AI54:AL54"/>
    <mergeCell ref="V54:Z54"/>
    <mergeCell ref="L49:P49"/>
    <mergeCell ref="S49:V49"/>
    <mergeCell ref="AU54:AX54"/>
    <mergeCell ref="AU53:AX53"/>
    <mergeCell ref="AU52:AX52"/>
    <mergeCell ref="AU51:AX51"/>
    <mergeCell ref="AS49:BA49"/>
    <mergeCell ref="B49:E49"/>
    <mergeCell ref="AC53:AD53"/>
    <mergeCell ref="AC52:AD52"/>
    <mergeCell ref="AC51:AD51"/>
    <mergeCell ref="AM52:AP52"/>
    <mergeCell ref="N53:Q53"/>
    <mergeCell ref="B51:E51"/>
    <mergeCell ref="W49:AA49"/>
    <mergeCell ref="G1:AV1"/>
    <mergeCell ref="F51:I51"/>
    <mergeCell ref="F50:I50"/>
    <mergeCell ref="F49:I49"/>
    <mergeCell ref="AS50:BA50"/>
    <mergeCell ref="G32:H32"/>
    <mergeCell ref="AO27:AQ27"/>
    <mergeCell ref="F16:G16"/>
    <mergeCell ref="AH32:AI32"/>
    <mergeCell ref="F47:I48"/>
    <mergeCell ref="AS48:BA48"/>
    <mergeCell ref="W46:AA46"/>
    <mergeCell ref="W48:AA48"/>
    <mergeCell ref="L47:P47"/>
    <mergeCell ref="S47:V47"/>
    <mergeCell ref="W47:AA47"/>
    <mergeCell ref="L48:P48"/>
    <mergeCell ref="AM42:AS42"/>
    <mergeCell ref="M32:N32"/>
    <mergeCell ref="AO19:AR20"/>
    <mergeCell ref="AB19:AE20"/>
    <mergeCell ref="AG19:AL20"/>
    <mergeCell ref="T19:Y20"/>
    <mergeCell ref="AM51:AP51"/>
  </mergeCells>
  <phoneticPr fontId="1"/>
  <conditionalFormatting sqref="AQ4 S8 V8 Y8:Z9 R10:Z11 AL9:AM9 AE10:AM11 AR10:AZ11 AS8 AV8 AY8:AZ9 H14:M17 B17 H21:M26 B24:G26 E30 H30 G32 J32 M32 AK32 F16 Y6 D4 J4 T4 AI6 B6 F6">
    <cfRule type="cellIs" dxfId="18" priority="29" stopIfTrue="1" operator="equal">
      <formula>0</formula>
    </cfRule>
  </conditionalFormatting>
  <conditionalFormatting sqref="H16:M16">
    <cfRule type="cellIs" dxfId="17" priority="22" stopIfTrue="1" operator="equal">
      <formula>0</formula>
    </cfRule>
  </conditionalFormatting>
  <conditionalFormatting sqref="Q8:R8">
    <cfRule type="containsBlanks" dxfId="16" priority="21">
      <formula>LEN(TRIM(Q8))=0</formula>
    </cfRule>
  </conditionalFormatting>
  <conditionalFormatting sqref="E32:F32">
    <cfRule type="containsBlanks" dxfId="15" priority="30">
      <formula>LEN(TRIM(E32))=0</formula>
    </cfRule>
  </conditionalFormatting>
  <conditionalFormatting sqref="Q9:R9">
    <cfRule type="containsBlanks" dxfId="14" priority="15">
      <formula>LEN(TRIM(Q9))=0</formula>
    </cfRule>
  </conditionalFormatting>
  <conditionalFormatting sqref="S9">
    <cfRule type="cellIs" dxfId="13" priority="14" stopIfTrue="1" operator="equal">
      <formula>0</formula>
    </cfRule>
  </conditionalFormatting>
  <conditionalFormatting sqref="V9">
    <cfRule type="cellIs" dxfId="12" priority="13" stopIfTrue="1" operator="equal">
      <formula>0</formula>
    </cfRule>
  </conditionalFormatting>
  <conditionalFormatting sqref="AD8:AE8">
    <cfRule type="containsBlanks" dxfId="11" priority="12">
      <formula>LEN(TRIM(AD8))=0</formula>
    </cfRule>
  </conditionalFormatting>
  <conditionalFormatting sqref="AQ8:AR8">
    <cfRule type="containsBlanks" dxfId="10" priority="11">
      <formula>LEN(TRIM(AQ8))=0</formula>
    </cfRule>
  </conditionalFormatting>
  <conditionalFormatting sqref="AD9:AE9">
    <cfRule type="containsBlanks" dxfId="9" priority="10">
      <formula>LEN(TRIM(AD9))=0</formula>
    </cfRule>
  </conditionalFormatting>
  <conditionalFormatting sqref="AQ9:AR9">
    <cfRule type="containsBlanks" dxfId="8" priority="9">
      <formula>LEN(TRIM(AQ9))=0</formula>
    </cfRule>
  </conditionalFormatting>
  <conditionalFormatting sqref="AF8">
    <cfRule type="cellIs" dxfId="7" priority="8" stopIfTrue="1" operator="equal">
      <formula>0</formula>
    </cfRule>
  </conditionalFormatting>
  <conditionalFormatting sqref="AF9">
    <cfRule type="cellIs" dxfId="6" priority="7" stopIfTrue="1" operator="equal">
      <formula>0</formula>
    </cfRule>
  </conditionalFormatting>
  <conditionalFormatting sqref="AI8">
    <cfRule type="cellIs" dxfId="5" priority="6" stopIfTrue="1" operator="equal">
      <formula>0</formula>
    </cfRule>
  </conditionalFormatting>
  <conditionalFormatting sqref="AI9">
    <cfRule type="cellIs" dxfId="4" priority="5" stopIfTrue="1" operator="equal">
      <formula>0</formula>
    </cfRule>
  </conditionalFormatting>
  <conditionalFormatting sqref="AL8">
    <cfRule type="cellIs" dxfId="3" priority="4" stopIfTrue="1" operator="equal">
      <formula>0</formula>
    </cfRule>
  </conditionalFormatting>
  <conditionalFormatting sqref="AV9">
    <cfRule type="cellIs" dxfId="2" priority="3" stopIfTrue="1" operator="equal">
      <formula>0</formula>
    </cfRule>
  </conditionalFormatting>
  <conditionalFormatting sqref="AS9">
    <cfRule type="cellIs" dxfId="1" priority="2" stopIfTrue="1" operator="equal">
      <formula>0</formula>
    </cfRule>
  </conditionalFormatting>
  <conditionalFormatting sqref="C30:D30">
    <cfRule type="containsBlanks" dxfId="0" priority="1">
      <formula>LEN(TRIM(C30))=0</formula>
    </cfRule>
  </conditionalFormatting>
  <dataValidations count="8">
    <dataValidation imeMode="hiragana" allowBlank="1" showInputMessage="1" showErrorMessage="1" sqref="AK32:AV32 B24:G26 B17:G17 J4 F6 AQ4" xr:uid="{00000000-0002-0000-0000-000000000000}"/>
    <dataValidation imeMode="off" allowBlank="1" showInputMessage="1" showErrorMessage="1" sqref="AR10:AZ11 H14:M17 H21:M26 R10:Z11 AE10:AM11 E45:I45 T4 D4 B6" xr:uid="{00000000-0002-0000-0000-000001000000}"/>
    <dataValidation type="whole" imeMode="off" allowBlank="1" showInputMessage="1" showErrorMessage="1" sqref="J32:K32 AV8:AW8" xr:uid="{00000000-0002-0000-0000-000002000000}">
      <formula1>1</formula1>
      <formula2>12</formula2>
    </dataValidation>
    <dataValidation type="whole" imeMode="off" allowBlank="1" showInputMessage="1" showErrorMessage="1" sqref="AS8:AT8 AY8:AZ9 M32:N32 Y8:Z9 AL9:AM9" xr:uid="{00000000-0002-0000-0000-000003000000}">
      <formula1>1</formula1>
      <formula2>31</formula2>
    </dataValidation>
    <dataValidation type="whole" imeMode="off" operator="greaterThanOrEqual" allowBlank="1" showInputMessage="1" showErrorMessage="1" sqref="G32:H32" xr:uid="{00000000-0002-0000-0000-000004000000}">
      <formula1>1</formula1>
    </dataValidation>
    <dataValidation type="whole" allowBlank="1" showInputMessage="1" showErrorMessage="1" sqref="V8:W9 AF8:AG9 AI8:AJ9 AS9:AT9 AV9:AW9" xr:uid="{00000000-0002-0000-0000-000005000000}">
      <formula1>1</formula1>
      <formula2>12</formula2>
    </dataValidation>
    <dataValidation type="whole" allowBlank="1" showInputMessage="1" showErrorMessage="1" sqref="S8:T9 AL8:AM8" xr:uid="{00000000-0002-0000-0000-000006000000}">
      <formula1>1</formula1>
      <formula2>31</formula2>
    </dataValidation>
    <dataValidation type="list" allowBlank="1" showInputMessage="1" showErrorMessage="1" sqref="Q8:R9 AD8:AE9 AQ8:AR9 C30:D30" xr:uid="{00000000-0002-0000-0000-000007000000}">
      <formula1>"平成,令和"</formula1>
    </dataValidation>
  </dataValidations>
  <printOptions horizontalCentered="1" verticalCentered="1"/>
  <pageMargins left="0.39370078740157483" right="0.39370078740157483" top="0.98425196850393704" bottom="0.59055118110236227" header="0.31496062992125984" footer="0.31496062992125984"/>
  <pageSetup paperSize="9" orientation="landscape" r:id="rId1"/>
  <rowBreaks count="1" manualBreakCount="1">
    <brk id="36" max="16383" man="1"/>
  </rowBreaks>
  <ignoredErrors>
    <ignoredError sqref="AE16 R16 AR16" formula="1"/>
    <ignoredError sqref="R18 AE18 AR18" evalError="1"/>
    <ignoredError sqref="E45 E30 H30"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報酬支給額証明書</vt:lpstr>
    </vt:vector>
  </TitlesOfParts>
  <Company>全国市町村職員共済組合連合会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全国市町村職員共済組合連合会</dc:creator>
  <cp:lastModifiedBy>u118</cp:lastModifiedBy>
  <cp:lastPrinted>2023-02-13T07:49:27Z</cp:lastPrinted>
  <dcterms:created xsi:type="dcterms:W3CDTF">2015-10-21T02:43:18Z</dcterms:created>
  <dcterms:modified xsi:type="dcterms:W3CDTF">2023-02-17T07:05:24Z</dcterms:modified>
</cp:coreProperties>
</file>