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短期給付\11_広報・説明会資料\04_定期発送\R7年度\20250710_育児休業支援金・育児時短勤務支援金について\"/>
    </mc:Choice>
  </mc:AlternateContent>
  <xr:revisionPtr revIDLastSave="0" documentId="13_ncr:1_{7FB83129-3D0B-4DDB-A243-CAECFBC87F5A}" xr6:coauthVersionLast="45" xr6:coauthVersionMax="45" xr10:uidLastSave="{00000000-0000-0000-0000-000000000000}"/>
  <bookViews>
    <workbookView xWindow="-120" yWindow="-120" windowWidth="20730" windowHeight="11160" tabRatio="849" firstSheet="10" activeTab="10" xr2:uid="{00000000-000D-0000-FFFF-FFFF00000000}"/>
  </bookViews>
  <sheets>
    <sheet name="請求書" sheetId="72" state="hidden" r:id="rId1"/>
    <sheet name="標準報酬等級表" sheetId="70" state="hidden" r:id="rId2"/>
    <sheet name="上限額表" sheetId="78" state="hidden" r:id="rId3"/>
    <sheet name="別紙注意事項" sheetId="81" state="hidden" r:id="rId4"/>
    <sheet name="裏面 (2)" sheetId="84" state="hidden" r:id="rId5"/>
    <sheet name="添付書類と注意事項" sheetId="82" state="hidden" r:id="rId6"/>
    <sheet name="添付書類と注意事項 (2)" sheetId="83" state="hidden" r:id="rId7"/>
    <sheet name="記入例" sheetId="88" state="hidden" r:id="rId8"/>
    <sheet name="添付書類と注意事項_" sheetId="85" state="hidden" r:id="rId9"/>
    <sheet name="添付書類と注意事項 (4)" sheetId="90" state="hidden" r:id="rId10"/>
    <sheet name="請求可能判定シート（産後休業取得者用）" sheetId="91" r:id="rId11"/>
    <sheet name="算出シート" sheetId="79" state="hidden" r:id="rId12"/>
    <sheet name="請求可能判定シート (産後休業取得なし用)" sheetId="92" r:id="rId13"/>
    <sheet name="裏面 (3)" sheetId="89" state="hidden" r:id="rId14"/>
  </sheets>
  <definedNames>
    <definedName name="_xlnm.Print_Area" localSheetId="7">記入例!$A$1:$AP$63</definedName>
    <definedName name="_xlnm.Print_Area" localSheetId="11">算出シート!$A$1:$Z$67</definedName>
    <definedName name="_xlnm.Print_Area" localSheetId="12">'請求可能判定シート (産後休業取得なし用)'!$A$1:$Z$66</definedName>
    <definedName name="_xlnm.Print_Area" localSheetId="10">'請求可能判定シート（産後休業取得者用）'!$A$1:$Z$66</definedName>
    <definedName name="_xlnm.Print_Area" localSheetId="0">請求書!$A$1:$AP$63</definedName>
    <definedName name="_xlnm.Print_Area" localSheetId="9">'添付書類と注意事項 (4)'!$A$1:$U$56</definedName>
    <definedName name="_xlnm.Print_Area" localSheetId="4">'裏面 (2)'!$A$1:$Z$71</definedName>
    <definedName name="_xlnm.Print_Area" localSheetId="13">'裏面 (3)'!$A$1:$Z$71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4" i="91" l="1"/>
  <c r="M64" i="92"/>
  <c r="C33" i="92" l="1"/>
  <c r="C33" i="91" l="1"/>
  <c r="AC3" i="92" l="1"/>
  <c r="C19" i="92"/>
  <c r="C58" i="92" s="1"/>
  <c r="T58" i="92" s="1"/>
  <c r="AC5" i="92"/>
  <c r="AC9" i="92"/>
  <c r="AC7" i="92"/>
  <c r="AC10" i="91"/>
  <c r="AC8" i="91"/>
  <c r="AC6" i="91"/>
  <c r="AC3" i="91"/>
  <c r="K44" i="92"/>
  <c r="K33" i="92"/>
  <c r="C38" i="92" s="1"/>
  <c r="K38" i="92" s="1"/>
  <c r="C44" i="92" s="1"/>
  <c r="K12" i="92" l="1"/>
  <c r="K12" i="91"/>
  <c r="AC12" i="91"/>
  <c r="L19" i="91"/>
  <c r="AC12" i="92"/>
  <c r="L19" i="92"/>
  <c r="L58" i="92" s="1"/>
  <c r="G44" i="92"/>
  <c r="C47" i="92"/>
  <c r="C49" i="92"/>
  <c r="C64" i="92" s="1"/>
  <c r="L58" i="91" l="1"/>
  <c r="K25" i="92"/>
  <c r="H64" i="92" s="1"/>
  <c r="C19" i="91"/>
  <c r="C58" i="91" s="1"/>
  <c r="K44" i="91"/>
  <c r="K33" i="91"/>
  <c r="C38" i="91" s="1"/>
  <c r="K38" i="91" s="1"/>
  <c r="C44" i="91" s="1"/>
  <c r="AD9" i="92"/>
  <c r="T58" i="91" l="1"/>
  <c r="K25" i="91"/>
  <c r="H64" i="91" s="1"/>
  <c r="G44" i="91"/>
  <c r="C49" i="91"/>
  <c r="C64" i="91" s="1"/>
  <c r="C47" i="91"/>
  <c r="AC9" i="79"/>
  <c r="L19" i="79" s="1"/>
  <c r="K25" i="79" s="1"/>
  <c r="C19" i="79"/>
  <c r="AC11" i="79" l="1"/>
  <c r="C59" i="89" l="1"/>
  <c r="P58" i="89"/>
  <c r="K46" i="89"/>
  <c r="K35" i="89"/>
  <c r="C40" i="89" s="1"/>
  <c r="K40" i="89" s="1"/>
  <c r="C46" i="89" s="1"/>
  <c r="C35" i="89"/>
  <c r="C22" i="89"/>
  <c r="AB9" i="89" s="1"/>
  <c r="AD9" i="89" s="1"/>
  <c r="L22" i="89" s="1"/>
  <c r="L64" i="89" s="1"/>
  <c r="AC9" i="89"/>
  <c r="AC7" i="89"/>
  <c r="AB7" i="89"/>
  <c r="C51" i="89" l="1"/>
  <c r="C70" i="89" s="1"/>
  <c r="C49" i="89"/>
  <c r="G46" i="89"/>
  <c r="K28" i="89"/>
  <c r="H70" i="89" s="1"/>
  <c r="C64" i="89"/>
  <c r="T64" i="89" s="1"/>
  <c r="M70" i="89" l="1"/>
  <c r="AB7" i="79"/>
  <c r="K44" i="79" l="1"/>
  <c r="C42" i="88" l="1"/>
  <c r="C51" i="88" s="1"/>
  <c r="C33" i="79" l="1"/>
  <c r="AC7" i="79"/>
  <c r="AB9" i="79"/>
  <c r="AD9" i="79" s="1"/>
  <c r="C58" i="79" l="1"/>
  <c r="T58" i="79" s="1"/>
  <c r="K15" i="84"/>
  <c r="V48" i="84"/>
  <c r="Q48" i="84"/>
  <c r="K48" i="84"/>
  <c r="C53" i="84" s="1"/>
  <c r="K53" i="84" s="1"/>
  <c r="C65" i="84" s="1"/>
  <c r="L65" i="84" s="1"/>
  <c r="H70" i="84" s="1"/>
  <c r="C48" i="84"/>
  <c r="V33" i="84"/>
  <c r="K33" i="84"/>
  <c r="C38" i="84" s="1"/>
  <c r="K38" i="84" s="1"/>
  <c r="C60" i="84" s="1"/>
  <c r="K22" i="84"/>
  <c r="H65" i="84" s="1"/>
  <c r="K5" i="84"/>
  <c r="H65" i="79" l="1"/>
  <c r="G15" i="84"/>
  <c r="H60" i="84"/>
  <c r="L60" i="84"/>
  <c r="C70" i="84" s="1"/>
  <c r="M70" i="84" s="1"/>
  <c r="A10" i="78"/>
  <c r="A9" i="78"/>
  <c r="F48" i="70"/>
  <c r="E48" i="70"/>
  <c r="F47" i="70"/>
  <c r="E47" i="70"/>
  <c r="F46" i="70"/>
  <c r="E46" i="70"/>
  <c r="F45" i="70"/>
  <c r="E45" i="70"/>
  <c r="F44" i="70"/>
  <c r="E44" i="70"/>
  <c r="F43" i="70"/>
  <c r="E43" i="70"/>
  <c r="F42" i="70"/>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 r="K33" i="79"/>
  <c r="C38" i="79" s="1"/>
  <c r="K38" i="79" s="1"/>
  <c r="C44" i="79" s="1"/>
  <c r="C42" i="72"/>
  <c r="C51" i="72" s="1"/>
  <c r="L58" i="79" l="1"/>
  <c r="G44" i="79"/>
  <c r="C47" i="79"/>
  <c r="C49" i="79"/>
  <c r="C65" i="79" s="1"/>
  <c r="M65" i="79" s="1"/>
</calcChain>
</file>

<file path=xl/sharedStrings.xml><?xml version="1.0" encoding="utf-8"?>
<sst xmlns="http://schemas.openxmlformats.org/spreadsheetml/2006/main" count="903" uniqueCount="351">
  <si>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</si>
  <si>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</si>
  <si>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</si>
  <si>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</si>
  <si>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</si>
  <si>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</si>
  <si>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</si>
  <si>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</si>
  <si>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</si>
  <si>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</si>
  <si>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</si>
  <si>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</si>
  <si>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</si>
  <si>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</si>
  <si>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</si>
  <si>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</si>
  <si>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</si>
  <si>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</si>
  <si>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</si>
  <si>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</si>
  <si>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</si>
  <si>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</si>
  <si>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</si>
  <si>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</si>
  <si>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</si>
  <si>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</si>
  <si>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</si>
  <si>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</si>
  <si>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</si>
  <si>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</si>
  <si>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</si>
  <si>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</si>
  <si>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</si>
  <si>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</si>
  <si>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</si>
  <si>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</si>
  <si>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</si>
  <si>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</si>
  <si>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</si>
  <si>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</si>
  <si>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</si>
  <si>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</si>
  <si>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</si>
  <si>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</si>
  <si>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</si>
  <si>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</si>
  <si>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</si>
  <si>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</si>
  <si>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</si>
  <si>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</si>
  <si>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</si>
  <si>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</si>
  <si>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</si>
  <si>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</si>
  <si>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</si>
  <si>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</si>
  <si>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</si>
  <si>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</si>
  <si>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</si>
  <si>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</si>
  <si>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</si>
  <si>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</si>
  <si>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</si>
  <si>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</si>
  <si>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</si>
  <si>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</si>
  <si>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</si>
  <si>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</si>
  <si>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</si>
  <si>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</si>
  <si>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</si>
  <si>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</si>
  <si>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</si>
  <si>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</si>
  <si>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</si>
  <si>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</si>
  <si>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</si>
  <si>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</si>
  <si>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</si>
  <si>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</si>
  <si>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</si>
  <si>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</si>
  <si>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</si>
  <si>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</si>
  <si>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</si>
  <si>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</si>
  <si>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</si>
  <si>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</si>
  <si>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</si>
  <si>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</si>
  <si>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</si>
  <si>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</si>
  <si>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</si>
  <si>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</si>
  <si>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</si>
  <si>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</si>
  <si>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</si>
  <si>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</si>
  <si>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</si>
  <si>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</si>
  <si>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</si>
  <si>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</si>
  <si>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</si>
  <si>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</si>
  <si>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</si>
  <si>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</si>
  <si>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</si>
  <si>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</si>
  <si>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</si>
  <si>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</si>
  <si>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</si>
  <si>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</si>
  <si>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</si>
  <si>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</si>
  <si>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</si>
  <si>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</si>
  <si>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</si>
  <si>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</si>
  <si>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</si>
  <si>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</si>
  <si>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</si>
  <si>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</si>
  <si>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</si>
  <si>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</si>
  <si>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</si>
  <si>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</si>
  <si>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</si>
  <si>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</si>
  <si>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</si>
  <si>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</si>
  <si>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</si>
  <si>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</si>
  <si>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</si>
  <si>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</si>
  <si>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</si>
  <si>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</si>
  <si>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</si>
  <si>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</si>
  <si>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</si>
  <si>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</si>
  <si>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</si>
  <si>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</si>
  <si>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</si>
  <si>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</si>
  <si>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</si>
  <si>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</si>
  <si>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</si>
  <si>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添付書類</t>
    <rPh sb="0" eb="2">
      <t>テンプ</t>
    </rPh>
    <rPh sb="2" eb="4">
      <t>ショルイ</t>
    </rPh>
    <phoneticPr fontId="4"/>
  </si>
  <si>
    <t>　（１）育児休業の辞令の写し</t>
    <rPh sb="4" eb="6">
      <t>イクジ</t>
    </rPh>
    <rPh sb="6" eb="8">
      <t>キュウギョウ</t>
    </rPh>
    <rPh sb="9" eb="11">
      <t>ジレイ</t>
    </rPh>
    <rPh sb="12" eb="13">
      <t>ウツ</t>
    </rPh>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</si>
  <si>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</si>
  <si>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</si>
  <si>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</si>
  <si>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</si>
  <si>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</si>
  <si>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</si>
  <si>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</si>
  <si>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</si>
  <si>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</si>
  <si>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</si>
  <si>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</si>
  <si>
    <t>育児休業支援手当金請求書</t>
    <rPh sb="0" eb="2">
      <t>イクジ</t>
    </rPh>
    <rPh sb="2" eb="4">
      <t>キュウギョウ</t>
    </rPh>
    <rPh sb="4" eb="6">
      <t>シエン</t>
    </rPh>
    <rPh sb="6" eb="8">
      <t>テアテ</t>
    </rPh>
    <rPh sb="8" eb="9">
      <t>キン</t>
    </rPh>
    <rPh sb="9" eb="12">
      <t>セイキュウショ</t>
    </rPh>
    <phoneticPr fontId="4"/>
  </si>
  <si>
    <t>　　育児休業支援手当金の決定・給付に当たり必要な私の個人情報を、貴支部が給与支給機関から提供を受けることに同意します。</t>
    <rPh sb="2" eb="4">
      <t>イクジ</t>
    </rPh>
    <rPh sb="4" eb="6">
      <t>キュウギョウ</t>
    </rPh>
    <rPh sb="6" eb="8">
      <t>シエン</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</si>
  <si>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育児休業支援手当金とは</t>
    <rPh sb="0" eb="2">
      <t>イクジ</t>
    </rPh>
    <rPh sb="2" eb="4">
      <t>キュウギョウ</t>
    </rPh>
    <rPh sb="4" eb="6">
      <t>シエン</t>
    </rPh>
    <rPh sb="6" eb="8">
      <t>テアテ</t>
    </rPh>
    <rPh sb="8" eb="9">
      <t>キン</t>
    </rPh>
    <phoneticPr fontId="4"/>
  </si>
  <si>
    <t>　共働き・共育ての推進策として、令和７年４月１日より新しく追加された制度です。</t>
    <rPh sb="34" eb="36">
      <t>セイド</t>
    </rPh>
    <phoneticPr fontId="4"/>
  </si>
  <si>
    <t>　組合員が、対象期間（※）内に育児休業をした場合において、次のいずれにも該当するときに、</t>
    <phoneticPr fontId="4"/>
  </si>
  <si>
    <t>２８日を限度として、標準報酬日額の１３％が育児休業手当金に上乗せされるかたちで支給され</t>
    <phoneticPr fontId="4"/>
  </si>
  <si>
    <t>ます。</t>
    <phoneticPr fontId="4"/>
  </si>
  <si>
    <t xml:space="preserve">①対象期間（※）内に育児休業等をした日が通算して１４日以上あるとき
</t>
    <phoneticPr fontId="4"/>
  </si>
  <si>
    <t xml:space="preserve">②当該組合員の配偶者が、当該育児休業等に係る子について配偶者育児休業等をしたとき
</t>
    <phoneticPr fontId="4"/>
  </si>
  <si>
    <t>　（その配偶者が子の出生の日から起算して５６日を経過する日の翌日までの期間内にした</t>
    <phoneticPr fontId="4"/>
  </si>
  <si>
    <t>　配偶者育児休業等の日数が通算して１４日以上であるときに限る。）</t>
    <phoneticPr fontId="4"/>
  </si>
  <si>
    <t>・配偶者のない者や子と法律上の親子関係がない配偶者等である場合</t>
    <phoneticPr fontId="4"/>
  </si>
  <si>
    <t>・配偶者が雇用保険法第５条第１項に規定する適用事業に雇用される労働者でない場合</t>
    <phoneticPr fontId="4"/>
  </si>
  <si>
    <t>・配偶者が労働基準法に定める産後休業、その他これに相当する休業として総務省令で定める</t>
    <phoneticPr fontId="4"/>
  </si>
  <si>
    <t>　休業をした場合</t>
    <phoneticPr fontId="4"/>
  </si>
  <si>
    <t>・配偶者がその子の出生後５６日以内の期間において、配偶者が労使協定に基づき事業主から</t>
    <phoneticPr fontId="4"/>
  </si>
  <si>
    <t>　育児休業を拒まれた場合等</t>
    <phoneticPr fontId="4"/>
  </si>
  <si>
    <t>　ただし、次のいずれかに該当する場合は、上記①のみ該当すれば支給されます。</t>
    <phoneticPr fontId="4"/>
  </si>
  <si>
    <t>（※）「対象期間」は次のとおりです。</t>
    <phoneticPr fontId="4"/>
  </si>
  <si>
    <t>●組合員が当該育児休業に係る子について、産後休暇等を取得しなかった場合</t>
    <phoneticPr fontId="4"/>
  </si>
  <si>
    <t>●組合員が当該育児休業に係る子について、産後休暇等を取得した場合</t>
    <phoneticPr fontId="4"/>
  </si>
  <si>
    <t>　→子の出生日から起算して５６日を経過する日の翌日まで</t>
    <phoneticPr fontId="4"/>
  </si>
  <si>
    <t>子の出生日が・・・</t>
    <phoneticPr fontId="4"/>
  </si>
  <si>
    <t>いつから</t>
    <phoneticPr fontId="4"/>
  </si>
  <si>
    <t>いつまで</t>
    <phoneticPr fontId="4"/>
  </si>
  <si>
    <t>出産予定日より前</t>
    <phoneticPr fontId="4"/>
  </si>
  <si>
    <t>出産予定日と同日</t>
    <phoneticPr fontId="4"/>
  </si>
  <si>
    <t>出産予定日より後</t>
    <phoneticPr fontId="4"/>
  </si>
  <si>
    <t>出生日</t>
    <phoneticPr fontId="4"/>
  </si>
  <si>
    <t>出産予定日</t>
    <phoneticPr fontId="4"/>
  </si>
  <si>
    <t>出産予定日から１１２日を経過する日の翌日</t>
    <phoneticPr fontId="4"/>
  </si>
  <si>
    <t>出生日から１１２日を経過する日の翌日</t>
    <phoneticPr fontId="4"/>
  </si>
  <si>
    <t>出生日から１１３日を経過する日の翌日</t>
  </si>
  <si>
    <t>配偶者の状況
（該当する番号に〇）</t>
    <rPh sb="0" eb="3">
      <t>ハイグウシャ</t>
    </rPh>
    <rPh sb="4" eb="6">
      <t>ジョウキョウ</t>
    </rPh>
    <rPh sb="8" eb="10">
      <t>ガイトウ</t>
    </rPh>
    <rPh sb="12" eb="14">
      <t>バンゴウ</t>
    </rPh>
    <phoneticPr fontId="4"/>
  </si>
  <si>
    <t>　（２）対象期間の給与明細の写し</t>
    <rPh sb="4" eb="6">
      <t>タイショウ</t>
    </rPh>
    <rPh sb="6" eb="8">
      <t>キカン</t>
    </rPh>
    <rPh sb="9" eb="11">
      <t>キュウヨ</t>
    </rPh>
    <rPh sb="11" eb="13">
      <t>メイサイ</t>
    </rPh>
    <rPh sb="14" eb="15">
      <t>ウツ</t>
    </rPh>
    <phoneticPr fontId="4"/>
  </si>
  <si>
    <t>　（３）世帯全員の住民票の写し</t>
    <rPh sb="4" eb="6">
      <t>セタイ</t>
    </rPh>
    <rPh sb="6" eb="8">
      <t>ゼンイン</t>
    </rPh>
    <rPh sb="9" eb="12">
      <t>ジュウミンヒョウ</t>
    </rPh>
    <rPh sb="13" eb="14">
      <t>ウツ</t>
    </rPh>
    <phoneticPr fontId="4"/>
  </si>
  <si>
    <t>　（４）子の出生日又は出産予定日が確認できる書類の写し（母子手帳の写し等）</t>
    <rPh sb="4" eb="5">
      <t>コ</t>
    </rPh>
    <rPh sb="6" eb="8">
      <t>シュッセイ</t>
    </rPh>
    <rPh sb="8" eb="9">
      <t>ビ</t>
    </rPh>
    <rPh sb="9" eb="10">
      <t>マタ</t>
    </rPh>
    <rPh sb="11" eb="13">
      <t>シュッサン</t>
    </rPh>
    <rPh sb="13" eb="15">
      <t>ヨテイ</t>
    </rPh>
    <rPh sb="15" eb="16">
      <t>ビ</t>
    </rPh>
    <rPh sb="17" eb="19">
      <t>カクニン</t>
    </rPh>
    <rPh sb="22" eb="24">
      <t>ショルイ</t>
    </rPh>
    <rPh sb="25" eb="26">
      <t>ウツ</t>
    </rPh>
    <rPh sb="28" eb="30">
      <t>ボシ</t>
    </rPh>
    <rPh sb="30" eb="32">
      <t>テチョウ</t>
    </rPh>
    <rPh sb="33" eb="34">
      <t>ウツ</t>
    </rPh>
    <rPh sb="35" eb="36">
      <t>トウ</t>
    </rPh>
    <phoneticPr fontId="4"/>
  </si>
  <si>
    <t>　（５）配偶者の状況が確認できる書類</t>
    <rPh sb="4" eb="7">
      <t>ハイグウシャ</t>
    </rPh>
    <rPh sb="8" eb="10">
      <t>ジョウキョウ</t>
    </rPh>
    <rPh sb="11" eb="13">
      <t>カクニン</t>
    </rPh>
    <rPh sb="16" eb="18">
      <t>ショルイ</t>
    </rPh>
    <phoneticPr fontId="4"/>
  </si>
  <si>
    <t>　　　　</t>
    <phoneticPr fontId="4"/>
  </si>
  <si>
    <t>　①配偶者が育児休業を取得している</t>
    <rPh sb="2" eb="5">
      <t>ハイグウシャ</t>
    </rPh>
    <rPh sb="6" eb="8">
      <t>イクジ</t>
    </rPh>
    <rPh sb="8" eb="10">
      <t>キュウギョウ</t>
    </rPh>
    <rPh sb="11" eb="13">
      <t>シュトク</t>
    </rPh>
    <phoneticPr fontId="4"/>
  </si>
  <si>
    <t>→</t>
    <phoneticPr fontId="4"/>
  </si>
  <si>
    <t>配偶者が対象期間内に１４日以上育児休業をしていることを証明する書類の写し</t>
    <phoneticPr fontId="4"/>
  </si>
  <si>
    <t>戸籍謄（抄）本の写し</t>
    <phoneticPr fontId="4"/>
  </si>
  <si>
    <t>　③配偶者が雇用保険法第５条第１項に規定する適用事業に雇用される労働者でない</t>
    <rPh sb="2" eb="5">
      <t>ハイグウシャ</t>
    </rPh>
    <phoneticPr fontId="4"/>
  </si>
  <si>
    <t>　（例）配偶者の育児休業の辞令、育児休業給付金支給決定通知書</t>
    <phoneticPr fontId="4"/>
  </si>
  <si>
    <t>　②配偶者がいない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</si>
  <si>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配偶者の直近の所得（課税）証明書</t>
    <phoneticPr fontId="4"/>
  </si>
  <si>
    <t>　④その他の事情による</t>
    <rPh sb="4" eb="5">
      <t>タ</t>
    </rPh>
    <rPh sb="6" eb="8">
      <t>ジジョウ</t>
    </rPh>
    <phoneticPr fontId="4"/>
  </si>
  <si>
    <t>「配偶者の事情に関する申立書」及び事情を確認できる書類</t>
    <rPh sb="1" eb="4">
      <t>ハイグウシャ</t>
    </rPh>
    <rPh sb="5" eb="7">
      <t>ジジョウ</t>
    </rPh>
    <rPh sb="8" eb="9">
      <t>カン</t>
    </rPh>
    <rPh sb="11" eb="13">
      <t>モウシタ</t>
    </rPh>
    <rPh sb="13" eb="14">
      <t>ショ</t>
    </rPh>
    <rPh sb="15" eb="16">
      <t>オヨ</t>
    </rPh>
    <rPh sb="17" eb="19">
      <t>ジジョウ</t>
    </rPh>
    <rPh sb="20" eb="22">
      <t>カクニン</t>
    </rPh>
    <rPh sb="25" eb="27">
      <t>ショルイ</t>
    </rPh>
    <phoneticPr fontId="4"/>
  </si>
  <si>
    <t>子の出生日から起算して５６日を経過する日の翌日まで</t>
    <phoneticPr fontId="4"/>
  </si>
  <si>
    <t>●請求期間の至日は「育児休業開始日から２８日後」と「育児休業の終了日」のどちらか早い方です。</t>
    <rPh sb="10" eb="12">
      <t>イクジ</t>
    </rPh>
    <rPh sb="12" eb="14">
      <t>キュウギョウ</t>
    </rPh>
    <rPh sb="14" eb="16">
      <t>カイシ</t>
    </rPh>
    <rPh sb="16" eb="17">
      <t>ビ</t>
    </rPh>
    <rPh sb="21" eb="22">
      <t>ニチ</t>
    </rPh>
    <rPh sb="22" eb="23">
      <t>ゴ</t>
    </rPh>
    <rPh sb="40" eb="41">
      <t>ハヤ</t>
    </rPh>
    <rPh sb="42" eb="43">
      <t>ホウ</t>
    </rPh>
    <phoneticPr fontId="4"/>
  </si>
  <si>
    <t>日）</t>
    <rPh sb="0" eb="1">
      <t>ニチ</t>
    </rPh>
    <phoneticPr fontId="4"/>
  </si>
  <si>
    <t>　　上記のとおり請求します。</t>
    <rPh sb="2" eb="4">
      <t>ジョウキ</t>
    </rPh>
    <rPh sb="8" eb="10">
      <t>セイキュウ</t>
    </rPh>
    <phoneticPr fontId="4"/>
  </si>
  <si>
    <t>（支給対象日数</t>
    <rPh sb="1" eb="3">
      <t>シキュウ</t>
    </rPh>
    <rPh sb="3" eb="5">
      <t>タイショウ</t>
    </rPh>
    <rPh sb="5" eb="7">
      <t>ニッスウ</t>
    </rPh>
    <phoneticPr fontId="4"/>
  </si>
  <si>
    <t>配偶者は雇用保険に（</t>
    <rPh sb="0" eb="3">
      <t>ハイグウシャ</t>
    </rPh>
    <rPh sb="4" eb="6">
      <t>コヨウ</t>
    </rPh>
    <rPh sb="6" eb="8">
      <t>ホケン</t>
    </rPh>
    <phoneticPr fontId="4"/>
  </si>
  <si>
    <t>加入している</t>
    <rPh sb="0" eb="2">
      <t>カニュウ</t>
    </rPh>
    <phoneticPr fontId="4"/>
  </si>
  <si>
    <t>加入していない　）</t>
    <rPh sb="0" eb="2">
      <t>カニュウ</t>
    </rPh>
    <phoneticPr fontId="4"/>
  </si>
  <si>
    <t>組合員との続柄</t>
    <phoneticPr fontId="4"/>
  </si>
  <si>
    <t>有</t>
    <rPh sb="0" eb="1">
      <t>アリ</t>
    </rPh>
    <phoneticPr fontId="4"/>
  </si>
  <si>
    <t>無</t>
    <rPh sb="0" eb="1">
      <t>ナシ</t>
    </rPh>
    <phoneticPr fontId="4"/>
  </si>
  <si>
    <t>産前産後休業の取得の有無</t>
    <rPh sb="0" eb="2">
      <t>サンゼン</t>
    </rPh>
    <rPh sb="2" eb="4">
      <t>サンゴ</t>
    </rPh>
    <rPh sb="4" eb="6">
      <t>キュウギョウ</t>
    </rPh>
    <rPh sb="7" eb="9">
      <t>シュトク</t>
    </rPh>
    <rPh sb="10" eb="12">
      <t>ウム</t>
    </rPh>
    <phoneticPr fontId="4"/>
  </si>
  <si>
    <t>配偶者の雇用保険の
加入の有無
（どちらかに〇）</t>
    <rPh sb="0" eb="3">
      <t>ハイグウシャ</t>
    </rPh>
    <rPh sb="4" eb="6">
      <t>コヨウ</t>
    </rPh>
    <rPh sb="6" eb="8">
      <t>ホケン</t>
    </rPh>
    <rPh sb="10" eb="12">
      <t>カニュウ</t>
    </rPh>
    <rPh sb="13" eb="15">
      <t>ウム</t>
    </rPh>
    <phoneticPr fontId="4"/>
  </si>
  <si>
    <t>※育児休業開始日(請求期間の自年月日)以降に書類を作成、提出してください。
　添付書類及び記入上の注意事項は別紙を御覧ください。</t>
    <rPh sb="1" eb="3">
      <t>イクジ</t>
    </rPh>
    <rPh sb="3" eb="5">
      <t>キュウギョウ</t>
    </rPh>
    <rPh sb="5" eb="7">
      <t>カイシ</t>
    </rPh>
    <rPh sb="7" eb="8">
      <t>ビ</t>
    </rPh>
    <rPh sb="9" eb="11">
      <t>セイキュウ</t>
    </rPh>
    <rPh sb="11" eb="13">
      <t>キカン</t>
    </rPh>
    <rPh sb="14" eb="15">
      <t>ジ</t>
    </rPh>
    <rPh sb="15" eb="18">
      <t>ネンガッピ</t>
    </rPh>
    <rPh sb="19" eb="21">
      <t>イコウ</t>
    </rPh>
    <rPh sb="22" eb="24">
      <t>ショルイ</t>
    </rPh>
    <rPh sb="25" eb="27">
      <t>サクセイ</t>
    </rPh>
    <rPh sb="28" eb="30">
      <t>テイシュツ</t>
    </rPh>
    <rPh sb="39" eb="41">
      <t>テンプ</t>
    </rPh>
    <rPh sb="41" eb="43">
      <t>ショルイ</t>
    </rPh>
    <rPh sb="43" eb="44">
      <t>オヨ</t>
    </rPh>
    <rPh sb="45" eb="47">
      <t>キニュウ</t>
    </rPh>
    <rPh sb="47" eb="48">
      <t>ジョウ</t>
    </rPh>
    <rPh sb="49" eb="51">
      <t>チュウイ</t>
    </rPh>
    <rPh sb="51" eb="53">
      <t>ジコウ</t>
    </rPh>
    <rPh sb="54" eb="56">
      <t>ベッシ</t>
    </rPh>
    <rPh sb="57" eb="59">
      <t>ゴラン</t>
    </rPh>
    <phoneticPr fontId="4"/>
  </si>
  <si>
    <t>●育児休業支援手当金の支給対象となっている育休期間に変更（短縮等）があった場合は速やかに</t>
    <rPh sb="5" eb="7">
      <t>シエン</t>
    </rPh>
    <phoneticPr fontId="4"/>
  </si>
  <si>
    <t>　当請求書及び辞令の写しを提出してください。育児休業手当金の支給が終了した後の育休期間に</t>
    <phoneticPr fontId="4"/>
  </si>
  <si>
    <t>　変更があった場合は、当請求書の提出は不要です。</t>
    <phoneticPr fontId="4"/>
  </si>
  <si>
    <t>　（２８日には土日を含めます。）</t>
    <rPh sb="4" eb="5">
      <t>ニチ</t>
    </rPh>
    <rPh sb="7" eb="9">
      <t>ドニチ</t>
    </rPh>
    <rPh sb="10" eb="11">
      <t>フク</t>
    </rPh>
    <phoneticPr fontId="4"/>
  </si>
  <si>
    <t>基礎情報</t>
    <rPh sb="0" eb="2">
      <t>キソ</t>
    </rPh>
    <rPh sb="2" eb="4">
      <t>ジョウホウ</t>
    </rPh>
    <phoneticPr fontId="4"/>
  </si>
  <si>
    <t>育児休業支援手当金　請求額算出シート</t>
    <rPh sb="0" eb="2">
      <t>イクジ</t>
    </rPh>
    <rPh sb="2" eb="4">
      <t>キュウギョウ</t>
    </rPh>
    <rPh sb="4" eb="6">
      <t>シエン</t>
    </rPh>
    <rPh sb="6" eb="8">
      <t>テアテ</t>
    </rPh>
    <rPh sb="8" eb="9">
      <t>キン</t>
    </rPh>
    <rPh sb="10" eb="12">
      <t>セイキュウ</t>
    </rPh>
    <rPh sb="12" eb="13">
      <t>ガク</t>
    </rPh>
    <rPh sb="13" eb="15">
      <t>サンシュツ</t>
    </rPh>
    <phoneticPr fontId="4"/>
  </si>
  <si>
    <t>　Ⅰ．対象となる子の生年月日</t>
    <rPh sb="3" eb="5">
      <t>タイショウ</t>
    </rPh>
    <rPh sb="8" eb="9">
      <t>コ</t>
    </rPh>
    <rPh sb="10" eb="12">
      <t>セイネン</t>
    </rPh>
    <rPh sb="12" eb="14">
      <t>ガッピ</t>
    </rPh>
    <phoneticPr fontId="4"/>
  </si>
  <si>
    <t>　　　組合員の育児休業終了日</t>
    <rPh sb="3" eb="6">
      <t>クミアイイン</t>
    </rPh>
    <rPh sb="7" eb="9">
      <t>イクジ</t>
    </rPh>
    <rPh sb="9" eb="11">
      <t>キュウギョウ</t>
    </rPh>
    <rPh sb="11" eb="14">
      <t>シュウリョウビ</t>
    </rPh>
    <phoneticPr fontId="4"/>
  </si>
  <si>
    <t>　　　組合員の配偶者の育児休業終了日</t>
    <rPh sb="3" eb="6">
      <t>クミアイイン</t>
    </rPh>
    <rPh sb="7" eb="10">
      <t>ハイグウシャ</t>
    </rPh>
    <rPh sb="11" eb="13">
      <t>イクジ</t>
    </rPh>
    <rPh sb="13" eb="15">
      <t>キュウギョウ</t>
    </rPh>
    <rPh sb="15" eb="18">
      <t>シュウリョウビ</t>
    </rPh>
    <phoneticPr fontId="4"/>
  </si>
  <si>
    <t>３．配偶者がいない　又は　子と配偶者が法律上の親子関係にない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</si>
  <si>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４．配偶者が雇用保険法第５条第１項に規定する適用事業に雇用される労働者でない</t>
    <rPh sb="2" eb="5">
      <t>ハイグウシャ</t>
    </rPh>
    <phoneticPr fontId="4"/>
  </si>
  <si>
    <t>５．その他（別紙「配偶者の状況に関する申立書」に記載）</t>
    <rPh sb="4" eb="5">
      <t>タ</t>
    </rPh>
    <rPh sb="6" eb="8">
      <t>ベッシ</t>
    </rPh>
    <rPh sb="9" eb="12">
      <t>ハイグウシャ</t>
    </rPh>
    <rPh sb="13" eb="15">
      <t>ジョウキョウ</t>
    </rPh>
    <rPh sb="16" eb="17">
      <t>カン</t>
    </rPh>
    <rPh sb="19" eb="21">
      <t>モウシタ</t>
    </rPh>
    <rPh sb="21" eb="22">
      <t>ショ</t>
    </rPh>
    <rPh sb="24" eb="26">
      <t>キサイ</t>
    </rPh>
    <phoneticPr fontId="4"/>
  </si>
  <si>
    <t>→</t>
  </si>
  <si>
    <t xml:space="preserve">①対象期間（※）内に育児休業等をした日が通算して１４日以上あるとき
</t>
  </si>
  <si>
    <t xml:space="preserve">②当該組合員の配偶者が、当該育児休業等に係る子について配偶者育児休業等をしたとき
</t>
  </si>
  <si>
    <t>配偶者が対象期間内に１４日以上育児休業をしていることを証明する書類の写し</t>
  </si>
  <si>
    <t>　（例）配偶者の育児休業の辞令、育児休業給付金支給決定通知書</t>
  </si>
  <si>
    <t>戸籍謄（抄）本の写し</t>
  </si>
  <si>
    <t>配偶者の直近の所得（課税）証明書</t>
  </si>
  <si>
    <t>　　　　</t>
    <phoneticPr fontId="4"/>
  </si>
  <si>
    <t>　②配偶者が産後休暇を取得している</t>
    <rPh sb="2" eb="5">
      <t>ハイグウシャ</t>
    </rPh>
    <rPh sb="6" eb="8">
      <t>サンゴ</t>
    </rPh>
    <rPh sb="8" eb="10">
      <t>キュウカ</t>
    </rPh>
    <rPh sb="11" eb="13">
      <t>シュトク</t>
    </rPh>
    <phoneticPr fontId="4"/>
  </si>
  <si>
    <t>→</t>
    <phoneticPr fontId="4"/>
  </si>
  <si>
    <t>母子健康手帳又は医師の診断書</t>
    <phoneticPr fontId="4"/>
  </si>
  <si>
    <t>　（２）対象期間の給与明細の写し</t>
  </si>
  <si>
    <t>標準報酬日額の１３％が育児休業手当金に上乗せされるかたちで支給されます。</t>
    <phoneticPr fontId="4"/>
  </si>
  <si>
    <t>　組合員が、対象期間（※）内に育児休業をした場合において、次のいずれにも該当するときに、２８日を限度として、</t>
    <phoneticPr fontId="4"/>
  </si>
  <si>
    <t>・配偶者が労働基準法に定める産後休業、その他これに相当する休業として総務省令で定める休業をした場合</t>
    <rPh sb="42" eb="44">
      <t>キュウギョウ</t>
    </rPh>
    <rPh sb="47" eb="49">
      <t>バアイ</t>
    </rPh>
    <phoneticPr fontId="4"/>
  </si>
  <si>
    <t>　（その配偶者が子の出生の日から起算して５６日を経過する日の翌日までの期間内にした配偶者育児休業</t>
    <rPh sb="44" eb="46">
      <t>イクジ</t>
    </rPh>
    <rPh sb="46" eb="48">
      <t>キュウギョウ</t>
    </rPh>
    <phoneticPr fontId="4"/>
  </si>
  <si>
    <t>　等の日数が通算して１４日以上であるときに限る。）</t>
    <phoneticPr fontId="4"/>
  </si>
  <si>
    <t>・配偶者がその子の出生後５６日以内の期間において、配偶者が労使協定に基づき事業主から育児休業を</t>
    <rPh sb="42" eb="44">
      <t>イクジ</t>
    </rPh>
    <rPh sb="44" eb="46">
      <t>キュウギョウ</t>
    </rPh>
    <phoneticPr fontId="4"/>
  </si>
  <si>
    <t>　拒まれた場合等</t>
    <phoneticPr fontId="4"/>
  </si>
  <si>
    <t>　上記①から④までの確認書類を省略することができます。</t>
    <rPh sb="1" eb="3">
      <t>ジョウキ</t>
    </rPh>
    <rPh sb="10" eb="12">
      <t>カクニン</t>
    </rPh>
    <rPh sb="12" eb="14">
      <t>ショルイ</t>
    </rPh>
    <rPh sb="15" eb="17">
      <t>ショウリャク</t>
    </rPh>
    <phoneticPr fontId="4"/>
  </si>
  <si>
    <t>※なお、組合員の配偶者が育児休業等に係る子を出産している場合は、</t>
    <rPh sb="4" eb="7">
      <t>クミアイイン</t>
    </rPh>
    <rPh sb="8" eb="11">
      <t>ハイグウシャ</t>
    </rPh>
    <rPh sb="12" eb="14">
      <t>イクジ</t>
    </rPh>
    <rPh sb="14" eb="16">
      <t>キュウギョウ</t>
    </rPh>
    <rPh sb="16" eb="17">
      <t>トウ</t>
    </rPh>
    <rPh sb="18" eb="19">
      <t>カカ</t>
    </rPh>
    <rPh sb="20" eb="21">
      <t>コ</t>
    </rPh>
    <rPh sb="22" eb="24">
      <t>シュッサン</t>
    </rPh>
    <rPh sb="28" eb="30">
      <t>バアイ</t>
    </rPh>
    <phoneticPr fontId="4"/>
  </si>
  <si>
    <t>１．配偶者が育児休業を取得している</t>
    <rPh sb="2" eb="5">
      <t>ハイグウシャ</t>
    </rPh>
    <rPh sb="6" eb="8">
      <t>イクジ</t>
    </rPh>
    <rPh sb="8" eb="10">
      <t>キュウギョウ</t>
    </rPh>
    <rPh sb="11" eb="13">
      <t>シュトク</t>
    </rPh>
    <phoneticPr fontId="4"/>
  </si>
  <si>
    <t>（令和</t>
    <phoneticPr fontId="4"/>
  </si>
  <si>
    <t>年</t>
    <rPh sb="0" eb="1">
      <t>ネン</t>
    </rPh>
    <phoneticPr fontId="4"/>
  </si>
  <si>
    <t>月</t>
    <rPh sb="0" eb="1">
      <t>ガツ</t>
    </rPh>
    <phoneticPr fontId="4"/>
  </si>
  <si>
    <t>日～令和</t>
    <rPh sb="0" eb="1">
      <t>ニチ</t>
    </rPh>
    <rPh sb="2" eb="4">
      <t>レイワ</t>
    </rPh>
    <phoneticPr fontId="4"/>
  </si>
  <si>
    <t>日）</t>
    <rPh sb="0" eb="1">
      <t>ニチ</t>
    </rPh>
    <phoneticPr fontId="4"/>
  </si>
  <si>
    <t>２．配偶者が産後休暇を取得している（育児休業等に係る子を出産した）</t>
    <rPh sb="2" eb="5">
      <t>ハイグウシャ</t>
    </rPh>
    <rPh sb="8" eb="10">
      <t>キュウカ</t>
    </rPh>
    <phoneticPr fontId="4"/>
  </si>
  <si>
    <t>　②配偶者が産後休暇を取得している（育児休業等に係る子を出産した）</t>
    <rPh sb="2" eb="5">
      <t>ハイグウシャ</t>
    </rPh>
    <phoneticPr fontId="4"/>
  </si>
  <si>
    <t>　</t>
    <phoneticPr fontId="4"/>
  </si>
  <si>
    <t>戸籍謄（抄）本の写し</t>
    <phoneticPr fontId="4"/>
  </si>
  <si>
    <t>不要</t>
    <rPh sb="0" eb="2">
      <t>フヨウ</t>
    </rPh>
    <phoneticPr fontId="4"/>
  </si>
  <si>
    <t>　③配偶者がいない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</si>
  <si>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　④配偶者が雇用保険法第５条第１項に規定する適用事業に雇用される労働者でない</t>
    <rPh sb="2" eb="5">
      <t>ハイグウシャ</t>
    </rPh>
    <phoneticPr fontId="4"/>
  </si>
  <si>
    <t>　⑤その他の事情による</t>
    <rPh sb="4" eb="5">
      <t>タ</t>
    </rPh>
    <rPh sb="6" eb="8">
      <t>ジジョウ</t>
    </rPh>
    <phoneticPr fontId="4"/>
  </si>
  <si>
    <t>配偶者の育児休業期間の確認できる書類の写し　及び　世帯全員の続柄が記載された住民票の写し</t>
    <rPh sb="8" eb="10">
      <t>キカン</t>
    </rPh>
    <rPh sb="11" eb="13">
      <t>カクニン</t>
    </rPh>
    <rPh sb="16" eb="18">
      <t>ショルイ</t>
    </rPh>
    <rPh sb="19" eb="20">
      <t>ウツ</t>
    </rPh>
    <rPh sb="22" eb="23">
      <t>オヨ</t>
    </rPh>
    <rPh sb="25" eb="27">
      <t>セタイ</t>
    </rPh>
    <rPh sb="27" eb="29">
      <t>ゼンイン</t>
    </rPh>
    <rPh sb="30" eb="32">
      <t>ツヅキガラ</t>
    </rPh>
    <rPh sb="33" eb="35">
      <t>キサイ</t>
    </rPh>
    <rPh sb="38" eb="41">
      <t>ジュウミンヒョウ</t>
    </rPh>
    <rPh sb="42" eb="43">
      <t>ウツ</t>
    </rPh>
    <phoneticPr fontId="4"/>
  </si>
  <si>
    <t>配偶者の直近の所得（課税）証明書　及び　世帯全員の続柄が記載された住民票の写し</t>
    <rPh sb="37" eb="38">
      <t>ウツ</t>
    </rPh>
    <phoneticPr fontId="4"/>
  </si>
  <si>
    <t>　（１）育児休業の辞令の写し　及び　子の出生日又は出産予定日が確認できる書類の写し（母子手帳の写し等）</t>
    <rPh sb="4" eb="6">
      <t>イクジ</t>
    </rPh>
    <rPh sb="6" eb="8">
      <t>キュウギョウ</t>
    </rPh>
    <rPh sb="9" eb="11">
      <t>ジレイ</t>
    </rPh>
    <rPh sb="12" eb="13">
      <t>ウツ</t>
    </rPh>
    <rPh sb="15" eb="16">
      <t>オヨ</t>
    </rPh>
    <phoneticPr fontId="4"/>
  </si>
  <si>
    <t>　（２）配偶者の状況が確認できる書類（下記※参照）</t>
    <rPh sb="4" eb="7">
      <t>ハイグウシャ</t>
    </rPh>
    <rPh sb="8" eb="10">
      <t>ジョウキョウ</t>
    </rPh>
    <rPh sb="11" eb="13">
      <t>カクニン</t>
    </rPh>
    <rPh sb="16" eb="18">
      <t>ショルイ</t>
    </rPh>
    <rPh sb="19" eb="21">
      <t>カキ</t>
    </rPh>
    <rPh sb="22" eb="24">
      <t>サンショウ</t>
    </rPh>
    <phoneticPr fontId="4"/>
  </si>
  <si>
    <t>～</t>
    <phoneticPr fontId="4"/>
  </si>
  <si>
    <t>　●．育児休業支援手当金の請求期間</t>
    <rPh sb="7" eb="9">
      <t>シエン</t>
    </rPh>
    <rPh sb="9" eb="11">
      <t>テアテ</t>
    </rPh>
    <rPh sb="11" eb="12">
      <t>キン</t>
    </rPh>
    <rPh sb="13" eb="15">
      <t>セイキュウ</t>
    </rPh>
    <rPh sb="15" eb="17">
      <t>キカン</t>
    </rPh>
    <phoneticPr fontId="4"/>
  </si>
  <si>
    <t>（自）</t>
    <rPh sb="1" eb="2">
      <t>ジ</t>
    </rPh>
    <phoneticPr fontId="4"/>
  </si>
  <si>
    <t>（至）</t>
    <rPh sb="1" eb="2">
      <t>イタ</t>
    </rPh>
    <phoneticPr fontId="4"/>
  </si>
  <si>
    <t>育児休業開始日</t>
    <rPh sb="0" eb="2">
      <t>イクジ</t>
    </rPh>
    <rPh sb="2" eb="4">
      <t>キュウギョウ</t>
    </rPh>
    <rPh sb="4" eb="6">
      <t>カイシ</t>
    </rPh>
    <rPh sb="6" eb="7">
      <t>ビ</t>
    </rPh>
    <phoneticPr fontId="4"/>
  </si>
  <si>
    <t>←プルダウン選択</t>
    <rPh sb="6" eb="8">
      <t>センタク</t>
    </rPh>
    <phoneticPr fontId="4"/>
  </si>
  <si>
    <t>育児休業終了日と、育児休業開始日から２８日目のどちらか早い方の日</t>
    <rPh sb="0" eb="2">
      <t>イクジ</t>
    </rPh>
    <rPh sb="2" eb="4">
      <t>キュウギョウ</t>
    </rPh>
    <rPh sb="4" eb="7">
      <t>シュウリョウビ</t>
    </rPh>
    <rPh sb="9" eb="11">
      <t>イクジ</t>
    </rPh>
    <rPh sb="11" eb="13">
      <t>キュウギョウ</t>
    </rPh>
    <rPh sb="13" eb="15">
      <t>カイシ</t>
    </rPh>
    <rPh sb="15" eb="16">
      <t>ビ</t>
    </rPh>
    <rPh sb="20" eb="21">
      <t>ニチ</t>
    </rPh>
    <rPh sb="21" eb="22">
      <t>メ</t>
    </rPh>
    <rPh sb="27" eb="28">
      <t>ハヤ</t>
    </rPh>
    <rPh sb="29" eb="30">
      <t>ホウ</t>
    </rPh>
    <rPh sb="31" eb="32">
      <t>ヒ</t>
    </rPh>
    <phoneticPr fontId="4"/>
  </si>
  <si>
    <t>　●．給付日額の計算</t>
    <rPh sb="3" eb="5">
      <t>キュウフ</t>
    </rPh>
    <rPh sb="5" eb="7">
      <t>ニチガク</t>
    </rPh>
    <rPh sb="8" eb="10">
      <t>ケイサン</t>
    </rPh>
    <phoneticPr fontId="4"/>
  </si>
  <si>
    <t>×　13/100　＝</t>
    <phoneticPr fontId="4"/>
  </si>
  <si>
    <t>給付日額</t>
    <rPh sb="0" eb="2">
      <t>キュウフ</t>
    </rPh>
    <rPh sb="2" eb="4">
      <t>ニチガク</t>
    </rPh>
    <phoneticPr fontId="4"/>
  </si>
  <si>
    <t>標準報酬月額</t>
    <rPh sb="0" eb="2">
      <t>ヒョウジュン</t>
    </rPh>
    <rPh sb="2" eb="4">
      <t>ホウシュウ</t>
    </rPh>
    <rPh sb="4" eb="6">
      <t>ゲツガク</t>
    </rPh>
    <phoneticPr fontId="4"/>
  </si>
  <si>
    <t>期間・日数</t>
    <rPh sb="0" eb="2">
      <t>キカン</t>
    </rPh>
    <rPh sb="3" eb="5">
      <t>ニッスウ</t>
    </rPh>
    <phoneticPr fontId="4"/>
  </si>
  <si>
    <t>　●．育児休業支援手当金の請求日数</t>
    <rPh sb="7" eb="9">
      <t>シエン</t>
    </rPh>
    <rPh sb="9" eb="11">
      <t>テアテ</t>
    </rPh>
    <rPh sb="11" eb="12">
      <t>キン</t>
    </rPh>
    <rPh sb="13" eb="15">
      <t>セイキュウ</t>
    </rPh>
    <rPh sb="15" eb="17">
      <t>ニッスウ</t>
    </rPh>
    <phoneticPr fontId="4"/>
  </si>
  <si>
    <t>上記請求期間から土日を除いた日数</t>
    <rPh sb="0" eb="2">
      <t>ジョウキ</t>
    </rPh>
    <rPh sb="2" eb="4">
      <t>セイキュウ</t>
    </rPh>
    <rPh sb="4" eb="6">
      <t>キカン</t>
    </rPh>
    <rPh sb="8" eb="10">
      <t>ドニチ</t>
    </rPh>
    <rPh sb="11" eb="12">
      <t>ノゾ</t>
    </rPh>
    <rPh sb="14" eb="16">
      <t>ニッスウ</t>
    </rPh>
    <phoneticPr fontId="4"/>
  </si>
  <si>
    <t>日</t>
    <rPh sb="0" eb="1">
      <t>ニチ</t>
    </rPh>
    <phoneticPr fontId="4"/>
  </si>
  <si>
    <t>公立　花子</t>
    <rPh sb="0" eb="2">
      <t>コウリツ</t>
    </rPh>
    <rPh sb="3" eb="5">
      <t>ハナコ</t>
    </rPh>
    <phoneticPr fontId="4"/>
  </si>
  <si>
    <t>コウリツ　キョウ</t>
    <phoneticPr fontId="4"/>
  </si>
  <si>
    <t>公立　共</t>
    <rPh sb="0" eb="2">
      <t>コウリツ</t>
    </rPh>
    <rPh sb="3" eb="4">
      <t>キョウ</t>
    </rPh>
    <phoneticPr fontId="4"/>
  </si>
  <si>
    <t>長女</t>
    <rPh sb="0" eb="2">
      <t>チョウジョ</t>
    </rPh>
    <phoneticPr fontId="4"/>
  </si>
  <si>
    <t>〇</t>
  </si>
  <si>
    <t>514</t>
    <phoneticPr fontId="4"/>
  </si>
  <si>
    <t>8570</t>
    <phoneticPr fontId="4"/>
  </si>
  <si>
    <t>三重県津市広明町１３番地</t>
    <rPh sb="0" eb="3">
      <t>ミエケン</t>
    </rPh>
    <rPh sb="3" eb="5">
      <t>ツシ</t>
    </rPh>
    <rPh sb="5" eb="8">
      <t>コウメイチョウ</t>
    </rPh>
    <rPh sb="10" eb="12">
      <t>バンチ</t>
    </rPh>
    <phoneticPr fontId="4"/>
  </si>
  <si>
    <t>059</t>
    <phoneticPr fontId="4"/>
  </si>
  <si>
    <t>224-</t>
    <phoneticPr fontId="4"/>
  </si>
  <si>
    <t>2994</t>
    <phoneticPr fontId="4"/>
  </si>
  <si>
    <t>津市立共済小学校長</t>
    <rPh sb="0" eb="3">
      <t>ツシリツ</t>
    </rPh>
    <rPh sb="3" eb="5">
      <t>キョウサイ</t>
    </rPh>
    <rPh sb="5" eb="8">
      <t>ショウガッコウ</t>
    </rPh>
    <rPh sb="8" eb="9">
      <t>チョウ</t>
    </rPh>
    <phoneticPr fontId="4"/>
  </si>
  <si>
    <t>福利　一郎</t>
    <rPh sb="0" eb="2">
      <t>フクリ</t>
    </rPh>
    <rPh sb="3" eb="5">
      <t>イチロウ</t>
    </rPh>
    <phoneticPr fontId="4"/>
  </si>
  <si>
    <t>224</t>
    <phoneticPr fontId="4"/>
  </si>
  <si>
    <t>2989</t>
    <phoneticPr fontId="4"/>
  </si>
  <si>
    <t>給付日額（上限）</t>
    <rPh sb="0" eb="2">
      <t>キュウフ</t>
    </rPh>
    <rPh sb="2" eb="4">
      <t>ニチガク</t>
    </rPh>
    <rPh sb="5" eb="7">
      <t>ジョウゲン</t>
    </rPh>
    <phoneticPr fontId="4"/>
  </si>
  <si>
    <t>給付日額</t>
    <rPh sb="0" eb="2">
      <t>キュウフ</t>
    </rPh>
    <rPh sb="2" eb="4">
      <t>ニチガク</t>
    </rPh>
    <phoneticPr fontId="4"/>
  </si>
  <si>
    <t>　のため、給付日額は、</t>
    <rPh sb="5" eb="7">
      <t>キュウフ</t>
    </rPh>
    <rPh sb="7" eb="9">
      <t>ニチガク</t>
    </rPh>
    <phoneticPr fontId="4"/>
  </si>
  <si>
    <t>となる。</t>
    <phoneticPr fontId="4"/>
  </si>
  <si>
    <t>計算結果</t>
    <rPh sb="0" eb="2">
      <t>ケイサン</t>
    </rPh>
    <rPh sb="2" eb="4">
      <t>ケッカ</t>
    </rPh>
    <phoneticPr fontId="4"/>
  </si>
  <si>
    <t>　●育児休業支援手当金支給額</t>
    <rPh sb="2" eb="4">
      <t>イクジ</t>
    </rPh>
    <rPh sb="4" eb="6">
      <t>キュウギョウ</t>
    </rPh>
    <rPh sb="6" eb="8">
      <t>シエン</t>
    </rPh>
    <rPh sb="8" eb="10">
      <t>テアテ</t>
    </rPh>
    <rPh sb="10" eb="11">
      <t>キン</t>
    </rPh>
    <rPh sb="11" eb="13">
      <t>シキュウ</t>
    </rPh>
    <rPh sb="13" eb="14">
      <t>ガク</t>
    </rPh>
    <phoneticPr fontId="4"/>
  </si>
  <si>
    <t>　●育児休業支援手当金の請求期間</t>
    <rPh sb="2" eb="4">
      <t>イクジ</t>
    </rPh>
    <rPh sb="4" eb="6">
      <t>キュウギョウ</t>
    </rPh>
    <rPh sb="6" eb="8">
      <t>シエン</t>
    </rPh>
    <rPh sb="8" eb="10">
      <t>テアテ</t>
    </rPh>
    <rPh sb="10" eb="11">
      <t>キン</t>
    </rPh>
    <rPh sb="12" eb="14">
      <t>セイキュウ</t>
    </rPh>
    <rPh sb="14" eb="16">
      <t>キカン</t>
    </rPh>
    <phoneticPr fontId="4"/>
  </si>
  <si>
    <t>×　</t>
    <phoneticPr fontId="4"/>
  </si>
  <si>
    <t>給付日数</t>
    <rPh sb="0" eb="2">
      <t>キュウフ</t>
    </rPh>
    <rPh sb="2" eb="4">
      <t>ニッスウ</t>
    </rPh>
    <phoneticPr fontId="4"/>
  </si>
  <si>
    <t>←休業直前の給与明細で確認</t>
    <rPh sb="1" eb="3">
      <t>キュウギョウ</t>
    </rPh>
    <rPh sb="3" eb="5">
      <t>チョクゼン</t>
    </rPh>
    <rPh sb="6" eb="8">
      <t>キュウヨ</t>
    </rPh>
    <rPh sb="8" eb="10">
      <t>メイサイ</t>
    </rPh>
    <rPh sb="11" eb="13">
      <t>カクニン</t>
    </rPh>
    <phoneticPr fontId="4"/>
  </si>
  <si>
    <r>
      <rPr>
        <sz val="11"/>
        <rFont val="ＭＳ Ｐゴシック"/>
        <family val="3"/>
        <charset val="128"/>
      </rPr>
      <t>　</t>
    </r>
    <r>
      <rPr>
        <u/>
        <sz val="11"/>
        <rFont val="ＭＳ Ｐゴシック"/>
        <family val="3"/>
        <charset val="128"/>
      </rPr>
      <t xml:space="preserve">育児休業手当金請求書とあわせて当該手当金を請求する場合は、
</t>
    </r>
    <r>
      <rPr>
        <sz val="11"/>
        <rFont val="ＭＳ Ｐゴシック"/>
        <family val="3"/>
        <charset val="128"/>
      </rPr>
      <t>　</t>
    </r>
    <r>
      <rPr>
        <u/>
        <sz val="11"/>
        <rFont val="ＭＳ Ｐゴシック"/>
        <family val="3"/>
        <charset val="128"/>
      </rPr>
      <t>重複する書類を省略することができます。</t>
    </r>
    <rPh sb="1" eb="3">
      <t>イクジ</t>
    </rPh>
    <rPh sb="3" eb="5">
      <t>キュウギョウ</t>
    </rPh>
    <rPh sb="5" eb="7">
      <t>テアテ</t>
    </rPh>
    <rPh sb="7" eb="8">
      <t>キン</t>
    </rPh>
    <rPh sb="8" eb="11">
      <t>セイキュウショ</t>
    </rPh>
    <rPh sb="16" eb="18">
      <t>トウガイ</t>
    </rPh>
    <rPh sb="18" eb="20">
      <t>テアテ</t>
    </rPh>
    <rPh sb="20" eb="21">
      <t>キン</t>
    </rPh>
    <rPh sb="22" eb="24">
      <t>セイキュウ</t>
    </rPh>
    <rPh sb="26" eb="28">
      <t>バアイ</t>
    </rPh>
    <rPh sb="32" eb="34">
      <t>チョウフク</t>
    </rPh>
    <rPh sb="36" eb="38">
      <t>ショルイ</t>
    </rPh>
    <rPh sb="39" eb="41">
      <t>ショウリャク</t>
    </rPh>
    <phoneticPr fontId="4"/>
  </si>
  <si>
    <t>　●育児休業支援手当金の要件確認</t>
    <rPh sb="2" eb="4">
      <t>イクジ</t>
    </rPh>
    <rPh sb="4" eb="6">
      <t>キュウギョウ</t>
    </rPh>
    <rPh sb="6" eb="8">
      <t>シエン</t>
    </rPh>
    <rPh sb="8" eb="10">
      <t>テアテ</t>
    </rPh>
    <rPh sb="10" eb="11">
      <t>キン</t>
    </rPh>
    <rPh sb="12" eb="14">
      <t>ヨウケン</t>
    </rPh>
    <rPh sb="14" eb="16">
      <t>カクニン</t>
    </rPh>
    <phoneticPr fontId="4"/>
  </si>
  <si>
    <t>　　　組合員の標準報酬月額</t>
    <rPh sb="3" eb="6">
      <t>クミアイイン</t>
    </rPh>
    <rPh sb="7" eb="9">
      <t>ヒョウジュン</t>
    </rPh>
    <rPh sb="9" eb="11">
      <t>ホウシュウ</t>
    </rPh>
    <rPh sb="11" eb="13">
      <t>ゲツガク</t>
    </rPh>
    <phoneticPr fontId="4"/>
  </si>
  <si>
    <t>　Ⅱ．組合員の産後休業等取得の有無</t>
    <rPh sb="3" eb="6">
      <t>クミアイイン</t>
    </rPh>
    <rPh sb="7" eb="9">
      <t>サンゴ</t>
    </rPh>
    <rPh sb="9" eb="11">
      <t>キュウギョウ</t>
    </rPh>
    <rPh sb="11" eb="12">
      <t>トウ</t>
    </rPh>
    <rPh sb="12" eb="14">
      <t>シュトク</t>
    </rPh>
    <rPh sb="15" eb="17">
      <t>ウム</t>
    </rPh>
    <phoneticPr fontId="4"/>
  </si>
  <si>
    <t>　　　組合員の育児休業開始日</t>
    <rPh sb="3" eb="6">
      <t>クミアイイン</t>
    </rPh>
    <rPh sb="7" eb="9">
      <t>イクジ</t>
    </rPh>
    <rPh sb="9" eb="11">
      <t>キュウギョウ</t>
    </rPh>
    <rPh sb="11" eb="13">
      <t>カイシ</t>
    </rPh>
    <rPh sb="13" eb="14">
      <t>ビ</t>
    </rPh>
    <phoneticPr fontId="4"/>
  </si>
  <si>
    <t>　　※組合員の配偶者が育児休業等に係る子を出産している場合は、上記①から⑤までの確認書類を省略することができます。</t>
    <rPh sb="3" eb="6">
      <t>クミアイイン</t>
    </rPh>
    <rPh sb="7" eb="10">
      <t>ハイグウシャ</t>
    </rPh>
    <rPh sb="11" eb="13">
      <t>イクジ</t>
    </rPh>
    <rPh sb="13" eb="15">
      <t>キュウギョウ</t>
    </rPh>
    <rPh sb="15" eb="16">
      <t>トウ</t>
    </rPh>
    <rPh sb="17" eb="18">
      <t>カカ</t>
    </rPh>
    <rPh sb="19" eb="20">
      <t>コ</t>
    </rPh>
    <rPh sb="21" eb="23">
      <t>シュッサン</t>
    </rPh>
    <rPh sb="27" eb="29">
      <t>バアイ</t>
    </rPh>
    <phoneticPr fontId="4"/>
  </si>
  <si>
    <t>組合員</t>
    <rPh sb="0" eb="3">
      <t>クミアイイン</t>
    </rPh>
    <phoneticPr fontId="4"/>
  </si>
  <si>
    <t>組合員の配偶者</t>
    <rPh sb="0" eb="3">
      <t>クミアイイン</t>
    </rPh>
    <rPh sb="4" eb="7">
      <t>ハイグウシャ</t>
    </rPh>
    <phoneticPr fontId="4"/>
  </si>
  <si>
    <t>　　　組合員の配偶者の育児休業開始日</t>
    <rPh sb="3" eb="6">
      <t>クミアイイン</t>
    </rPh>
    <rPh sb="7" eb="10">
      <t>ハイグウシャ</t>
    </rPh>
    <rPh sb="11" eb="13">
      <t>イクジ</t>
    </rPh>
    <rPh sb="13" eb="15">
      <t>キュウギョウ</t>
    </rPh>
    <rPh sb="15" eb="17">
      <t>カイシ</t>
    </rPh>
    <rPh sb="17" eb="18">
      <t>ビ</t>
    </rPh>
    <phoneticPr fontId="4"/>
  </si>
  <si>
    <t>　Ⅲ．組合員の配偶者の産後休業等取得の有無</t>
    <rPh sb="3" eb="6">
      <t>クミアイイン</t>
    </rPh>
    <rPh sb="7" eb="10">
      <t>ハイグウシャ</t>
    </rPh>
    <rPh sb="11" eb="13">
      <t>サンゴ</t>
    </rPh>
    <rPh sb="13" eb="15">
      <t>キュウギョウ</t>
    </rPh>
    <rPh sb="15" eb="16">
      <t>トウ</t>
    </rPh>
    <rPh sb="16" eb="18">
      <t>シュトク</t>
    </rPh>
    <rPh sb="19" eb="21">
      <t>ウム</t>
    </rPh>
    <phoneticPr fontId="4"/>
  </si>
  <si>
    <t>取得している</t>
  </si>
  <si>
    <t>決定額
（共済組合記入欄）</t>
    <rPh sb="0" eb="2">
      <t>ケッテイ</t>
    </rPh>
    <rPh sb="2" eb="3">
      <t>ガク</t>
    </rPh>
    <rPh sb="5" eb="7">
      <t>キョウサイ</t>
    </rPh>
    <rPh sb="7" eb="9">
      <t>クミアイ</t>
    </rPh>
    <rPh sb="9" eb="11">
      <t>キニュウ</t>
    </rPh>
    <rPh sb="11" eb="12">
      <t>ラン</t>
    </rPh>
    <phoneticPr fontId="4"/>
  </si>
  <si>
    <t>　（１）太枠内「決定額（共済組合使用欄）」には記入しないでください。</t>
    <rPh sb="4" eb="6">
      <t>フトワク</t>
    </rPh>
    <rPh sb="6" eb="7">
      <t>ナイ</t>
    </rPh>
    <rPh sb="8" eb="10">
      <t>ケッテイ</t>
    </rPh>
    <rPh sb="10" eb="11">
      <t>ガク</t>
    </rPh>
    <phoneticPr fontId="4"/>
  </si>
  <si>
    <t>　（２）育児休業開始日(請求期間の自年月日)以降に書類を作成、提出してください。</t>
    <phoneticPr fontId="4"/>
  </si>
  <si>
    <t>　（３）請求期間の至日は「育児休業開始日から２８日後」と「育児休業の終了日」のどちらか早い方です。</t>
    <rPh sb="13" eb="15">
      <t>イクジ</t>
    </rPh>
    <rPh sb="15" eb="17">
      <t>キュウギョウ</t>
    </rPh>
    <rPh sb="17" eb="19">
      <t>カイシ</t>
    </rPh>
    <rPh sb="19" eb="20">
      <t>ビ</t>
    </rPh>
    <rPh sb="24" eb="25">
      <t>ニチ</t>
    </rPh>
    <rPh sb="25" eb="26">
      <t>ゴ</t>
    </rPh>
    <rPh sb="43" eb="44">
      <t>ハヤ</t>
    </rPh>
    <rPh sb="45" eb="46">
      <t>ホウ</t>
    </rPh>
    <phoneticPr fontId="4"/>
  </si>
  <si>
    <t>　（４）「請求額」欄に記載する額は、請求額算出シートを使用して算出してください。</t>
    <phoneticPr fontId="4"/>
  </si>
  <si>
    <t>組合員等記号番号</t>
    <rPh sb="0" eb="3">
      <t>クミアイイン</t>
    </rPh>
    <rPh sb="3" eb="4">
      <t>トウ</t>
    </rPh>
    <rPh sb="4" eb="6">
      <t>キゴウ</t>
    </rPh>
    <rPh sb="6" eb="8">
      <t>バンゴウ</t>
    </rPh>
    <phoneticPr fontId="4"/>
  </si>
  <si>
    <t>R7.7</t>
    <phoneticPr fontId="4"/>
  </si>
  <si>
    <t>　●．育児休業支援手当金の請求可能期間</t>
    <rPh sb="7" eb="9">
      <t>シエン</t>
    </rPh>
    <rPh sb="9" eb="11">
      <t>テアテ</t>
    </rPh>
    <rPh sb="11" eb="12">
      <t>キン</t>
    </rPh>
    <rPh sb="13" eb="15">
      <t>セイキュウ</t>
    </rPh>
    <rPh sb="15" eb="17">
      <t>カノウ</t>
    </rPh>
    <rPh sb="17" eb="19">
      <t>キカン</t>
    </rPh>
    <phoneticPr fontId="4"/>
  </si>
  <si>
    <t>　　　判定</t>
    <rPh sb="3" eb="5">
      <t>ハンテイ</t>
    </rPh>
    <phoneticPr fontId="4"/>
  </si>
  <si>
    <t>産後休業なし</t>
    <rPh sb="0" eb="2">
      <t>サンゴ</t>
    </rPh>
    <rPh sb="2" eb="4">
      <t>キュウギョウ</t>
    </rPh>
    <phoneticPr fontId="4"/>
  </si>
  <si>
    <t>産後休業あり</t>
    <rPh sb="0" eb="2">
      <t>サンゴ</t>
    </rPh>
    <rPh sb="2" eb="4">
      <t>キュウギョウ</t>
    </rPh>
    <phoneticPr fontId="4"/>
  </si>
  <si>
    <t>育児休業支援手当金　請求額算出シート（産後休業を取得していない方用）</t>
    <rPh sb="0" eb="2">
      <t>イクジ</t>
    </rPh>
    <rPh sb="2" eb="4">
      <t>キュウギョウ</t>
    </rPh>
    <rPh sb="4" eb="6">
      <t>シエン</t>
    </rPh>
    <rPh sb="6" eb="8">
      <t>テアテ</t>
    </rPh>
    <rPh sb="8" eb="9">
      <t>キン</t>
    </rPh>
    <rPh sb="10" eb="12">
      <t>セイキュウ</t>
    </rPh>
    <rPh sb="12" eb="13">
      <t>ガク</t>
    </rPh>
    <rPh sb="13" eb="15">
      <t>サンシュツ</t>
    </rPh>
    <rPh sb="19" eb="21">
      <t>サンゴ</t>
    </rPh>
    <rPh sb="21" eb="23">
      <t>キュウギョウ</t>
    </rPh>
    <rPh sb="24" eb="26">
      <t>シュトク</t>
    </rPh>
    <rPh sb="31" eb="32">
      <t>カタ</t>
    </rPh>
    <rPh sb="32" eb="33">
      <t>ヨウ</t>
    </rPh>
    <phoneticPr fontId="4"/>
  </si>
  <si>
    <t>育児休業支援手当金　請求額算出シート（産後休業を取得した方用）</t>
    <rPh sb="0" eb="2">
      <t>イクジ</t>
    </rPh>
    <rPh sb="2" eb="4">
      <t>キュウギョウ</t>
    </rPh>
    <rPh sb="4" eb="6">
      <t>シエン</t>
    </rPh>
    <rPh sb="6" eb="8">
      <t>テアテ</t>
    </rPh>
    <rPh sb="8" eb="9">
      <t>キン</t>
    </rPh>
    <rPh sb="10" eb="12">
      <t>セイキュウ</t>
    </rPh>
    <rPh sb="12" eb="13">
      <t>ガク</t>
    </rPh>
    <rPh sb="13" eb="15">
      <t>サンシュツ</t>
    </rPh>
    <rPh sb="19" eb="21">
      <t>サンゴ</t>
    </rPh>
    <rPh sb="21" eb="23">
      <t>キュウギョウ</t>
    </rPh>
    <rPh sb="24" eb="26">
      <t>シュトク</t>
    </rPh>
    <rPh sb="28" eb="30">
      <t>カタヨウ</t>
    </rPh>
    <phoneticPr fontId="4"/>
  </si>
  <si>
    <t>　Ⅰ．対象となる子の生年月日または</t>
    <rPh sb="3" eb="5">
      <t>タイショウ</t>
    </rPh>
    <rPh sb="8" eb="9">
      <t>コ</t>
    </rPh>
    <rPh sb="10" eb="12">
      <t>セイネン</t>
    </rPh>
    <rPh sb="12" eb="14">
      <t>ガッピ</t>
    </rPh>
    <phoneticPr fontId="4"/>
  </si>
  <si>
    <t>　　　予定日のうち早い方</t>
    <rPh sb="9" eb="10">
      <t>ハヤ</t>
    </rPh>
    <rPh sb="11" eb="12">
      <t>ホウ</t>
    </rPh>
    <phoneticPr fontId="4"/>
  </si>
  <si>
    <t>子の出生から育児休業開始日までの日数</t>
    <rPh sb="0" eb="1">
      <t>コ</t>
    </rPh>
    <rPh sb="2" eb="4">
      <t>シュッセイ</t>
    </rPh>
    <rPh sb="6" eb="8">
      <t>イクジ</t>
    </rPh>
    <rPh sb="8" eb="10">
      <t>キュウギョウ</t>
    </rPh>
    <rPh sb="10" eb="12">
      <t>カイシ</t>
    </rPh>
    <rPh sb="12" eb="13">
      <t>ビ</t>
    </rPh>
    <rPh sb="16" eb="18">
      <t>ニッスウ</t>
    </rPh>
    <phoneticPr fontId="4"/>
  </si>
  <si>
    <t>子が生まれて112日後</t>
    <rPh sb="0" eb="1">
      <t>コ</t>
    </rPh>
    <rPh sb="2" eb="3">
      <t>ウ</t>
    </rPh>
    <rPh sb="9" eb="10">
      <t>ニチ</t>
    </rPh>
    <rPh sb="10" eb="11">
      <t>ゴ</t>
    </rPh>
    <phoneticPr fontId="4"/>
  </si>
  <si>
    <t>育児休業の取得日数</t>
    <rPh sb="0" eb="2">
      <t>イクジ</t>
    </rPh>
    <rPh sb="2" eb="4">
      <t>キュウギョウ</t>
    </rPh>
    <rPh sb="5" eb="7">
      <t>シュトク</t>
    </rPh>
    <rPh sb="7" eb="9">
      <t>ニッスウ</t>
    </rPh>
    <phoneticPr fontId="4"/>
  </si>
  <si>
    <t>対象期間内の育休取得日数</t>
    <rPh sb="0" eb="2">
      <t>タイショウ</t>
    </rPh>
    <rPh sb="2" eb="4">
      <t>キカン</t>
    </rPh>
    <rPh sb="4" eb="5">
      <t>ナイ</t>
    </rPh>
    <rPh sb="6" eb="8">
      <t>イクキュウ</t>
    </rPh>
    <rPh sb="8" eb="10">
      <t>シュトク</t>
    </rPh>
    <rPh sb="10" eb="12">
      <t>ニッスウ</t>
    </rPh>
    <phoneticPr fontId="4"/>
  </si>
  <si>
    <t>育休開始日から28日目</t>
    <rPh sb="0" eb="2">
      <t>イクキュウ</t>
    </rPh>
    <rPh sb="2" eb="4">
      <t>カイシ</t>
    </rPh>
    <rPh sb="4" eb="5">
      <t>ビ</t>
    </rPh>
    <rPh sb="9" eb="10">
      <t>ニチ</t>
    </rPh>
    <rPh sb="10" eb="11">
      <t>メ</t>
    </rPh>
    <phoneticPr fontId="4"/>
  </si>
  <si>
    <t>子が生まれて56日後</t>
    <rPh sb="0" eb="1">
      <t>コ</t>
    </rPh>
    <rPh sb="2" eb="3">
      <t>ウ</t>
    </rPh>
    <rPh sb="8" eb="9">
      <t>ニチ</t>
    </rPh>
    <rPh sb="9" eb="10">
      <t>ゴ</t>
    </rPh>
    <phoneticPr fontId="4"/>
  </si>
  <si>
    <t>　Ⅱ．育児休業開始日</t>
    <rPh sb="3" eb="5">
      <t>イクジ</t>
    </rPh>
    <rPh sb="5" eb="7">
      <t>キュウギョウ</t>
    </rPh>
    <rPh sb="7" eb="9">
      <t>カイシ</t>
    </rPh>
    <rPh sb="9" eb="10">
      <t>ビ</t>
    </rPh>
    <phoneticPr fontId="4"/>
  </si>
  <si>
    <t>　　　育児休業終了日</t>
    <rPh sb="3" eb="5">
      <t>イクジ</t>
    </rPh>
    <rPh sb="5" eb="7">
      <t>キュウギョウ</t>
    </rPh>
    <rPh sb="7" eb="10">
      <t>シュウリョウビ</t>
    </rPh>
    <phoneticPr fontId="4"/>
  </si>
  <si>
    <t>　　　標準報酬月額</t>
    <rPh sb="3" eb="5">
      <t>ヒョウジュン</t>
    </rPh>
    <rPh sb="5" eb="7">
      <t>ホウシュウ</t>
    </rPh>
    <rPh sb="7" eb="9">
      <t>ゲツガク</t>
    </rPh>
    <phoneticPr fontId="4"/>
  </si>
  <si>
    <t>次のうち一番早い日付
「育児休業終了日」「育児休業開始日から２８日後」「子の出生日（出生予定日）から１１２日後」</t>
    <rPh sb="0" eb="1">
      <t>ツギ</t>
    </rPh>
    <rPh sb="4" eb="6">
      <t>イチバン</t>
    </rPh>
    <rPh sb="6" eb="7">
      <t>ハヤ</t>
    </rPh>
    <rPh sb="8" eb="9">
      <t>ヒ</t>
    </rPh>
    <rPh sb="9" eb="10">
      <t>ヅ</t>
    </rPh>
    <rPh sb="12" eb="14">
      <t>イクジ</t>
    </rPh>
    <rPh sb="14" eb="16">
      <t>キュウギョウ</t>
    </rPh>
    <rPh sb="16" eb="19">
      <t>シュウリョウビ</t>
    </rPh>
    <rPh sb="21" eb="23">
      <t>イクジ</t>
    </rPh>
    <rPh sb="23" eb="25">
      <t>キュウギョウ</t>
    </rPh>
    <rPh sb="25" eb="27">
      <t>カイシ</t>
    </rPh>
    <rPh sb="27" eb="28">
      <t>ビ</t>
    </rPh>
    <rPh sb="32" eb="33">
      <t>ニチ</t>
    </rPh>
    <rPh sb="33" eb="34">
      <t>ゴ</t>
    </rPh>
    <rPh sb="36" eb="37">
      <t>コ</t>
    </rPh>
    <rPh sb="38" eb="40">
      <t>シュッセイ</t>
    </rPh>
    <rPh sb="40" eb="41">
      <t>ビ</t>
    </rPh>
    <rPh sb="42" eb="44">
      <t>シュッセイ</t>
    </rPh>
    <rPh sb="44" eb="46">
      <t>ヨテイ</t>
    </rPh>
    <rPh sb="46" eb="47">
      <t>ビ</t>
    </rPh>
    <rPh sb="53" eb="54">
      <t>ニチ</t>
    </rPh>
    <rPh sb="54" eb="55">
      <t>ゴ</t>
    </rPh>
    <phoneticPr fontId="4"/>
  </si>
  <si>
    <t>次のうち一番早い日付
「育児休業終了日」「育児休業開始日から２８日後」「子の出生日から５６日後の翌日」</t>
    <rPh sb="0" eb="1">
      <t>ツギ</t>
    </rPh>
    <rPh sb="4" eb="6">
      <t>イチバン</t>
    </rPh>
    <rPh sb="6" eb="7">
      <t>ハヤ</t>
    </rPh>
    <rPh sb="8" eb="10">
      <t>ヒヅケ</t>
    </rPh>
    <rPh sb="12" eb="14">
      <t>イクジ</t>
    </rPh>
    <rPh sb="14" eb="16">
      <t>キュウギョウ</t>
    </rPh>
    <rPh sb="16" eb="19">
      <t>シュウリョウビ</t>
    </rPh>
    <rPh sb="21" eb="23">
      <t>イクジ</t>
    </rPh>
    <rPh sb="23" eb="25">
      <t>キュウギョウ</t>
    </rPh>
    <rPh sb="25" eb="27">
      <t>カイシ</t>
    </rPh>
    <rPh sb="27" eb="28">
      <t>ビ</t>
    </rPh>
    <rPh sb="32" eb="33">
      <t>ニチ</t>
    </rPh>
    <rPh sb="33" eb="34">
      <t>ゴ</t>
    </rPh>
    <rPh sb="36" eb="37">
      <t>コ</t>
    </rPh>
    <rPh sb="38" eb="40">
      <t>シュッセイ</t>
    </rPh>
    <rPh sb="40" eb="41">
      <t>ビ</t>
    </rPh>
    <rPh sb="45" eb="46">
      <t>ニチ</t>
    </rPh>
    <rPh sb="46" eb="47">
      <t>ゴ</t>
    </rPh>
    <rPh sb="48" eb="50">
      <t>ヨクジツ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</si>
</sst>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
      <sz val="10"/>
      <name val="ＭＳ Ｐゴシック"/>
      <family val="3"/>
      <charset val="128"/>
    </font>
    <font>
      <sz val="9"/>
      <name val="HG丸ｺﾞｼｯｸM-PRO"/>
      <family val="3"/>
      <charset val="128"/>
    </font>
    <font>
      <b/>
      <sz val="10"/>
      <name val="ＭＳ ゴシック"/>
      <family val="3"/>
      <charset val="128"/>
    </font>
    <font>
      <sz val="8"/>
      <color theme="0"/>
      <name val="ＭＳ 明朝"/>
      <family val="1"/>
      <charset val="128"/>
    </font>
    <font>
      <u/>
      <sz val="1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8"/>
      <color rgb="FFFF0000"/>
      <name val="HGS創英角ﾎﾟｯﾌﾟ体"/>
      <family val="3"/>
      <charset val="128"/>
    </font>
    <font>
      <sz val="9"/>
      <color rgb="FFFF0000"/>
      <name val="HGS創英角ﾎﾟｯﾌﾟ体"/>
      <family val="3"/>
      <charset val="128"/>
    </font>
    <font>
      <b/>
      <sz val="9"/>
      <color rgb="FFFF0000"/>
      <name val="HGS創英角ﾎﾟｯﾌﾟ体"/>
      <family val="3"/>
      <charset val="128"/>
    </font>
    <font>
      <sz val="7"/>
      <color rgb="FFFF0000"/>
      <name val="HGS創英角ﾎﾟｯﾌﾟ体"/>
      <family val="3"/>
      <charset val="128"/>
    </font>
    <font>
      <b/>
      <sz val="14"/>
      <name val="ＭＳ 明朝"/>
      <family val="1"/>
      <charset val="128"/>
    </font>
    <font>
      <b/>
      <sz val="14"/>
      <name val="ＭＳ Ｐゴシック"/>
      <family val="3"/>
      <charset val="128"/>
    </font>
    <font>
      <sz val="10"/>
      <color rgb="FFFF0000"/>
      <name val="ＭＳ ゴシック"/>
      <family val="3"/>
      <charset val="128"/>
    </font>
    <font>
      <b/>
      <sz val="9"/>
      <color rgb="FFFF0000"/>
      <name val="ＭＳ ゴシック"/>
      <family val="3"/>
      <charset val="128"/>
    </font>
    <font>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1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758">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6"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0" fontId="26" fillId="0" borderId="0" xfId="0" applyFont="1" applyBorder="1" applyAlignment="1">
      <alignment vertical="center"/>
    </xf>
    <xf numFmtId="0" fontId="0" fillId="0" borderId="3" xfId="0" applyFont="1" applyBorder="1">
      <alignment vertical="center"/>
    </xf>
    <xf numFmtId="0" fontId="0" fillId="0" borderId="0" xfId="0" applyBorder="1" applyAlignment="1">
      <alignment vertical="center"/>
    </xf>
    <xf numFmtId="0" fontId="0" fillId="0" borderId="6" xfId="0" applyFill="1" applyBorder="1">
      <alignment vertical="center"/>
    </xf>
    <xf numFmtId="0" fontId="9" fillId="0" borderId="1" xfId="0" applyFont="1" applyFill="1" applyBorder="1" applyAlignment="1" applyProtection="1">
      <alignment vertical="center"/>
    </xf>
    <xf numFmtId="0" fontId="15" fillId="0" borderId="6" xfId="0" applyFont="1" applyFill="1" applyBorder="1" applyAlignment="1" applyProtection="1">
      <alignment vertical="center"/>
    </xf>
    <xf numFmtId="0" fontId="0" fillId="0" borderId="0" xfId="0"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1"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31" fillId="0" borderId="0" xfId="0" applyFont="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pplyBorder="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0" xfId="0" applyFont="1" applyFill="1" applyBorder="1">
      <alignment vertical="center"/>
    </xf>
    <xf numFmtId="0" fontId="31" fillId="0" borderId="0" xfId="0" applyFont="1" applyBorder="1" applyAlignment="1">
      <alignment vertical="center" wrapText="1"/>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Fill="1" applyBorder="1" applyAlignment="1">
      <alignment horizontal="right" vertical="center"/>
    </xf>
    <xf numFmtId="0" fontId="31" fillId="0" borderId="0" xfId="0" applyFont="1" applyAlignment="1">
      <alignment horizontal="left" vertical="center" indent="1"/>
    </xf>
    <xf numFmtId="0" fontId="31" fillId="0" borderId="0" xfId="0" applyFont="1" applyFill="1" applyBorder="1" applyAlignment="1">
      <alignment horizontal="left" vertical="center" indent="1"/>
    </xf>
    <xf numFmtId="3" fontId="8" fillId="0" borderId="125" xfId="0" applyNumberFormat="1" applyFont="1" applyFill="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8" fillId="0" borderId="0" xfId="0" applyFont="1" applyFill="1" applyProtection="1">
      <alignment vertical="center"/>
    </xf>
    <xf numFmtId="0" fontId="7" fillId="0" borderId="134" xfId="0" applyFont="1" applyFill="1" applyBorder="1" applyAlignment="1" applyProtection="1">
      <alignment vertical="center"/>
    </xf>
    <xf numFmtId="0" fontId="9" fillId="0" borderId="135" xfId="0" applyFont="1" applyFill="1" applyBorder="1" applyProtection="1">
      <alignment vertical="center"/>
    </xf>
    <xf numFmtId="0" fontId="8" fillId="0" borderId="135" xfId="0" applyFont="1" applyFill="1" applyBorder="1" applyAlignment="1" applyProtection="1">
      <alignment vertical="center"/>
    </xf>
    <xf numFmtId="0" fontId="7" fillId="0" borderId="135" xfId="0" applyFont="1" applyFill="1" applyBorder="1" applyAlignment="1" applyProtection="1">
      <alignment vertical="center"/>
    </xf>
    <xf numFmtId="0" fontId="7" fillId="0" borderId="135" xfId="0" applyNumberFormat="1" applyFont="1" applyFill="1" applyBorder="1" applyAlignment="1" applyProtection="1">
      <alignment vertical="center"/>
    </xf>
    <xf numFmtId="0" fontId="22" fillId="0" borderId="135"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6"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1" fillId="0" borderId="3" xfId="0" applyFont="1" applyBorder="1">
      <alignment vertical="center"/>
    </xf>
    <xf numFmtId="0" fontId="31" fillId="0" borderId="5" xfId="0" applyFont="1" applyBorder="1" applyAlignment="1">
      <alignment horizontal="left" vertical="center" indent="2"/>
    </xf>
    <xf numFmtId="0" fontId="31" fillId="0" borderId="8" xfId="0" applyFont="1" applyBorder="1">
      <alignment vertical="center"/>
    </xf>
    <xf numFmtId="0" fontId="31" fillId="0" borderId="3" xfId="0" applyFont="1" applyBorder="1" applyAlignment="1">
      <alignment horizontal="left" vertical="center" indent="2"/>
    </xf>
    <xf numFmtId="0" fontId="31" fillId="0" borderId="8" xfId="0" applyFont="1" applyFill="1" applyBorder="1" applyAlignment="1">
      <alignment horizontal="left" vertical="center" indent="2"/>
    </xf>
    <xf numFmtId="0" fontId="5" fillId="0" borderId="0" xfId="0" applyFont="1">
      <alignment vertical="center"/>
    </xf>
    <xf numFmtId="0" fontId="5" fillId="0" borderId="0" xfId="0" applyFont="1" applyBorder="1">
      <alignment vertical="center"/>
    </xf>
    <xf numFmtId="0" fontId="5" fillId="0" borderId="5" xfId="0" applyFont="1" applyBorder="1" applyAlignment="1">
      <alignment horizontal="left" vertical="center" indent="2"/>
    </xf>
    <xf numFmtId="0" fontId="5" fillId="0" borderId="5" xfId="0" applyFont="1" applyFill="1" applyBorder="1" applyAlignment="1">
      <alignment horizontal="left" vertical="center" indent="2"/>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31" fillId="0" borderId="0" xfId="0" applyFont="1" applyFill="1">
      <alignment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Fill="1" applyBorder="1" applyAlignment="1" applyProtection="1"/>
    <xf numFmtId="0" fontId="13" fillId="0" borderId="0" xfId="0" applyFont="1" applyFill="1" applyBorder="1" applyAlignment="1" applyProtection="1"/>
    <xf numFmtId="0" fontId="6"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178" fontId="3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top"/>
    </xf>
    <xf numFmtId="178" fontId="16" fillId="0" borderId="0" xfId="0" applyNumberFormat="1" applyFont="1" applyFill="1" applyAlignment="1" applyProtection="1">
      <alignment vertical="center"/>
    </xf>
    <xf numFmtId="3" fontId="19" fillId="0" borderId="0" xfId="0" applyNumberFormat="1" applyFont="1" applyFill="1" applyBorder="1" applyAlignment="1" applyProtection="1">
      <alignment vertical="center"/>
    </xf>
    <xf numFmtId="177" fontId="15" fillId="0" borderId="0" xfId="0" applyNumberFormat="1" applyFont="1" applyFill="1" applyBorder="1" applyAlignment="1" applyProtection="1">
      <alignment vertical="center"/>
    </xf>
    <xf numFmtId="0" fontId="16" fillId="0" borderId="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40" fillId="0" borderId="0" xfId="0" applyFont="1" applyFill="1" applyBorder="1" applyProtection="1">
      <alignment vertical="center"/>
    </xf>
    <xf numFmtId="0" fontId="39" fillId="0" borderId="0" xfId="0" applyFont="1" applyFill="1" applyBorder="1" applyAlignment="1" applyProtection="1">
      <alignment vertical="center"/>
    </xf>
    <xf numFmtId="0" fontId="41" fillId="0" borderId="0" xfId="0" applyFont="1" applyFill="1" applyBorder="1" applyAlignment="1" applyProtection="1">
      <alignment vertical="center"/>
    </xf>
    <xf numFmtId="176" fontId="7"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xf numFmtId="0" fontId="43" fillId="0" borderId="0" xfId="0" applyFont="1" applyBorder="1" applyAlignment="1" applyProtection="1">
      <alignment vertical="center"/>
    </xf>
    <xf numFmtId="0" fontId="42" fillId="0" borderId="0" xfId="0" applyFont="1" applyFill="1" applyBorder="1" applyAlignment="1" applyProtection="1">
      <alignment vertical="center"/>
    </xf>
    <xf numFmtId="0" fontId="42" fillId="0" borderId="5" xfId="0" applyFont="1" applyFill="1" applyBorder="1" applyAlignment="1" applyProtection="1">
      <alignment vertical="center"/>
    </xf>
    <xf numFmtId="0" fontId="15" fillId="0" borderId="5" xfId="0" applyFont="1" applyBorder="1" applyAlignment="1" applyProtection="1">
      <alignment vertical="center"/>
    </xf>
    <xf numFmtId="3" fontId="7" fillId="0" borderId="0" xfId="0" applyNumberFormat="1" applyFont="1" applyBorder="1" applyAlignment="1" applyProtection="1">
      <alignment vertical="center"/>
    </xf>
    <xf numFmtId="0" fontId="16" fillId="0" borderId="46" xfId="0" applyFont="1" applyFill="1" applyBorder="1" applyAlignment="1" applyProtection="1">
      <alignment vertical="center"/>
    </xf>
    <xf numFmtId="178" fontId="13" fillId="0" borderId="47" xfId="0" applyNumberFormat="1" applyFont="1" applyFill="1" applyBorder="1" applyAlignment="1" applyProtection="1">
      <alignment vertical="top"/>
    </xf>
    <xf numFmtId="0" fontId="33" fillId="0" borderId="47"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178" fontId="34" fillId="0" borderId="47" xfId="0" applyNumberFormat="1" applyFont="1" applyFill="1" applyBorder="1" applyAlignment="1" applyProtection="1">
      <alignment vertical="center" wrapText="1"/>
    </xf>
    <xf numFmtId="0" fontId="8" fillId="0" borderId="47" xfId="0" applyFont="1" applyFill="1" applyBorder="1" applyAlignment="1" applyProtection="1">
      <alignment vertical="center" wrapText="1"/>
    </xf>
    <xf numFmtId="0" fontId="16" fillId="0" borderId="47" xfId="0" applyFont="1" applyFill="1" applyBorder="1" applyAlignment="1" applyProtection="1">
      <alignment vertical="center"/>
    </xf>
    <xf numFmtId="0" fontId="16" fillId="0" borderId="89" xfId="0" applyFont="1" applyFill="1" applyBorder="1" applyAlignment="1" applyProtection="1">
      <alignment vertical="center"/>
    </xf>
    <xf numFmtId="0" fontId="9" fillId="0" borderId="0" xfId="0" applyFont="1" applyFill="1" applyBorder="1" applyAlignment="1" applyProtection="1">
      <alignment wrapText="1"/>
    </xf>
    <xf numFmtId="178" fontId="16" fillId="0" borderId="0" xfId="0" applyNumberFormat="1" applyFont="1" applyFill="1" applyBorder="1" applyAlignment="1" applyProtection="1">
      <alignment vertical="center" wrapTex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0" fillId="0" borderId="0" xfId="0" applyBorder="1" applyAlignment="1" applyProtection="1">
      <alignment vertical="center" wrapText="1"/>
    </xf>
    <xf numFmtId="0" fontId="15" fillId="0" borderId="0" xfId="0" applyFont="1" applyBorder="1" applyAlignment="1" applyProtection="1">
      <alignment vertical="center"/>
    </xf>
    <xf numFmtId="3" fontId="7" fillId="0" borderId="0" xfId="0" applyNumberFormat="1" applyFont="1" applyFill="1" applyBorder="1" applyAlignment="1" applyProtection="1">
      <alignment vertical="center"/>
    </xf>
    <xf numFmtId="0" fontId="16" fillId="0" borderId="0" xfId="0" applyFont="1" applyFill="1" applyBorder="1" applyAlignment="1" applyProtection="1"/>
    <xf numFmtId="0" fontId="9" fillId="0" borderId="0" xfId="0" applyFont="1" applyFill="1" applyBorder="1" applyAlignment="1" applyProtection="1">
      <alignment vertical="center"/>
    </xf>
    <xf numFmtId="177" fontId="7"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0" fillId="0" borderId="0" xfId="0" applyBorder="1" applyAlignment="1" applyProtection="1">
      <alignment vertical="center"/>
    </xf>
    <xf numFmtId="0" fontId="16"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0" fontId="46" fillId="0" borderId="0" xfId="0" applyFont="1" applyFill="1" applyAlignment="1" applyProtection="1">
      <alignment vertical="center"/>
    </xf>
    <xf numFmtId="0" fontId="46" fillId="0" borderId="0" xfId="0" applyFont="1">
      <alignment vertical="center"/>
    </xf>
    <xf numFmtId="0" fontId="16" fillId="0" borderId="0" xfId="0" applyNumberFormat="1" applyFont="1" applyFill="1" applyAlignment="1" applyProtection="1">
      <alignment vertical="center"/>
    </xf>
    <xf numFmtId="0" fontId="32" fillId="0" borderId="0" xfId="0" applyFont="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49" fontId="7" fillId="0" borderId="0" xfId="0" applyNumberFormat="1"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8" fillId="0" borderId="120" xfId="0" applyFont="1" applyFill="1" applyBorder="1" applyAlignment="1" applyProtection="1">
      <alignment horizontal="center" vertical="center" wrapText="1"/>
    </xf>
    <xf numFmtId="0" fontId="8" fillId="0" borderId="121" xfId="0" applyFont="1" applyFill="1" applyBorder="1" applyAlignment="1" applyProtection="1">
      <alignment horizontal="center" vertical="center"/>
    </xf>
    <xf numFmtId="0" fontId="8" fillId="0" borderId="122"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7" fillId="0" borderId="84" xfId="0" applyFont="1" applyFill="1" applyBorder="1" applyAlignment="1" applyProtection="1">
      <alignment horizontal="center" vertical="center" shrinkToFit="1"/>
    </xf>
    <xf numFmtId="0" fontId="7" fillId="0" borderId="85" xfId="0" applyFont="1" applyFill="1" applyBorder="1" applyAlignment="1" applyProtection="1">
      <alignment horizontal="center" vertical="center" shrinkToFit="1"/>
    </xf>
    <xf numFmtId="0" fontId="7" fillId="0" borderId="86"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0" fontId="8" fillId="0" borderId="2"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134" xfId="0" applyFont="1" applyFill="1" applyBorder="1" applyAlignment="1" applyProtection="1">
      <alignment horizontal="center" vertical="center" wrapText="1" shrinkToFit="1"/>
    </xf>
    <xf numFmtId="0" fontId="8" fillId="0" borderId="135" xfId="0" applyFont="1" applyFill="1" applyBorder="1" applyAlignment="1" applyProtection="1">
      <alignment horizontal="center" vertical="center" wrapText="1" shrinkToFit="1"/>
    </xf>
    <xf numFmtId="0" fontId="8" fillId="0" borderId="136"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3" fontId="7" fillId="0" borderId="8" xfId="0" applyNumberFormat="1" applyFont="1" applyFill="1" applyBorder="1" applyAlignment="1" applyProtection="1">
      <alignment vertical="center"/>
      <protection locked="0"/>
    </xf>
    <xf numFmtId="3" fontId="7" fillId="0" borderId="6" xfId="0" applyNumberFormat="1" applyFont="1" applyFill="1" applyBorder="1" applyAlignment="1" applyProtection="1">
      <alignment vertical="center"/>
      <protection locked="0"/>
    </xf>
    <xf numFmtId="3" fontId="0" fillId="0" borderId="6"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6" xfId="0" applyNumberFormat="1" applyFont="1" applyFill="1" applyBorder="1" applyAlignment="1" applyProtection="1"/>
    <xf numFmtId="0" fontId="3" fillId="0" borderId="6" xfId="0" applyFont="1" applyBorder="1" applyAlignment="1" applyProtection="1"/>
    <xf numFmtId="0" fontId="0" fillId="0" borderId="11" xfId="0" applyBorder="1" applyAlignment="1"/>
    <xf numFmtId="3" fontId="8" fillId="0" borderId="125" xfId="0" applyNumberFormat="1" applyFont="1" applyFill="1" applyBorder="1" applyAlignment="1" applyProtection="1"/>
    <xf numFmtId="3" fontId="8" fillId="0" borderId="32" xfId="0" applyNumberFormat="1" applyFont="1" applyFill="1" applyBorder="1" applyAlignment="1" applyProtection="1"/>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8" fillId="0" borderId="2" xfId="0" applyFont="1" applyFill="1" applyBorder="1" applyAlignment="1" applyProtection="1">
      <alignment horizontal="center" vertical="center"/>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9" fillId="0" borderId="0" xfId="0" applyNumberFormat="1" applyFont="1" applyFill="1" applyAlignment="1" applyProtection="1">
      <alignment horizontal="left" vertical="center"/>
    </xf>
    <xf numFmtId="0" fontId="18" fillId="0" borderId="0" xfId="0" applyFont="1" applyFill="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2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29"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9" fillId="0" borderId="0" xfId="0" applyNumberFormat="1" applyFont="1" applyAlignment="1">
      <alignment horizontal="left" vertical="top" wrapText="1"/>
    </xf>
    <xf numFmtId="0" fontId="16" fillId="0" borderId="1" xfId="0" applyNumberFormat="1" applyFont="1" applyFill="1" applyBorder="1" applyAlignment="1">
      <alignment horizontal="left" vertical="center" wrapText="1"/>
    </xf>
    <xf numFmtId="0" fontId="16" fillId="0" borderId="91"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0" fontId="8" fillId="0" borderId="0" xfId="0" applyFont="1" applyFill="1" applyBorder="1" applyAlignment="1" applyProtection="1">
      <alignment horizontal="center" vertical="top"/>
    </xf>
    <xf numFmtId="0" fontId="9" fillId="0" borderId="63"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textRotation="255"/>
    </xf>
    <xf numFmtId="0" fontId="5" fillId="0" borderId="38" xfId="0" applyFont="1" applyBorder="1" applyAlignment="1" applyProtection="1">
      <alignment horizontal="center" vertical="center" textRotation="255"/>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wrapText="1"/>
    </xf>
    <xf numFmtId="3" fontId="7" fillId="0" borderId="11" xfId="0" applyNumberFormat="1" applyFont="1" applyBorder="1" applyAlignment="1" applyProtection="1">
      <alignment vertical="center"/>
    </xf>
    <xf numFmtId="177" fontId="7" fillId="0" borderId="34" xfId="0" applyNumberFormat="1" applyFont="1" applyFill="1" applyBorder="1" applyAlignment="1" applyProtection="1">
      <alignment vertical="center"/>
    </xf>
    <xf numFmtId="177" fontId="7" fillId="0" borderId="11" xfId="0" applyNumberFormat="1" applyFont="1" applyBorder="1" applyAlignment="1" applyProtection="1">
      <alignment vertical="center"/>
    </xf>
    <xf numFmtId="0" fontId="9" fillId="0" borderId="4" xfId="0" applyFont="1" applyFill="1" applyBorder="1" applyAlignment="1" applyProtection="1">
      <alignment horizontal="center"/>
    </xf>
    <xf numFmtId="0" fontId="9" fillId="0" borderId="0" xfId="0" applyFont="1" applyBorder="1" applyAlignment="1" applyProtection="1">
      <alignment horizontal="center"/>
    </xf>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19" fillId="0" borderId="5" xfId="0" applyNumberFormat="1" applyFont="1" applyFill="1" applyBorder="1" applyAlignment="1" applyProtection="1">
      <alignment horizontal="right" vertical="center"/>
    </xf>
    <xf numFmtId="3" fontId="19" fillId="0" borderId="0"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wrapText="1"/>
    </xf>
    <xf numFmtId="178" fontId="19" fillId="0" borderId="0"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178" fontId="19" fillId="0" borderId="36" xfId="0" applyNumberFormat="1" applyFont="1" applyBorder="1" applyAlignment="1" applyProtection="1">
      <alignment horizontal="center" vertical="center"/>
      <protection locked="0"/>
    </xf>
    <xf numFmtId="3" fontId="19" fillId="0" borderId="36" xfId="0" applyNumberFormat="1" applyFont="1" applyFill="1" applyBorder="1" applyAlignment="1" applyProtection="1">
      <alignment horizontal="center" vertical="center"/>
    </xf>
    <xf numFmtId="178" fontId="19" fillId="0" borderId="130" xfId="0" applyNumberFormat="1" applyFont="1" applyBorder="1" applyAlignment="1" applyProtection="1">
      <alignment horizontal="center" vertical="center"/>
      <protection locked="0"/>
    </xf>
    <xf numFmtId="178" fontId="19" fillId="0" borderId="131" xfId="0" applyNumberFormat="1" applyFont="1" applyBorder="1" applyAlignment="1" applyProtection="1">
      <alignment horizontal="center" vertical="center"/>
      <protection locked="0"/>
    </xf>
    <xf numFmtId="178" fontId="19" fillId="0" borderId="132" xfId="0" applyNumberFormat="1" applyFont="1" applyBorder="1" applyAlignment="1" applyProtection="1">
      <alignment horizontal="center" vertical="center"/>
      <protection locked="0"/>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9" fillId="0" borderId="65" xfId="0" applyFont="1" applyFill="1" applyBorder="1" applyAlignment="1" applyProtection="1">
      <alignment horizontal="center" vertical="center" textRotation="255"/>
    </xf>
    <xf numFmtId="0" fontId="13" fillId="0" borderId="0" xfId="0" applyFont="1" applyFill="1" applyBorder="1" applyAlignment="1" applyProtection="1">
      <alignment horizontal="center"/>
    </xf>
    <xf numFmtId="178" fontId="19" fillId="0" borderId="13" xfId="0" applyNumberFormat="1" applyFont="1" applyBorder="1" applyAlignment="1" applyProtection="1">
      <alignment horizontal="center" vertical="center"/>
      <protection locked="0"/>
    </xf>
    <xf numFmtId="178" fontId="19" fillId="0" borderId="133" xfId="0" applyNumberFormat="1" applyFont="1" applyBorder="1" applyAlignment="1" applyProtection="1">
      <alignment horizontal="center" vertical="center"/>
      <protection locked="0"/>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7" fillId="0" borderId="130" xfId="0" applyNumberFormat="1" applyFont="1" applyFill="1" applyBorder="1" applyAlignment="1" applyProtection="1">
      <alignment vertical="center"/>
      <protection locked="0"/>
    </xf>
    <xf numFmtId="3" fontId="7" fillId="0" borderId="131" xfId="0" applyNumberFormat="1" applyFont="1" applyFill="1" applyBorder="1" applyAlignment="1" applyProtection="1">
      <alignment vertical="center"/>
      <protection locked="0"/>
    </xf>
    <xf numFmtId="3" fontId="7" fillId="0" borderId="132" xfId="0" applyNumberFormat="1" applyFont="1" applyFill="1" applyBorder="1" applyAlignment="1" applyProtection="1">
      <alignment vertical="center"/>
      <protection locked="0"/>
    </xf>
    <xf numFmtId="177" fontId="7" fillId="0" borderId="11" xfId="0" applyNumberFormat="1" applyFont="1" applyFill="1" applyBorder="1" applyAlignment="1" applyProtection="1">
      <alignment vertical="center"/>
    </xf>
    <xf numFmtId="177" fontId="7" fillId="0" borderId="0" xfId="0" applyNumberFormat="1" applyFont="1" applyFill="1" applyBorder="1" applyAlignment="1" applyProtection="1">
      <alignment vertical="center"/>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5" fillId="0" borderId="65" xfId="0" applyFont="1" applyBorder="1" applyAlignment="1" applyProtection="1">
      <alignment horizontal="center" vertical="center" textRotation="255"/>
    </xf>
    <xf numFmtId="178" fontId="27" fillId="0" borderId="130" xfId="0" applyNumberFormat="1" applyFont="1" applyFill="1" applyBorder="1" applyAlignment="1" applyProtection="1">
      <alignment horizontal="center" vertical="center"/>
      <protection locked="0"/>
    </xf>
    <xf numFmtId="178" fontId="27" fillId="0" borderId="131" xfId="0" applyNumberFormat="1" applyFont="1" applyFill="1" applyBorder="1" applyAlignment="1" applyProtection="1">
      <alignment horizontal="center" vertical="center"/>
      <protection locked="0"/>
    </xf>
    <xf numFmtId="178" fontId="27" fillId="0" borderId="132"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0" fontId="5"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9"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33" xfId="0" applyFont="1" applyBorder="1" applyAlignment="1">
      <alignment horizontal="center" vertical="center"/>
    </xf>
    <xf numFmtId="0" fontId="5" fillId="0" borderId="11" xfId="0" applyFont="1" applyFill="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36" fillId="0" borderId="0" xfId="0" applyFont="1" applyFill="1" applyBorder="1" applyAlignment="1" applyProtection="1">
      <alignment vertical="center" wrapText="1"/>
    </xf>
    <xf numFmtId="0" fontId="36" fillId="0" borderId="0" xfId="0" applyFont="1" applyAlignment="1" applyProtection="1">
      <alignment vertical="center" wrapText="1"/>
    </xf>
    <xf numFmtId="49" fontId="36" fillId="0"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shrinkToFit="1"/>
    </xf>
    <xf numFmtId="0" fontId="36" fillId="0" borderId="0" xfId="0" applyFont="1" applyAlignment="1" applyProtection="1">
      <alignment vertical="center" shrinkToFit="1"/>
    </xf>
    <xf numFmtId="0" fontId="36" fillId="0" borderId="55"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3" fontId="36" fillId="0" borderId="8" xfId="0" applyNumberFormat="1" applyFont="1" applyFill="1" applyBorder="1" applyAlignment="1" applyProtection="1">
      <alignment vertical="center"/>
      <protection locked="0"/>
    </xf>
    <xf numFmtId="3" fontId="36" fillId="0" borderId="6" xfId="0" applyNumberFormat="1" applyFont="1" applyFill="1" applyBorder="1" applyAlignment="1" applyProtection="1">
      <alignment vertical="center"/>
      <protection locked="0"/>
    </xf>
    <xf numFmtId="3" fontId="37" fillId="0" borderId="6" xfId="0" applyNumberFormat="1" applyFont="1" applyFill="1" applyBorder="1" applyAlignment="1" applyProtection="1">
      <alignment vertical="center"/>
      <protection locked="0"/>
    </xf>
    <xf numFmtId="0" fontId="37" fillId="0" borderId="34" xfId="0" applyFont="1" applyBorder="1" applyAlignment="1">
      <alignment vertical="center"/>
    </xf>
    <xf numFmtId="0" fontId="37" fillId="0" borderId="11" xfId="0" applyFont="1" applyBorder="1" applyAlignment="1">
      <alignment vertical="center"/>
    </xf>
    <xf numFmtId="0" fontId="8" fillId="0" borderId="120"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6" fillId="0" borderId="52" xfId="0" applyFont="1" applyFill="1" applyBorder="1" applyAlignment="1" applyProtection="1">
      <alignment horizontal="center" vertical="center" shrinkToFit="1"/>
    </xf>
    <xf numFmtId="0" fontId="36" fillId="0" borderId="53" xfId="0" applyFont="1" applyFill="1" applyBorder="1" applyAlignment="1" applyProtection="1">
      <alignment horizontal="center" vertical="center" shrinkToFit="1"/>
    </xf>
    <xf numFmtId="0" fontId="36" fillId="0" borderId="54" xfId="0" applyFont="1" applyFill="1" applyBorder="1" applyAlignment="1" applyProtection="1">
      <alignment horizontal="center" vertical="center" shrinkToFit="1"/>
    </xf>
    <xf numFmtId="0" fontId="36" fillId="0" borderId="3"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36" fillId="0" borderId="2"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4"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36" fillId="0" borderId="84" xfId="0" applyFont="1" applyFill="1" applyBorder="1" applyAlignment="1" applyProtection="1">
      <alignment horizontal="center" vertical="center" shrinkToFit="1"/>
    </xf>
    <xf numFmtId="0" fontId="36" fillId="0" borderId="85" xfId="0" applyFont="1" applyFill="1" applyBorder="1" applyAlignment="1" applyProtection="1">
      <alignment horizontal="center" vertical="center" shrinkToFit="1"/>
    </xf>
    <xf numFmtId="0" fontId="36" fillId="0" borderId="86" xfId="0" applyFont="1" applyFill="1" applyBorder="1" applyAlignment="1" applyProtection="1">
      <alignment horizontal="center" vertical="center" shrinkToFit="1"/>
    </xf>
    <xf numFmtId="0" fontId="36" fillId="0" borderId="128"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horizontal="center" vertical="center" wrapText="1"/>
    </xf>
    <xf numFmtId="0" fontId="36" fillId="0" borderId="129" xfId="0" applyNumberFormat="1" applyFont="1" applyFill="1" applyBorder="1" applyAlignment="1" applyProtection="1">
      <alignment horizontal="center" vertical="center" wrapText="1"/>
    </xf>
    <xf numFmtId="0" fontId="36" fillId="0" borderId="6" xfId="0" applyNumberFormat="1" applyFont="1" applyFill="1" applyBorder="1" applyAlignment="1" applyProtection="1">
      <alignment horizontal="center" vertical="center" wrapText="1"/>
    </xf>
    <xf numFmtId="0" fontId="36" fillId="0" borderId="7" xfId="0" applyNumberFormat="1" applyFont="1" applyFill="1" applyBorder="1" applyAlignment="1" applyProtection="1">
      <alignment horizontal="center" vertical="center" wrapText="1"/>
    </xf>
    <xf numFmtId="3" fontId="36" fillId="0" borderId="34" xfId="0" applyNumberFormat="1" applyFont="1" applyFill="1" applyBorder="1" applyAlignment="1" applyProtection="1">
      <alignment vertical="center"/>
    </xf>
    <xf numFmtId="3" fontId="36" fillId="0" borderId="11" xfId="0" applyNumberFormat="1" applyFont="1" applyFill="1" applyBorder="1" applyAlignment="1" applyProtection="1">
      <alignment vertical="center"/>
    </xf>
    <xf numFmtId="0" fontId="36" fillId="0" borderId="34" xfId="0" applyNumberFormat="1" applyFont="1" applyFill="1" applyBorder="1" applyAlignment="1" applyProtection="1">
      <alignment horizontal="center" vertical="center"/>
    </xf>
    <xf numFmtId="0" fontId="36" fillId="0" borderId="11" xfId="0" applyNumberFormat="1" applyFont="1" applyFill="1" applyBorder="1" applyAlignment="1" applyProtection="1">
      <alignment horizontal="center" vertical="center"/>
    </xf>
    <xf numFmtId="0" fontId="36" fillId="0" borderId="9" xfId="0" applyNumberFormat="1" applyFont="1" applyFill="1" applyBorder="1" applyAlignment="1" applyProtection="1">
      <alignment horizontal="center" vertical="center"/>
    </xf>
    <xf numFmtId="0" fontId="36" fillId="0" borderId="34"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36" fillId="0" borderId="9" xfId="0" applyFont="1" applyBorder="1" applyAlignment="1" applyProtection="1">
      <alignment horizontal="center" vertical="center" shrinkToFit="1"/>
    </xf>
    <xf numFmtId="0" fontId="35" fillId="0" borderId="5" xfId="0" applyFont="1" applyBorder="1" applyAlignment="1">
      <alignment vertical="center" wrapText="1"/>
    </xf>
    <xf numFmtId="0" fontId="35" fillId="0" borderId="0" xfId="0" applyFont="1" applyAlignment="1">
      <alignment vertical="center" wrapText="1"/>
    </xf>
    <xf numFmtId="178" fontId="13" fillId="0" borderId="0" xfId="0" applyNumberFormat="1" applyFont="1" applyFill="1" applyBorder="1" applyAlignment="1" applyProtection="1">
      <alignment vertical="top" wrapText="1"/>
    </xf>
    <xf numFmtId="0" fontId="27" fillId="0" borderId="0" xfId="1" applyNumberFormat="1" applyFont="1" applyFill="1" applyBorder="1" applyAlignment="1" applyProtection="1">
      <alignment horizontal="center" vertical="center"/>
      <protection locked="0"/>
    </xf>
    <xf numFmtId="0" fontId="20" fillId="0" borderId="66" xfId="0" applyFont="1" applyFill="1" applyBorder="1" applyAlignment="1" applyProtection="1">
      <alignment horizontal="center"/>
    </xf>
    <xf numFmtId="0" fontId="20" fillId="0" borderId="67" xfId="0" applyFont="1" applyFill="1" applyBorder="1" applyAlignment="1" applyProtection="1">
      <alignment horizontal="center"/>
    </xf>
    <xf numFmtId="0" fontId="20" fillId="0" borderId="68" xfId="0" applyFont="1" applyFill="1" applyBorder="1" applyAlignment="1" applyProtection="1">
      <alignment horizontal="center"/>
    </xf>
    <xf numFmtId="38" fontId="27" fillId="2" borderId="34" xfId="1" applyFont="1" applyFill="1" applyBorder="1" applyAlignment="1" applyProtection="1">
      <alignment horizontal="center" vertical="center"/>
      <protection locked="0"/>
    </xf>
    <xf numFmtId="38" fontId="27" fillId="2" borderId="11" xfId="1" applyFont="1" applyFill="1" applyBorder="1" applyAlignment="1" applyProtection="1">
      <alignment horizontal="center" vertical="center"/>
      <protection locked="0"/>
    </xf>
    <xf numFmtId="38" fontId="27" fillId="2" borderId="9" xfId="1" applyFont="1" applyFill="1" applyBorder="1" applyAlignment="1" applyProtection="1">
      <alignment horizontal="center" vertical="center"/>
      <protection locked="0"/>
    </xf>
    <xf numFmtId="38" fontId="27" fillId="0" borderId="130" xfId="1" applyFont="1" applyFill="1" applyBorder="1" applyAlignment="1" applyProtection="1">
      <alignment horizontal="center" vertical="center"/>
      <protection locked="0"/>
    </xf>
    <xf numFmtId="38" fontId="27" fillId="0" borderId="131" xfId="1" applyFont="1" applyFill="1" applyBorder="1" applyAlignment="1" applyProtection="1">
      <alignment horizontal="center" vertical="center"/>
      <protection locked="0"/>
    </xf>
    <xf numFmtId="38" fontId="27" fillId="0" borderId="132" xfId="1" applyFont="1" applyFill="1" applyBorder="1" applyAlignment="1" applyProtection="1">
      <alignment horizontal="center" vertical="center"/>
      <protection locked="0"/>
    </xf>
    <xf numFmtId="178" fontId="6" fillId="0" borderId="34"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177" fontId="7" fillId="0" borderId="34" xfId="0" applyNumberFormat="1" applyFont="1" applyFill="1" applyBorder="1" applyAlignment="1" applyProtection="1">
      <alignment horizontal="center" vertical="center"/>
    </xf>
    <xf numFmtId="177" fontId="7" fillId="0" borderId="9"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178" fontId="6" fillId="0" borderId="11" xfId="0" applyNumberFormat="1" applyFont="1" applyFill="1" applyBorder="1" applyAlignment="1" applyProtection="1">
      <alignment horizontal="center" vertical="center"/>
    </xf>
    <xf numFmtId="178" fontId="6" fillId="0" borderId="9" xfId="0" applyNumberFormat="1"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178" fontId="7" fillId="0" borderId="34" xfId="0" applyNumberFormat="1"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38" fontId="7" fillId="0" borderId="34" xfId="1" applyFont="1" applyFill="1" applyBorder="1" applyAlignment="1" applyProtection="1">
      <alignment vertical="center"/>
    </xf>
    <xf numFmtId="38" fontId="7" fillId="0" borderId="11" xfId="1" applyFont="1" applyFill="1" applyBorder="1" applyAlignment="1" applyProtection="1">
      <alignment vertical="center"/>
    </xf>
    <xf numFmtId="0" fontId="27" fillId="0" borderId="130" xfId="0" applyNumberFormat="1" applyFont="1" applyFill="1" applyBorder="1" applyAlignment="1" applyProtection="1">
      <alignment horizontal="center" vertical="center"/>
      <protection locked="0"/>
    </xf>
    <xf numFmtId="0" fontId="27" fillId="0" borderId="131" xfId="0" applyNumberFormat="1" applyFont="1" applyFill="1" applyBorder="1" applyAlignment="1" applyProtection="1">
      <alignment horizontal="center" vertical="center"/>
      <protection locked="0"/>
    </xf>
    <xf numFmtId="0" fontId="27" fillId="0" borderId="132" xfId="0"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center"/>
    </xf>
    <xf numFmtId="3" fontId="7" fillId="0" borderId="34"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20" fillId="2" borderId="66" xfId="0" applyFont="1" applyFill="1" applyBorder="1" applyAlignment="1" applyProtection="1">
      <alignment horizontal="center"/>
    </xf>
    <xf numFmtId="0" fontId="20" fillId="2" borderId="67" xfId="0" applyFont="1" applyFill="1" applyBorder="1" applyAlignment="1" applyProtection="1">
      <alignment horizontal="center"/>
    </xf>
    <xf numFmtId="0" fontId="20" fillId="2" borderId="68" xfId="0" applyFont="1" applyFill="1" applyBorder="1" applyAlignment="1" applyProtection="1">
      <alignment horizont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7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7524750" y="371475"/>
          <a:ext cx="3457575" cy="105727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8AE4A846-DB8D-4035-81B0-2356335B3CF3}"/>
            </a:ext>
          </a:extLst>
        </xdr:cNvPr>
        <xdr:cNvSpPr/>
      </xdr:nvSpPr>
      <xdr:spPr>
        <a:xfrm>
          <a:off x="457200" y="4781549"/>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7D29A97E-0004-433B-BF36-807C304FA72A}"/>
            </a:ext>
          </a:extLst>
        </xdr:cNvPr>
        <xdr:cNvSpPr/>
      </xdr:nvSpPr>
      <xdr:spPr>
        <a:xfrm>
          <a:off x="447675" y="6791325"/>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C83CC970-0A8E-4C49-B743-2926605F657A}"/>
            </a:ext>
          </a:extLst>
        </xdr:cNvPr>
        <xdr:cNvGrpSpPr/>
      </xdr:nvGrpSpPr>
      <xdr:grpSpPr>
        <a:xfrm>
          <a:off x="7629525" y="400050"/>
          <a:ext cx="3457575"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024C6CCD-CBB7-495F-9C86-B78F761D4C55}"/>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2DF392F9-BBB8-4926-A825-18DA7860E2C1}"/>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2" name="グループ化 1">
          <a:extLst>
            <a:ext uri="{FF2B5EF4-FFF2-40B4-BE49-F238E27FC236}">
              <a16:creationId xmlns:a16="http://schemas.microsoft.com/office/drawing/2014/main" id="{33326F08-B5D5-4B76-9B88-FF7470EA3793}"/>
            </a:ext>
          </a:extLst>
        </xdr:cNvPr>
        <xdr:cNvGrpSpPr/>
      </xdr:nvGrpSpPr>
      <xdr:grpSpPr>
        <a:xfrm>
          <a:off x="7524750" y="371475"/>
          <a:ext cx="3457575" cy="1057275"/>
          <a:chOff x="7524750" y="371475"/>
          <a:chExt cx="3457575" cy="1057275"/>
        </a:xfrm>
      </xdr:grpSpPr>
      <xdr:sp macro="" textlink="">
        <xdr:nvSpPr>
          <xdr:cNvPr id="3" name="吹き出し: 角を丸めた四角形 2">
            <a:extLst>
              <a:ext uri="{FF2B5EF4-FFF2-40B4-BE49-F238E27FC236}">
                <a16:creationId xmlns:a16="http://schemas.microsoft.com/office/drawing/2014/main" id="{A6F127DC-DDEB-4FAA-A1E9-D50E095A3B00}"/>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6262D96C-849E-4EBC-A3ED-169C38C86E02}"/>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38100</xdr:colOff>
      <xdr:row>0</xdr:row>
      <xdr:rowOff>38101</xdr:rowOff>
    </xdr:from>
    <xdr:to>
      <xdr:col>7</xdr:col>
      <xdr:colOff>114300</xdr:colOff>
      <xdr:row>3</xdr:row>
      <xdr:rowOff>1</xdr:rowOff>
    </xdr:to>
    <xdr:sp macro="" textlink="">
      <xdr:nvSpPr>
        <xdr:cNvPr id="5" name="四角形: 角を丸くする 4">
          <a:extLst>
            <a:ext uri="{FF2B5EF4-FFF2-40B4-BE49-F238E27FC236}">
              <a16:creationId xmlns:a16="http://schemas.microsoft.com/office/drawing/2014/main" id="{FCF85610-0891-4D62-9589-43893568C0BB}"/>
            </a:ext>
          </a:extLst>
        </xdr:cNvPr>
        <xdr:cNvSpPr/>
      </xdr:nvSpPr>
      <xdr:spPr>
        <a:xfrm>
          <a:off x="38100" y="38101"/>
          <a:ext cx="1247775" cy="457200"/>
        </a:xfrm>
        <a:prstGeom prst="round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nchorCtr="1"/>
        <a:lstStyle/>
        <a:p>
          <a:pPr algn="l"/>
          <a:r>
            <a:rPr kumimoji="1" lang="ja-JP" altLang="en-US" sz="1800">
              <a:latin typeface="HGP創英角ﾎﾟｯﾌﾟ体" panose="040B0A00000000000000" pitchFamily="50" charset="-128"/>
              <a:ea typeface="HGP創英角ﾎﾟｯﾌﾟ体" panose="040B0A00000000000000" pitchFamily="50" charset="-128"/>
            </a:rPr>
            <a:t>記入例</a:t>
          </a:r>
          <a:endParaRPr kumimoji="1" lang="en-US" altLang="ja-JP" sz="1800">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28</xdr:col>
      <xdr:colOff>76200</xdr:colOff>
      <xdr:row>1</xdr:row>
      <xdr:rowOff>0</xdr:rowOff>
    </xdr:from>
    <xdr:to>
      <xdr:col>34</xdr:col>
      <xdr:colOff>95250</xdr:colOff>
      <xdr:row>6</xdr:row>
      <xdr:rowOff>152400</xdr:rowOff>
    </xdr:to>
    <xdr:grpSp>
      <xdr:nvGrpSpPr>
        <xdr:cNvPr id="6" name="グループ化 15">
          <a:extLst>
            <a:ext uri="{FF2B5EF4-FFF2-40B4-BE49-F238E27FC236}">
              <a16:creationId xmlns:a16="http://schemas.microsoft.com/office/drawing/2014/main" id="{F6C3B909-68A5-4A88-9AA7-366EB246962F}"/>
            </a:ext>
          </a:extLst>
        </xdr:cNvPr>
        <xdr:cNvGrpSpPr>
          <a:grpSpLocks/>
        </xdr:cNvGrpSpPr>
      </xdr:nvGrpSpPr>
      <xdr:grpSpPr bwMode="auto">
        <a:xfrm>
          <a:off x="4848225" y="152400"/>
          <a:ext cx="1047750" cy="1009650"/>
          <a:chOff x="4457700" y="152400"/>
          <a:chExt cx="1046100" cy="1008000"/>
        </a:xfrm>
      </xdr:grpSpPr>
      <xdr:sp macro="" textlink="">
        <xdr:nvSpPr>
          <xdr:cNvPr id="7" name="Line 16">
            <a:extLst>
              <a:ext uri="{FF2B5EF4-FFF2-40B4-BE49-F238E27FC236}">
                <a16:creationId xmlns:a16="http://schemas.microsoft.com/office/drawing/2014/main" id="{2404C882-CE2E-4BC7-AA51-FDC468E970BC}"/>
              </a:ext>
            </a:extLst>
          </xdr:cNvPr>
          <xdr:cNvSpPr>
            <a:spLocks noChangeShapeType="1"/>
          </xdr:cNvSpPr>
        </xdr:nvSpPr>
        <xdr:spPr bwMode="auto">
          <a:xfrm>
            <a:off x="4495800" y="638175"/>
            <a:ext cx="1008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nvGrpSpPr>
          <xdr:cNvPr id="8" name="グループ化 14">
            <a:extLst>
              <a:ext uri="{FF2B5EF4-FFF2-40B4-BE49-F238E27FC236}">
                <a16:creationId xmlns:a16="http://schemas.microsoft.com/office/drawing/2014/main" id="{0000F017-59FF-475F-AC3D-DE2965170197}"/>
              </a:ext>
            </a:extLst>
          </xdr:cNvPr>
          <xdr:cNvGrpSpPr>
            <a:grpSpLocks/>
          </xdr:cNvGrpSpPr>
        </xdr:nvGrpSpPr>
        <xdr:grpSpPr bwMode="auto">
          <a:xfrm>
            <a:off x="4457700" y="152400"/>
            <a:ext cx="1036575" cy="1008000"/>
            <a:chOff x="4467225" y="161925"/>
            <a:chExt cx="1036575" cy="1008000"/>
          </a:xfrm>
        </xdr:grpSpPr>
        <xdr:sp macro="" textlink="">
          <xdr:nvSpPr>
            <xdr:cNvPr id="9" name="Oval 14">
              <a:extLst>
                <a:ext uri="{FF2B5EF4-FFF2-40B4-BE49-F238E27FC236}">
                  <a16:creationId xmlns:a16="http://schemas.microsoft.com/office/drawing/2014/main" id="{9582E8BB-7713-45B6-A14D-E55347A66636}"/>
                </a:ext>
              </a:extLst>
            </xdr:cNvPr>
            <xdr:cNvSpPr>
              <a:spLocks noChangeArrowheads="1"/>
            </xdr:cNvSpPr>
          </xdr:nvSpPr>
          <xdr:spPr bwMode="auto">
            <a:xfrm>
              <a:off x="4495755" y="161925"/>
              <a:ext cx="1008060" cy="100800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18288" rIns="36576" bIns="18288" anchor="ctr" upright="1"/>
            <a:lstStyle/>
            <a:p>
              <a:pPr algn="ctr" rtl="0">
                <a:lnSpc>
                  <a:spcPts val="1100"/>
                </a:lnSpc>
                <a:defRPr sz="1000"/>
              </a:pPr>
              <a:endParaRPr lang="en-US" altLang="ja-JP" sz="1100" b="1" i="0" u="none" strike="noStrike" baseline="0">
                <a:solidFill>
                  <a:srgbClr val="0000FF"/>
                </a:solidFill>
                <a:latin typeface="ＭＳ Ｐゴシック"/>
                <a:ea typeface="ＭＳ Ｐゴシック"/>
              </a:endParaRPr>
            </a:p>
          </xdr:txBody>
        </xdr:sp>
        <xdr:sp macro="" textlink="">
          <xdr:nvSpPr>
            <xdr:cNvPr id="10" name="Line 15">
              <a:extLst>
                <a:ext uri="{FF2B5EF4-FFF2-40B4-BE49-F238E27FC236}">
                  <a16:creationId xmlns:a16="http://schemas.microsoft.com/office/drawing/2014/main" id="{0E281806-081A-45CC-A66E-0FE8CC0F0E91}"/>
                </a:ext>
              </a:extLst>
            </xdr:cNvPr>
            <xdr:cNvSpPr>
              <a:spLocks noChangeShapeType="1"/>
            </xdr:cNvSpPr>
          </xdr:nvSpPr>
          <xdr:spPr bwMode="auto">
            <a:xfrm>
              <a:off x="4552950" y="438150"/>
              <a:ext cx="900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1" name="正方形/長方形 10">
              <a:extLst>
                <a:ext uri="{FF2B5EF4-FFF2-40B4-BE49-F238E27FC236}">
                  <a16:creationId xmlns:a16="http://schemas.microsoft.com/office/drawing/2014/main" id="{99D62157-609D-460F-84C5-247CA396DD52}"/>
                </a:ext>
              </a:extLst>
            </xdr:cNvPr>
            <xdr:cNvSpPr/>
          </xdr:nvSpPr>
          <xdr:spPr>
            <a:xfrm>
              <a:off x="4638405" y="199963"/>
              <a:ext cx="72276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rgbClr val="0000FF"/>
                  </a:solidFill>
                  <a:latin typeface="HG丸ｺﾞｼｯｸM-PRO" pitchFamily="50" charset="-128"/>
                  <a:ea typeface="HG丸ｺﾞｼｯｸM-PRO" pitchFamily="50" charset="-128"/>
                </a:rPr>
                <a:t>受　付</a:t>
              </a:r>
            </a:p>
          </xdr:txBody>
        </xdr:sp>
        <xdr:sp macro="" textlink="">
          <xdr:nvSpPr>
            <xdr:cNvPr id="12" name="正方形/長方形 11">
              <a:extLst>
                <a:ext uri="{FF2B5EF4-FFF2-40B4-BE49-F238E27FC236}">
                  <a16:creationId xmlns:a16="http://schemas.microsoft.com/office/drawing/2014/main" id="{8C334545-9F01-4755-9D3D-F2989BDEC9FC}"/>
                </a:ext>
              </a:extLst>
            </xdr:cNvPr>
            <xdr:cNvSpPr/>
          </xdr:nvSpPr>
          <xdr:spPr>
            <a:xfrm>
              <a:off x="4543305" y="608868"/>
              <a:ext cx="903450" cy="5230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200"/>
                </a:lnSpc>
              </a:pPr>
              <a:r>
                <a:rPr kumimoji="1" lang="ja-JP" altLang="en-US" sz="1000" b="1">
                  <a:solidFill>
                    <a:srgbClr val="0000FF"/>
                  </a:solidFill>
                  <a:latin typeface="HG丸ｺﾞｼｯｸM-PRO" pitchFamily="50" charset="-128"/>
                  <a:ea typeface="HG丸ｺﾞｼｯｸM-PRO" pitchFamily="50" charset="-128"/>
                </a:rPr>
                <a:t>津　市　立</a:t>
              </a:r>
              <a:endParaRPr kumimoji="1" lang="en-US" altLang="ja-JP" sz="1000" b="1">
                <a:solidFill>
                  <a:srgbClr val="0000FF"/>
                </a:solidFill>
                <a:latin typeface="HG丸ｺﾞｼｯｸM-PRO" pitchFamily="50" charset="-128"/>
                <a:ea typeface="HG丸ｺﾞｼｯｸM-PRO" pitchFamily="50" charset="-128"/>
              </a:endParaRPr>
            </a:p>
            <a:p>
              <a:pPr algn="ctr">
                <a:lnSpc>
                  <a:spcPts val="1100"/>
                </a:lnSpc>
              </a:pPr>
              <a:r>
                <a:rPr kumimoji="1" lang="ja-JP" altLang="en-US" sz="1000" b="1">
                  <a:solidFill>
                    <a:srgbClr val="0000FF"/>
                  </a:solidFill>
                  <a:latin typeface="HG丸ｺﾞｼｯｸM-PRO" pitchFamily="50" charset="-128"/>
                  <a:ea typeface="HG丸ｺﾞｼｯｸM-PRO" pitchFamily="50" charset="-128"/>
                </a:rPr>
                <a:t>共済小学校</a:t>
              </a:r>
            </a:p>
          </xdr:txBody>
        </xdr:sp>
        <xdr:sp macro="" textlink="">
          <xdr:nvSpPr>
            <xdr:cNvPr id="13" name="正方形/長方形 12">
              <a:extLst>
                <a:ext uri="{FF2B5EF4-FFF2-40B4-BE49-F238E27FC236}">
                  <a16:creationId xmlns:a16="http://schemas.microsoft.com/office/drawing/2014/main" id="{6A1DA857-89FE-403B-9497-F117676D2215}"/>
                </a:ext>
              </a:extLst>
            </xdr:cNvPr>
            <xdr:cNvSpPr/>
          </xdr:nvSpPr>
          <xdr:spPr>
            <a:xfrm>
              <a:off x="4467225" y="418680"/>
              <a:ext cx="102708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900" b="1">
                  <a:solidFill>
                    <a:srgbClr val="0000FF"/>
                  </a:solidFill>
                  <a:latin typeface="HG丸ｺﾞｼｯｸM-PRO" pitchFamily="50" charset="-128"/>
                  <a:ea typeface="HG丸ｺﾞｼｯｸM-PRO" pitchFamily="50" charset="-128"/>
                </a:rPr>
                <a:t>XX.XX.XX</a:t>
              </a:r>
              <a:endParaRPr kumimoji="1" lang="ja-JP" altLang="en-US" sz="900" b="1">
                <a:solidFill>
                  <a:srgbClr val="0000FF"/>
                </a:solidFill>
                <a:latin typeface="HG丸ｺﾞｼｯｸM-PRO" pitchFamily="50" charset="-128"/>
                <a:ea typeface="HG丸ｺﾞｼｯｸM-PRO" pitchFamily="50" charset="-128"/>
              </a:endParaRPr>
            </a:p>
          </xdr:txBody>
        </xdr:sp>
      </xdr:grpSp>
    </xdr:grpSp>
    <xdr:clientData/>
  </xdr:twoCellAnchor>
  <xdr:twoCellAnchor editAs="oneCell">
    <xdr:from>
      <xdr:col>17</xdr:col>
      <xdr:colOff>19050</xdr:colOff>
      <xdr:row>5</xdr:row>
      <xdr:rowOff>28575</xdr:rowOff>
    </xdr:from>
    <xdr:to>
      <xdr:col>25</xdr:col>
      <xdr:colOff>87450</xdr:colOff>
      <xdr:row>8</xdr:row>
      <xdr:rowOff>18225</xdr:rowOff>
    </xdr:to>
    <xdr:sp macro="" textlink="">
      <xdr:nvSpPr>
        <xdr:cNvPr id="14" name="線吹き出し 2 (枠付き) 17">
          <a:extLst>
            <a:ext uri="{FF2B5EF4-FFF2-40B4-BE49-F238E27FC236}">
              <a16:creationId xmlns:a16="http://schemas.microsoft.com/office/drawing/2014/main" id="{BECB8622-73BB-4720-8225-BCF7AD4C7AB0}"/>
            </a:ext>
          </a:extLst>
        </xdr:cNvPr>
        <xdr:cNvSpPr/>
      </xdr:nvSpPr>
      <xdr:spPr>
        <a:xfrm>
          <a:off x="2905125" y="866775"/>
          <a:ext cx="1440000" cy="504000"/>
        </a:xfrm>
        <a:prstGeom prst="borderCallout2">
          <a:avLst>
            <a:gd name="adj1" fmla="val 18914"/>
            <a:gd name="adj2" fmla="val 105789"/>
            <a:gd name="adj3" fmla="val 18914"/>
            <a:gd name="adj4" fmla="val 127191"/>
            <a:gd name="adj5" fmla="val -34026"/>
            <a:gd name="adj6" fmla="val 14347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必ず所属所で受付をお願いします</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6</xdr:col>
      <xdr:colOff>123825</xdr:colOff>
      <xdr:row>10</xdr:row>
      <xdr:rowOff>0</xdr:rowOff>
    </xdr:from>
    <xdr:to>
      <xdr:col>30</xdr:col>
      <xdr:colOff>133350</xdr:colOff>
      <xdr:row>12</xdr:row>
      <xdr:rowOff>9525</xdr:rowOff>
    </xdr:to>
    <xdr:sp macro="" textlink="">
      <xdr:nvSpPr>
        <xdr:cNvPr id="15" name="線吹き出し 2 (枠付き) 18">
          <a:extLst>
            <a:ext uri="{FF2B5EF4-FFF2-40B4-BE49-F238E27FC236}">
              <a16:creationId xmlns:a16="http://schemas.microsoft.com/office/drawing/2014/main" id="{3B68C355-E962-4AA1-AF4C-ED4C145199FF}"/>
            </a:ext>
          </a:extLst>
        </xdr:cNvPr>
        <xdr:cNvSpPr/>
      </xdr:nvSpPr>
      <xdr:spPr>
        <a:xfrm>
          <a:off x="1123950" y="1695450"/>
          <a:ext cx="4124325" cy="523875"/>
        </a:xfrm>
        <a:prstGeom prst="borderCallout2">
          <a:avLst>
            <a:gd name="adj1" fmla="val 23030"/>
            <a:gd name="adj2" fmla="val 100238"/>
            <a:gd name="adj3" fmla="val -488"/>
            <a:gd name="adj4" fmla="val 113470"/>
            <a:gd name="adj5" fmla="val 56971"/>
            <a:gd name="adj6" fmla="val 12718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育休開始月の給与明細に記載されている「標準報酬月額」を記入してください。給料月額や総支給額ではありません。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17</xdr:col>
      <xdr:colOff>9525</xdr:colOff>
      <xdr:row>12</xdr:row>
      <xdr:rowOff>152400</xdr:rowOff>
    </xdr:from>
    <xdr:to>
      <xdr:col>28</xdr:col>
      <xdr:colOff>67575</xdr:colOff>
      <xdr:row>15</xdr:row>
      <xdr:rowOff>142050</xdr:rowOff>
    </xdr:to>
    <xdr:sp macro="" textlink="">
      <xdr:nvSpPr>
        <xdr:cNvPr id="16" name="線吹き出し 2 (枠付き) 22">
          <a:extLst>
            <a:ext uri="{FF2B5EF4-FFF2-40B4-BE49-F238E27FC236}">
              <a16:creationId xmlns:a16="http://schemas.microsoft.com/office/drawing/2014/main" id="{EB59CBFB-E049-45D6-9669-AD2A4335F9FC}"/>
            </a:ext>
          </a:extLst>
        </xdr:cNvPr>
        <xdr:cNvSpPr/>
      </xdr:nvSpPr>
      <xdr:spPr>
        <a:xfrm>
          <a:off x="2895600" y="2362200"/>
          <a:ext cx="1944000" cy="504000"/>
        </a:xfrm>
        <a:prstGeom prst="borderCallout2">
          <a:avLst>
            <a:gd name="adj1" fmla="val 26533"/>
            <a:gd name="adj2" fmla="val 103761"/>
            <a:gd name="adj3" fmla="val 26851"/>
            <a:gd name="adj4" fmla="val 118171"/>
            <a:gd name="adj5" fmla="val -43180"/>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等級は分からない場合は、未記入で構いません。</a:t>
          </a:r>
        </a:p>
      </xdr:txBody>
    </xdr:sp>
    <xdr:clientData/>
  </xdr:twoCellAnchor>
  <xdr:twoCellAnchor editAs="oneCell">
    <xdr:from>
      <xdr:col>1</xdr:col>
      <xdr:colOff>85725</xdr:colOff>
      <xdr:row>18</xdr:row>
      <xdr:rowOff>152400</xdr:rowOff>
    </xdr:from>
    <xdr:to>
      <xdr:col>11</xdr:col>
      <xdr:colOff>123825</xdr:colOff>
      <xdr:row>21</xdr:row>
      <xdr:rowOff>142050</xdr:rowOff>
    </xdr:to>
    <xdr:sp macro="" textlink="">
      <xdr:nvSpPr>
        <xdr:cNvPr id="17" name="線吹き出し 2 (枠付き) 21">
          <a:extLst>
            <a:ext uri="{FF2B5EF4-FFF2-40B4-BE49-F238E27FC236}">
              <a16:creationId xmlns:a16="http://schemas.microsoft.com/office/drawing/2014/main" id="{58435841-4F51-4D2E-BCE1-7D588FD8E88A}"/>
            </a:ext>
          </a:extLst>
        </xdr:cNvPr>
        <xdr:cNvSpPr/>
      </xdr:nvSpPr>
      <xdr:spPr>
        <a:xfrm>
          <a:off x="247650" y="3390900"/>
          <a:ext cx="1733550" cy="504000"/>
        </a:xfrm>
        <a:prstGeom prst="borderCallout2">
          <a:avLst>
            <a:gd name="adj1" fmla="val -11324"/>
            <a:gd name="adj2" fmla="val 22909"/>
            <a:gd name="adj3" fmla="val -47231"/>
            <a:gd name="adj4" fmla="val 33190"/>
            <a:gd name="adj5" fmla="val -64264"/>
            <a:gd name="adj6" fmla="val 43450"/>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双子等の場合はお子様の名前は並記してください。</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133349</xdr:colOff>
      <xdr:row>42</xdr:row>
      <xdr:rowOff>19050</xdr:rowOff>
    </xdr:from>
    <xdr:to>
      <xdr:col>15</xdr:col>
      <xdr:colOff>104774</xdr:colOff>
      <xdr:row>45</xdr:row>
      <xdr:rowOff>66675</xdr:rowOff>
    </xdr:to>
    <xdr:sp macro="" textlink="">
      <xdr:nvSpPr>
        <xdr:cNvPr id="18" name="正方形/長方形 17">
          <a:extLst>
            <a:ext uri="{FF2B5EF4-FFF2-40B4-BE49-F238E27FC236}">
              <a16:creationId xmlns:a16="http://schemas.microsoft.com/office/drawing/2014/main" id="{227196CC-30DD-4B37-A47E-4F18CEF94C2F}"/>
            </a:ext>
          </a:extLst>
        </xdr:cNvPr>
        <xdr:cNvSpPr/>
      </xdr:nvSpPr>
      <xdr:spPr>
        <a:xfrm>
          <a:off x="295274" y="7239000"/>
          <a:ext cx="2352675" cy="80962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育児休業開始日以降に書類を作成・提出してください。</a:t>
          </a:r>
          <a:endParaRPr kumimoji="1" lang="ja-JP" altLang="en-US" sz="1100">
            <a:solidFill>
              <a:schemeClr val="tx1"/>
            </a:solidFill>
          </a:endParaRPr>
        </a:p>
      </xdr:txBody>
    </xdr:sp>
    <xdr:clientData/>
  </xdr:twoCellAnchor>
  <xdr:twoCellAnchor>
    <xdr:from>
      <xdr:col>19</xdr:col>
      <xdr:colOff>85725</xdr:colOff>
      <xdr:row>17</xdr:row>
      <xdr:rowOff>38100</xdr:rowOff>
    </xdr:from>
    <xdr:to>
      <xdr:col>31</xdr:col>
      <xdr:colOff>48525</xdr:colOff>
      <xdr:row>20</xdr:row>
      <xdr:rowOff>27750</xdr:rowOff>
    </xdr:to>
    <xdr:sp macro="" textlink="">
      <xdr:nvSpPr>
        <xdr:cNvPr id="19" name="線吹き出し 2 (枠付き) 22">
          <a:extLst>
            <a:ext uri="{FF2B5EF4-FFF2-40B4-BE49-F238E27FC236}">
              <a16:creationId xmlns:a16="http://schemas.microsoft.com/office/drawing/2014/main" id="{7C16447B-684E-4E45-B693-5DF0C46DCDCA}"/>
            </a:ext>
          </a:extLst>
        </xdr:cNvPr>
        <xdr:cNvSpPr/>
      </xdr:nvSpPr>
      <xdr:spPr>
        <a:xfrm>
          <a:off x="3314700" y="3105150"/>
          <a:ext cx="2020200" cy="504000"/>
        </a:xfrm>
        <a:prstGeom prst="borderCallout2">
          <a:avLst>
            <a:gd name="adj1" fmla="val 26533"/>
            <a:gd name="adj2" fmla="val 103761"/>
            <a:gd name="adj3" fmla="val 26851"/>
            <a:gd name="adj4" fmla="val 118171"/>
            <a:gd name="adj5" fmla="val -5382"/>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25</xdr:col>
      <xdr:colOff>85725</xdr:colOff>
      <xdr:row>33</xdr:row>
      <xdr:rowOff>28575</xdr:rowOff>
    </xdr:from>
    <xdr:to>
      <xdr:col>37</xdr:col>
      <xdr:colOff>48525</xdr:colOff>
      <xdr:row>36</xdr:row>
      <xdr:rowOff>18225</xdr:rowOff>
    </xdr:to>
    <xdr:sp macro="" textlink="">
      <xdr:nvSpPr>
        <xdr:cNvPr id="21" name="線吹き出し 2 (枠付き) 22">
          <a:extLst>
            <a:ext uri="{FF2B5EF4-FFF2-40B4-BE49-F238E27FC236}">
              <a16:creationId xmlns:a16="http://schemas.microsoft.com/office/drawing/2014/main" id="{09B263A4-FCF2-45EE-AD11-B075C55C4F31}"/>
            </a:ext>
          </a:extLst>
        </xdr:cNvPr>
        <xdr:cNvSpPr/>
      </xdr:nvSpPr>
      <xdr:spPr>
        <a:xfrm>
          <a:off x="4343400" y="5838825"/>
          <a:ext cx="2020200" cy="504000"/>
        </a:xfrm>
        <a:prstGeom prst="borderCallout2">
          <a:avLst>
            <a:gd name="adj1" fmla="val 60551"/>
            <a:gd name="adj2" fmla="val -2795"/>
            <a:gd name="adj3" fmla="val 70318"/>
            <a:gd name="adj4" fmla="val -12903"/>
            <a:gd name="adj5" fmla="val -35620"/>
            <a:gd name="adj6" fmla="val -42649"/>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20</xdr:col>
      <xdr:colOff>85725</xdr:colOff>
      <xdr:row>26</xdr:row>
      <xdr:rowOff>66674</xdr:rowOff>
    </xdr:from>
    <xdr:to>
      <xdr:col>36</xdr:col>
      <xdr:colOff>153300</xdr:colOff>
      <xdr:row>30</xdr:row>
      <xdr:rowOff>57149</xdr:rowOff>
    </xdr:to>
    <xdr:sp macro="" textlink="">
      <xdr:nvSpPr>
        <xdr:cNvPr id="22" name="線吹き出し 2 (枠付き) 22">
          <a:extLst>
            <a:ext uri="{FF2B5EF4-FFF2-40B4-BE49-F238E27FC236}">
              <a16:creationId xmlns:a16="http://schemas.microsoft.com/office/drawing/2014/main" id="{396DAC97-05B2-45DB-9BAB-DA71C0E16F3E}"/>
            </a:ext>
          </a:extLst>
        </xdr:cNvPr>
        <xdr:cNvSpPr/>
      </xdr:nvSpPr>
      <xdr:spPr>
        <a:xfrm>
          <a:off x="3486150" y="4676774"/>
          <a:ext cx="2810775" cy="676275"/>
        </a:xfrm>
        <a:prstGeom prst="borderCallout2">
          <a:avLst>
            <a:gd name="adj1" fmla="val 26533"/>
            <a:gd name="adj2" fmla="val 103761"/>
            <a:gd name="adj3" fmla="val 2907"/>
            <a:gd name="adj4" fmla="val 113766"/>
            <a:gd name="adj5" fmla="val -90837"/>
            <a:gd name="adj6" fmla="val 117335"/>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請求期間（至）は、対象期間内の育児休業終了日と、育児休業開始日から２８日目のどちらか早い方を記入して下さい。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19048</xdr:colOff>
      <xdr:row>2</xdr:row>
      <xdr:rowOff>97633</xdr:rowOff>
    </xdr:from>
    <xdr:to>
      <xdr:col>40</xdr:col>
      <xdr:colOff>154782</xdr:colOff>
      <xdr:row>11</xdr:row>
      <xdr:rowOff>50007</xdr:rowOff>
    </xdr:to>
    <xdr:grpSp>
      <xdr:nvGrpSpPr>
        <xdr:cNvPr id="4" name="グループ化 3">
          <a:extLst>
            <a:ext uri="{FF2B5EF4-FFF2-40B4-BE49-F238E27FC236}">
              <a16:creationId xmlns:a16="http://schemas.microsoft.com/office/drawing/2014/main" id="{F3BDB6FD-04E9-4E48-879F-858FD7B61025}"/>
            </a:ext>
          </a:extLst>
        </xdr:cNvPr>
        <xdr:cNvGrpSpPr/>
      </xdr:nvGrpSpPr>
      <xdr:grpSpPr>
        <a:xfrm>
          <a:off x="7686673" y="583408"/>
          <a:ext cx="4279109" cy="1971674"/>
          <a:chOff x="7715248" y="402433"/>
          <a:chExt cx="4279109" cy="1971674"/>
        </a:xfrm>
      </xdr:grpSpPr>
      <xdr:sp macro="" textlink="">
        <xdr:nvSpPr>
          <xdr:cNvPr id="9" name="吹き出し: 角を丸めた四角形 8">
            <a:extLst>
              <a:ext uri="{FF2B5EF4-FFF2-40B4-BE49-F238E27FC236}">
                <a16:creationId xmlns:a16="http://schemas.microsoft.com/office/drawing/2014/main" id="{1BD66397-C0C3-4D70-96BF-C8E082B9A60D}"/>
              </a:ext>
            </a:extLst>
          </xdr:cNvPr>
          <xdr:cNvSpPr/>
        </xdr:nvSpPr>
        <xdr:spPr>
          <a:xfrm>
            <a:off x="7715248" y="402433"/>
            <a:ext cx="4279109" cy="1971674"/>
          </a:xfrm>
          <a:prstGeom prst="wedgeRoundRectCallout">
            <a:avLst>
              <a:gd name="adj1" fmla="val -56394"/>
              <a:gd name="adj2" fmla="val 21883"/>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000">
                <a:latin typeface="HGP創英角ﾎﾟｯﾌﾟ体" panose="040B0A00000000000000" pitchFamily="50" charset="-128"/>
                <a:ea typeface="HGP創英角ﾎﾟｯﾌﾟ体" panose="040B0A00000000000000" pitchFamily="50" charset="-128"/>
              </a:rPr>
              <a:t>　　　　　　のセルに入力してください。</a:t>
            </a:r>
            <a:endParaRPr kumimoji="1" lang="en-US" altLang="ja-JP" sz="2000">
              <a:latin typeface="HGP創英角ﾎﾟｯﾌﾟ体" panose="040B0A00000000000000" pitchFamily="50" charset="-128"/>
              <a:ea typeface="HGP創英角ﾎﾟｯﾌﾟ体" panose="040B0A00000000000000" pitchFamily="50" charset="-128"/>
            </a:endParaRPr>
          </a:p>
          <a:p>
            <a:pPr algn="l"/>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　請求の可否が表示されます。</a:t>
            </a:r>
            <a:endParaRPr kumimoji="1" lang="en-US" altLang="ja-JP" sz="2000">
              <a:latin typeface="HGP創英角ﾎﾟｯﾌﾟ体" panose="040B0A00000000000000" pitchFamily="50" charset="-128"/>
              <a:ea typeface="HGP創英角ﾎﾟｯﾌﾟ体" panose="040B0A00000000000000" pitchFamily="50" charset="-128"/>
            </a:endParaRPr>
          </a:p>
        </xdr:txBody>
      </xdr:sp>
      <xdr:sp macro="" textlink="">
        <xdr:nvSpPr>
          <xdr:cNvPr id="10" name="正方形/長方形 9">
            <a:extLst>
              <a:ext uri="{FF2B5EF4-FFF2-40B4-BE49-F238E27FC236}">
                <a16:creationId xmlns:a16="http://schemas.microsoft.com/office/drawing/2014/main" id="{A8047A9A-95F3-4F95-8EDC-7B5074274442}"/>
              </a:ext>
            </a:extLst>
          </xdr:cNvPr>
          <xdr:cNvSpPr/>
        </xdr:nvSpPr>
        <xdr:spPr>
          <a:xfrm>
            <a:off x="8094945" y="857279"/>
            <a:ext cx="719079" cy="4030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59531</xdr:colOff>
      <xdr:row>10</xdr:row>
      <xdr:rowOff>83343</xdr:rowOff>
    </xdr:from>
    <xdr:to>
      <xdr:col>14</xdr:col>
      <xdr:colOff>107156</xdr:colOff>
      <xdr:row>10</xdr:row>
      <xdr:rowOff>428624</xdr:rowOff>
    </xdr:to>
    <xdr:sp macro="" textlink="">
      <xdr:nvSpPr>
        <xdr:cNvPr id="3" name="矢印: 下 2">
          <a:extLst>
            <a:ext uri="{FF2B5EF4-FFF2-40B4-BE49-F238E27FC236}">
              <a16:creationId xmlns:a16="http://schemas.microsoft.com/office/drawing/2014/main" id="{7865A6FD-78D6-4446-9DD4-C634AB2410DA}"/>
            </a:ext>
          </a:extLst>
        </xdr:cNvPr>
        <xdr:cNvSpPr/>
      </xdr:nvSpPr>
      <xdr:spPr>
        <a:xfrm>
          <a:off x="3821906" y="2071687"/>
          <a:ext cx="345281" cy="345281"/>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447673</xdr:colOff>
      <xdr:row>12</xdr:row>
      <xdr:rowOff>142875</xdr:rowOff>
    </xdr:from>
    <xdr:to>
      <xdr:col>32</xdr:col>
      <xdr:colOff>257173</xdr:colOff>
      <xdr:row>22</xdr:row>
      <xdr:rowOff>19050</xdr:rowOff>
    </xdr:to>
    <xdr:grpSp>
      <xdr:nvGrpSpPr>
        <xdr:cNvPr id="2" name="グループ化 1">
          <a:extLst>
            <a:ext uri="{FF2B5EF4-FFF2-40B4-BE49-F238E27FC236}">
              <a16:creationId xmlns:a16="http://schemas.microsoft.com/office/drawing/2014/main" id="{ED8847F4-B99E-4361-9A24-D5672C1DA0F3}"/>
            </a:ext>
          </a:extLst>
        </xdr:cNvPr>
        <xdr:cNvGrpSpPr/>
      </xdr:nvGrpSpPr>
      <xdr:grpSpPr>
        <a:xfrm>
          <a:off x="7877173" y="2166938"/>
          <a:ext cx="3952875" cy="1423987"/>
          <a:chOff x="8220073" y="2476500"/>
          <a:chExt cx="3971925" cy="14763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8220073" y="2476500"/>
            <a:ext cx="3971925" cy="14763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600">
                <a:latin typeface="+mn-ea"/>
                <a:ea typeface="+mn-ea"/>
              </a:rPr>
              <a:t>請求可能判定シートにて「請求できます」の場合のみ</a:t>
            </a:r>
            <a:endParaRPr kumimoji="1" lang="en-US" altLang="ja-JP" sz="1600">
              <a:latin typeface="+mn-ea"/>
              <a:ea typeface="+mn-ea"/>
            </a:endParaRPr>
          </a:p>
          <a:p>
            <a:pPr algn="l"/>
            <a:r>
              <a:rPr kumimoji="1" lang="ja-JP" altLang="en-US" sz="1600">
                <a:latin typeface="+mj-ea"/>
                <a:ea typeface="+mj-ea"/>
              </a:rPr>
              <a:t>　　　　　のセルに入力してください。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8418603" y="3284111"/>
            <a:ext cx="608235" cy="396313"/>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78053</xdr:colOff>
      <xdr:row>0</xdr:row>
      <xdr:rowOff>325437</xdr:rowOff>
    </xdr:from>
    <xdr:to>
      <xdr:col>40</xdr:col>
      <xdr:colOff>189974</xdr:colOff>
      <xdr:row>11</xdr:row>
      <xdr:rowOff>153986</xdr:rowOff>
    </xdr:to>
    <xdr:grpSp>
      <xdr:nvGrpSpPr>
        <xdr:cNvPr id="5" name="グループ化 4">
          <a:extLst>
            <a:ext uri="{FF2B5EF4-FFF2-40B4-BE49-F238E27FC236}">
              <a16:creationId xmlns:a16="http://schemas.microsoft.com/office/drawing/2014/main" id="{C8E69BCD-A915-4163-AE51-FB26569858BA}"/>
            </a:ext>
          </a:extLst>
        </xdr:cNvPr>
        <xdr:cNvGrpSpPr/>
      </xdr:nvGrpSpPr>
      <xdr:grpSpPr>
        <a:xfrm>
          <a:off x="7840928" y="325437"/>
          <a:ext cx="4255296" cy="1990724"/>
          <a:chOff x="7715248" y="402433"/>
          <a:chExt cx="4279109" cy="1971674"/>
        </a:xfrm>
      </xdr:grpSpPr>
      <xdr:sp macro="" textlink="">
        <xdr:nvSpPr>
          <xdr:cNvPr id="6" name="吹き出し: 角を丸めた四角形 5">
            <a:extLst>
              <a:ext uri="{FF2B5EF4-FFF2-40B4-BE49-F238E27FC236}">
                <a16:creationId xmlns:a16="http://schemas.microsoft.com/office/drawing/2014/main" id="{61FF167F-C1A7-4E8C-9DD0-F7D1FE916795}"/>
              </a:ext>
            </a:extLst>
          </xdr:cNvPr>
          <xdr:cNvSpPr/>
        </xdr:nvSpPr>
        <xdr:spPr>
          <a:xfrm>
            <a:off x="7715248" y="402433"/>
            <a:ext cx="4279109" cy="1971674"/>
          </a:xfrm>
          <a:prstGeom prst="wedgeRoundRectCallout">
            <a:avLst>
              <a:gd name="adj1" fmla="val -56394"/>
              <a:gd name="adj2" fmla="val 21883"/>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000">
                <a:latin typeface="HGP創英角ﾎﾟｯﾌﾟ体" panose="040B0A00000000000000" pitchFamily="50" charset="-128"/>
                <a:ea typeface="HGP創英角ﾎﾟｯﾌﾟ体" panose="040B0A00000000000000" pitchFamily="50" charset="-128"/>
              </a:rPr>
              <a:t>　　　　　　のセルに入力してください。</a:t>
            </a:r>
            <a:endParaRPr kumimoji="1" lang="en-US" altLang="ja-JP" sz="2000">
              <a:latin typeface="HGP創英角ﾎﾟｯﾌﾟ体" panose="040B0A00000000000000" pitchFamily="50" charset="-128"/>
              <a:ea typeface="HGP創英角ﾎﾟｯﾌﾟ体" panose="040B0A00000000000000" pitchFamily="50" charset="-128"/>
            </a:endParaRPr>
          </a:p>
          <a:p>
            <a:pPr algn="l"/>
            <a:endParaRPr kumimoji="1" lang="en-US" altLang="ja-JP" sz="2000">
              <a:latin typeface="HGP創英角ﾎﾟｯﾌﾟ体" panose="040B0A00000000000000" pitchFamily="50" charset="-128"/>
              <a:ea typeface="HGP創英角ﾎﾟｯﾌﾟ体" panose="040B0A00000000000000" pitchFamily="50" charset="-128"/>
            </a:endParaRPr>
          </a:p>
          <a:p>
            <a:pPr algn="l"/>
            <a:r>
              <a:rPr kumimoji="1" lang="ja-JP" altLang="en-US" sz="2000">
                <a:latin typeface="HGP創英角ﾎﾟｯﾌﾟ体" panose="040B0A00000000000000" pitchFamily="50" charset="-128"/>
                <a:ea typeface="HGP創英角ﾎﾟｯﾌﾟ体" panose="040B0A00000000000000" pitchFamily="50" charset="-128"/>
              </a:rPr>
              <a:t>　請求の可否が表示されます。</a:t>
            </a:r>
            <a:endParaRPr kumimoji="1" lang="en-US" altLang="ja-JP" sz="2000">
              <a:latin typeface="HGP創英角ﾎﾟｯﾌﾟ体" panose="040B0A00000000000000" pitchFamily="50" charset="-128"/>
              <a:ea typeface="HGP創英角ﾎﾟｯﾌﾟ体" panose="040B0A00000000000000" pitchFamily="50" charset="-128"/>
            </a:endParaRPr>
          </a:p>
        </xdr:txBody>
      </xdr:sp>
      <xdr:sp macro="" textlink="">
        <xdr:nvSpPr>
          <xdr:cNvPr id="7" name="正方形/長方形 6">
            <a:extLst>
              <a:ext uri="{FF2B5EF4-FFF2-40B4-BE49-F238E27FC236}">
                <a16:creationId xmlns:a16="http://schemas.microsoft.com/office/drawing/2014/main" id="{85FFFAB9-89DD-4401-A8BF-AB8601D3921D}"/>
              </a:ext>
            </a:extLst>
          </xdr:cNvPr>
          <xdr:cNvSpPr/>
        </xdr:nvSpPr>
        <xdr:spPr>
          <a:xfrm>
            <a:off x="8094945" y="857279"/>
            <a:ext cx="719079" cy="40309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63500</xdr:colOff>
      <xdr:row>10</xdr:row>
      <xdr:rowOff>10584</xdr:rowOff>
    </xdr:from>
    <xdr:to>
      <xdr:col>14</xdr:col>
      <xdr:colOff>110067</xdr:colOff>
      <xdr:row>10</xdr:row>
      <xdr:rowOff>355865</xdr:rowOff>
    </xdr:to>
    <xdr:sp macro="" textlink="">
      <xdr:nvSpPr>
        <xdr:cNvPr id="8" name="矢印: 下 7">
          <a:extLst>
            <a:ext uri="{FF2B5EF4-FFF2-40B4-BE49-F238E27FC236}">
              <a16:creationId xmlns:a16="http://schemas.microsoft.com/office/drawing/2014/main" id="{51AB975A-2594-4C50-AC0B-889C300617BD}"/>
            </a:ext>
          </a:extLst>
        </xdr:cNvPr>
        <xdr:cNvSpPr/>
      </xdr:nvSpPr>
      <xdr:spPr>
        <a:xfrm>
          <a:off x="3905250" y="1767417"/>
          <a:ext cx="342900" cy="345281"/>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76200</xdr:colOff>
      <xdr:row>15</xdr:row>
      <xdr:rowOff>1</xdr:rowOff>
    </xdr:from>
    <xdr:to>
      <xdr:col>29</xdr:col>
      <xdr:colOff>1152525</xdr:colOff>
      <xdr:row>21</xdr:row>
      <xdr:rowOff>200026</xdr:rowOff>
    </xdr:to>
    <xdr:grpSp>
      <xdr:nvGrpSpPr>
        <xdr:cNvPr id="2" name="グループ化 1">
          <a:extLst>
            <a:ext uri="{FF2B5EF4-FFF2-40B4-BE49-F238E27FC236}">
              <a16:creationId xmlns:a16="http://schemas.microsoft.com/office/drawing/2014/main" id="{5960E5CF-12B0-4BAC-8C4D-DE84515D4284}"/>
            </a:ext>
          </a:extLst>
        </xdr:cNvPr>
        <xdr:cNvGrpSpPr/>
      </xdr:nvGrpSpPr>
      <xdr:grpSpPr>
        <a:xfrm>
          <a:off x="7734300" y="2676526"/>
          <a:ext cx="3457575" cy="1104900"/>
          <a:chOff x="7524750" y="371475"/>
          <a:chExt cx="3457575" cy="1057275"/>
        </a:xfrm>
      </xdr:grpSpPr>
      <xdr:sp macro="" textlink="">
        <xdr:nvSpPr>
          <xdr:cNvPr id="3" name="吹き出し: 角を丸めた四角形 2">
            <a:extLst>
              <a:ext uri="{FF2B5EF4-FFF2-40B4-BE49-F238E27FC236}">
                <a16:creationId xmlns:a16="http://schemas.microsoft.com/office/drawing/2014/main" id="{1733FF1B-2267-4770-A60F-4A385442A32A}"/>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40F0B4B7-0F2D-4E35-92FA-458A4F6BFDB1}"/>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showGridLines="0" view="pageBreakPreview" zoomScaleNormal="100" zoomScaleSheetLayoutView="100" workbookViewId="0">
      <selection activeCell="A2" sqref="A2"/>
    </sheetView>
  </sheetViews>
  <sheetFormatPr defaultRowHeight="11.25" x14ac:dyDescent="0.15"/>
  <cols>
    <col min="1" max="3" width="2.125" style="1" customWidth="1"/>
    <col min="4" max="42" width="2.25" style="1" customWidth="1"/>
    <col min="43" max="16384" width="9" style="1"/>
  </cols>
  <sheetData>
    <row r="1" spans="1:44" ht="12" customHeight="1" x14ac:dyDescent="0.15">
      <c r="A1" s="457" t="s">
        <v>331</v>
      </c>
      <c r="B1" s="457"/>
      <c r="C1" s="457"/>
      <c r="D1" s="457"/>
      <c r="AC1" s="365" t="s">
        <v>11</v>
      </c>
      <c r="AD1" s="366"/>
      <c r="AE1" s="366"/>
      <c r="AF1" s="366"/>
      <c r="AG1" s="366"/>
      <c r="AH1" s="366"/>
      <c r="AI1" s="367"/>
      <c r="AJ1" s="365" t="s">
        <v>12</v>
      </c>
      <c r="AK1" s="366"/>
      <c r="AL1" s="366"/>
      <c r="AM1" s="366"/>
      <c r="AN1" s="366"/>
      <c r="AO1" s="366"/>
      <c r="AP1" s="367"/>
    </row>
    <row r="2" spans="1:44" ht="13.5" customHeight="1" x14ac:dyDescent="0.15">
      <c r="B2" s="445"/>
      <c r="C2" s="445"/>
      <c r="D2" s="445"/>
      <c r="E2" s="445"/>
      <c r="F2" s="445"/>
      <c r="G2" s="445"/>
      <c r="H2" s="445"/>
      <c r="I2" s="445"/>
      <c r="J2" s="445"/>
      <c r="K2" s="445"/>
      <c r="L2" s="445"/>
      <c r="M2" s="445"/>
      <c r="N2" s="445"/>
      <c r="O2" s="445"/>
      <c r="P2" s="445"/>
      <c r="Q2" s="445"/>
      <c r="R2" s="445"/>
      <c r="S2" s="445"/>
      <c r="T2" s="445"/>
      <c r="U2" s="445"/>
      <c r="V2" s="445"/>
      <c r="W2" s="445"/>
      <c r="X2" s="445"/>
      <c r="AC2" s="4"/>
      <c r="AD2" s="2"/>
      <c r="AE2" s="2"/>
      <c r="AF2" s="2"/>
      <c r="AG2" s="2"/>
      <c r="AH2" s="2"/>
      <c r="AI2" s="3"/>
      <c r="AJ2" s="4"/>
      <c r="AK2" s="2"/>
      <c r="AL2" s="2"/>
      <c r="AM2" s="2"/>
      <c r="AN2" s="2"/>
      <c r="AO2" s="2"/>
      <c r="AP2" s="3"/>
    </row>
    <row r="3" spans="1:44" ht="13.5" customHeight="1" x14ac:dyDescent="0.15">
      <c r="A3" s="6"/>
      <c r="B3" s="458" t="s">
        <v>160</v>
      </c>
      <c r="C3" s="458"/>
      <c r="D3" s="458"/>
      <c r="E3" s="458"/>
      <c r="F3" s="458"/>
      <c r="G3" s="458"/>
      <c r="H3" s="458"/>
      <c r="I3" s="458"/>
      <c r="J3" s="458"/>
      <c r="K3" s="458"/>
      <c r="L3" s="458"/>
      <c r="M3" s="458"/>
      <c r="N3" s="458"/>
      <c r="O3" s="458"/>
      <c r="P3" s="458"/>
      <c r="Q3" s="458"/>
      <c r="R3" s="458"/>
      <c r="S3" s="458"/>
      <c r="T3" s="458"/>
      <c r="U3" s="458"/>
      <c r="V3" s="458"/>
      <c r="W3" s="458"/>
      <c r="X3" s="458"/>
      <c r="Y3" s="458"/>
      <c r="Z3" s="458"/>
      <c r="AA3" s="6"/>
      <c r="AC3" s="23"/>
      <c r="AD3" s="7"/>
      <c r="AE3" s="7"/>
      <c r="AF3" s="7"/>
      <c r="AG3" s="7"/>
      <c r="AH3" s="8"/>
      <c r="AI3" s="9"/>
      <c r="AJ3" s="10"/>
      <c r="AK3" s="8"/>
      <c r="AL3" s="7"/>
      <c r="AM3" s="7"/>
      <c r="AN3" s="7"/>
      <c r="AO3" s="7"/>
      <c r="AP3" s="24"/>
    </row>
    <row r="4" spans="1:44" ht="13.5" customHeight="1" x14ac:dyDescent="0.15">
      <c r="A4" s="6"/>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11"/>
      <c r="AC4" s="23"/>
      <c r="AD4" s="7"/>
      <c r="AE4" s="7"/>
      <c r="AF4" s="7"/>
      <c r="AG4" s="7"/>
      <c r="AH4" s="8"/>
      <c r="AI4" s="9"/>
      <c r="AJ4" s="10"/>
      <c r="AK4" s="8"/>
      <c r="AL4" s="7"/>
      <c r="AM4" s="7"/>
      <c r="AN4" s="7"/>
      <c r="AO4" s="7"/>
      <c r="AP4" s="24"/>
    </row>
    <row r="5" spans="1:44" ht="13.5" customHeight="1" x14ac:dyDescent="0.15">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11"/>
      <c r="AC5" s="23"/>
      <c r="AD5" s="7"/>
      <c r="AE5" s="7"/>
      <c r="AF5" s="7"/>
      <c r="AG5" s="7"/>
      <c r="AH5" s="8"/>
      <c r="AI5" s="9"/>
      <c r="AJ5" s="10"/>
      <c r="AK5" s="8"/>
      <c r="AL5" s="7"/>
      <c r="AM5" s="7"/>
      <c r="AN5" s="7"/>
      <c r="AO5" s="7"/>
      <c r="AP5" s="24"/>
    </row>
    <row r="6" spans="1:44" ht="13.5" customHeight="1" x14ac:dyDescent="0.15">
      <c r="B6" s="458"/>
      <c r="C6" s="458"/>
      <c r="D6" s="458"/>
      <c r="E6" s="458"/>
      <c r="F6" s="458"/>
      <c r="G6" s="458"/>
      <c r="H6" s="458"/>
      <c r="I6" s="458"/>
      <c r="J6" s="458"/>
      <c r="K6" s="458"/>
      <c r="L6" s="458"/>
      <c r="M6" s="458"/>
      <c r="N6" s="458"/>
      <c r="O6" s="458"/>
      <c r="P6" s="458"/>
      <c r="Q6" s="458"/>
      <c r="R6" s="458"/>
      <c r="S6" s="458"/>
      <c r="T6" s="458"/>
      <c r="U6" s="458"/>
      <c r="V6" s="458"/>
      <c r="W6" s="458"/>
      <c r="X6" s="458"/>
      <c r="Y6" s="458"/>
      <c r="Z6" s="458"/>
      <c r="AA6" s="11"/>
      <c r="AC6" s="23"/>
      <c r="AD6" s="118"/>
      <c r="AE6" s="118"/>
      <c r="AF6" s="118"/>
      <c r="AG6" s="118"/>
      <c r="AH6" s="8"/>
      <c r="AI6" s="9"/>
      <c r="AJ6" s="10"/>
      <c r="AK6" s="8"/>
      <c r="AL6" s="118"/>
      <c r="AM6" s="118"/>
      <c r="AN6" s="118"/>
      <c r="AO6" s="118"/>
      <c r="AP6" s="24"/>
    </row>
    <row r="7" spans="1:44" ht="13.5" customHeight="1" x14ac:dyDescent="0.15">
      <c r="B7" s="179"/>
      <c r="C7" s="179"/>
      <c r="D7" s="180"/>
      <c r="E7" s="180"/>
      <c r="F7" s="180"/>
      <c r="G7" s="180"/>
      <c r="H7" s="180"/>
      <c r="I7" s="180"/>
      <c r="J7" s="180"/>
      <c r="K7" s="180"/>
      <c r="L7" s="180"/>
      <c r="M7" s="180"/>
      <c r="N7" s="180"/>
      <c r="O7" s="180"/>
      <c r="P7" s="180"/>
      <c r="Q7" s="180"/>
      <c r="R7" s="180"/>
      <c r="S7" s="180"/>
      <c r="X7" s="178"/>
      <c r="Y7" s="178"/>
      <c r="Z7" s="12"/>
      <c r="AA7" s="12"/>
      <c r="AB7" s="12"/>
      <c r="AC7" s="23"/>
      <c r="AD7" s="7"/>
      <c r="AE7" s="7"/>
      <c r="AF7" s="7"/>
      <c r="AG7" s="7"/>
      <c r="AH7" s="8"/>
      <c r="AI7" s="9"/>
      <c r="AJ7" s="10"/>
      <c r="AK7" s="8"/>
      <c r="AL7" s="7"/>
      <c r="AM7" s="7"/>
      <c r="AN7" s="7"/>
      <c r="AO7" s="7"/>
      <c r="AP7" s="24"/>
    </row>
    <row r="8" spans="1:44" ht="13.5" customHeight="1" x14ac:dyDescent="0.15">
      <c r="A8" s="365" t="s">
        <v>30</v>
      </c>
      <c r="B8" s="366"/>
      <c r="C8" s="366"/>
      <c r="D8" s="365" t="s">
        <v>330</v>
      </c>
      <c r="E8" s="366"/>
      <c r="F8" s="366"/>
      <c r="G8" s="366"/>
      <c r="H8" s="366"/>
      <c r="I8" s="366"/>
      <c r="J8" s="366"/>
      <c r="K8" s="366"/>
      <c r="L8" s="366"/>
      <c r="M8" s="366"/>
      <c r="N8" s="365" t="s">
        <v>23</v>
      </c>
      <c r="O8" s="366"/>
      <c r="P8" s="366"/>
      <c r="Q8" s="366"/>
      <c r="R8" s="366"/>
      <c r="S8" s="366"/>
      <c r="T8" s="366"/>
      <c r="U8" s="366"/>
      <c r="V8" s="366"/>
      <c r="W8" s="366"/>
      <c r="X8" s="366"/>
      <c r="Y8" s="366"/>
      <c r="Z8" s="366"/>
      <c r="AA8" s="366"/>
      <c r="AB8" s="366"/>
      <c r="AC8" s="366"/>
      <c r="AD8" s="366"/>
      <c r="AE8" s="366"/>
      <c r="AF8" s="366"/>
      <c r="AG8" s="454" t="s">
        <v>37</v>
      </c>
      <c r="AH8" s="455"/>
      <c r="AI8" s="455"/>
      <c r="AJ8" s="455"/>
      <c r="AK8" s="455"/>
      <c r="AL8" s="455"/>
      <c r="AM8" s="455"/>
      <c r="AN8" s="455"/>
      <c r="AO8" s="455"/>
      <c r="AP8" s="456"/>
      <c r="AQ8" s="7"/>
      <c r="AR8" s="7"/>
    </row>
    <row r="9" spans="1:44" ht="13.5" customHeight="1" x14ac:dyDescent="0.15">
      <c r="A9" s="446">
        <v>110</v>
      </c>
      <c r="B9" s="447"/>
      <c r="C9" s="448"/>
      <c r="D9" s="452" t="s">
        <v>22</v>
      </c>
      <c r="E9" s="453"/>
      <c r="F9" s="467"/>
      <c r="G9" s="468"/>
      <c r="H9" s="468"/>
      <c r="I9" s="468"/>
      <c r="J9" s="468"/>
      <c r="K9" s="468"/>
      <c r="L9" s="468"/>
      <c r="M9" s="469"/>
      <c r="N9" s="459"/>
      <c r="O9" s="460"/>
      <c r="P9" s="460"/>
      <c r="Q9" s="460"/>
      <c r="R9" s="460"/>
      <c r="S9" s="460"/>
      <c r="T9" s="460"/>
      <c r="U9" s="460"/>
      <c r="V9" s="460"/>
      <c r="W9" s="460"/>
      <c r="X9" s="460"/>
      <c r="Y9" s="460"/>
      <c r="Z9" s="460"/>
      <c r="AA9" s="460"/>
      <c r="AB9" s="460"/>
      <c r="AC9" s="460"/>
      <c r="AD9" s="460"/>
      <c r="AE9" s="460"/>
      <c r="AF9" s="460"/>
      <c r="AG9" s="461" t="s">
        <v>38</v>
      </c>
      <c r="AH9" s="462"/>
      <c r="AI9" s="461" t="s">
        <v>60</v>
      </c>
      <c r="AJ9" s="465"/>
      <c r="AK9" s="465"/>
      <c r="AL9" s="465"/>
      <c r="AM9" s="465"/>
      <c r="AN9" s="465"/>
      <c r="AO9" s="465"/>
      <c r="AP9" s="462"/>
    </row>
    <row r="10" spans="1:44" ht="13.5" customHeight="1" x14ac:dyDescent="0.15">
      <c r="A10" s="449"/>
      <c r="B10" s="450"/>
      <c r="C10" s="451"/>
      <c r="D10" s="473" t="s">
        <v>28</v>
      </c>
      <c r="E10" s="474"/>
      <c r="F10" s="470"/>
      <c r="G10" s="471"/>
      <c r="H10" s="471"/>
      <c r="I10" s="471"/>
      <c r="J10" s="471"/>
      <c r="K10" s="471"/>
      <c r="L10" s="471"/>
      <c r="M10" s="472"/>
      <c r="N10" s="389"/>
      <c r="O10" s="390"/>
      <c r="P10" s="390"/>
      <c r="Q10" s="390"/>
      <c r="R10" s="390"/>
      <c r="S10" s="390"/>
      <c r="T10" s="390"/>
      <c r="U10" s="390"/>
      <c r="V10" s="390"/>
      <c r="W10" s="390"/>
      <c r="X10" s="390"/>
      <c r="Y10" s="390"/>
      <c r="Z10" s="390"/>
      <c r="AA10" s="390"/>
      <c r="AB10" s="390"/>
      <c r="AC10" s="390"/>
      <c r="AD10" s="390"/>
      <c r="AE10" s="390"/>
      <c r="AF10" s="390"/>
      <c r="AG10" s="461"/>
      <c r="AH10" s="462"/>
      <c r="AI10" s="461"/>
      <c r="AJ10" s="465"/>
      <c r="AK10" s="465"/>
      <c r="AL10" s="465"/>
      <c r="AM10" s="465"/>
      <c r="AN10" s="465"/>
      <c r="AO10" s="465"/>
      <c r="AP10" s="462"/>
    </row>
    <row r="11" spans="1:44" ht="13.5" customHeight="1" x14ac:dyDescent="0.15">
      <c r="A11" s="365" t="s">
        <v>0</v>
      </c>
      <c r="B11" s="366"/>
      <c r="C11" s="366"/>
      <c r="D11" s="366"/>
      <c r="E11" s="366"/>
      <c r="F11" s="367"/>
      <c r="G11" s="365" t="s">
        <v>39</v>
      </c>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7"/>
      <c r="AG11" s="463"/>
      <c r="AH11" s="464"/>
      <c r="AI11" s="463"/>
      <c r="AJ11" s="466"/>
      <c r="AK11" s="466"/>
      <c r="AL11" s="466"/>
      <c r="AM11" s="466"/>
      <c r="AN11" s="466"/>
      <c r="AO11" s="466"/>
      <c r="AP11" s="464"/>
    </row>
    <row r="12" spans="1:44" ht="27" customHeight="1" x14ac:dyDescent="0.15">
      <c r="A12" s="433"/>
      <c r="B12" s="434"/>
      <c r="C12" s="434"/>
      <c r="D12" s="434"/>
      <c r="E12" s="434"/>
      <c r="F12" s="435"/>
      <c r="G12" s="429"/>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1"/>
      <c r="AG12" s="433"/>
      <c r="AH12" s="435"/>
      <c r="AI12" s="423"/>
      <c r="AJ12" s="424"/>
      <c r="AK12" s="424"/>
      <c r="AL12" s="424"/>
      <c r="AM12" s="424"/>
      <c r="AN12" s="424"/>
      <c r="AO12" s="424"/>
      <c r="AP12" s="173" t="s">
        <v>6</v>
      </c>
    </row>
    <row r="13" spans="1:44" ht="13.5" customHeight="1" x14ac:dyDescent="0.15">
      <c r="A13" s="362" t="s">
        <v>29</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4"/>
    </row>
    <row r="14" spans="1:44" ht="13.5" customHeight="1" x14ac:dyDescent="0.15">
      <c r="A14" s="425" t="s">
        <v>53</v>
      </c>
      <c r="B14" s="426"/>
      <c r="C14" s="426"/>
      <c r="D14" s="426"/>
      <c r="E14" s="426"/>
      <c r="F14" s="426"/>
      <c r="G14" s="426"/>
      <c r="H14" s="426"/>
      <c r="I14" s="426"/>
      <c r="J14" s="426"/>
      <c r="K14" s="426"/>
      <c r="L14" s="426"/>
      <c r="M14" s="426"/>
      <c r="N14" s="426"/>
      <c r="O14" s="426"/>
      <c r="P14" s="427"/>
      <c r="Q14" s="419" t="s">
        <v>217</v>
      </c>
      <c r="R14" s="420"/>
      <c r="S14" s="420"/>
      <c r="T14" s="420"/>
      <c r="U14" s="420"/>
      <c r="V14" s="432"/>
      <c r="W14" s="419" t="s">
        <v>13</v>
      </c>
      <c r="X14" s="420"/>
      <c r="Y14" s="420"/>
      <c r="Z14" s="420"/>
      <c r="AA14" s="420"/>
      <c r="AB14" s="420"/>
      <c r="AC14" s="420"/>
      <c r="AD14" s="420"/>
      <c r="AE14" s="420"/>
      <c r="AF14" s="432"/>
      <c r="AG14" s="482" t="s">
        <v>220</v>
      </c>
      <c r="AH14" s="420"/>
      <c r="AI14" s="420"/>
      <c r="AJ14" s="420"/>
      <c r="AK14" s="420"/>
      <c r="AL14" s="420"/>
      <c r="AM14" s="420"/>
      <c r="AN14" s="420"/>
      <c r="AO14" s="420"/>
      <c r="AP14" s="432"/>
      <c r="AQ14" s="7"/>
      <c r="AR14" s="14"/>
    </row>
    <row r="15" spans="1:44" ht="13.5" customHeight="1" x14ac:dyDescent="0.15">
      <c r="A15" s="475" t="s">
        <v>9</v>
      </c>
      <c r="B15" s="476"/>
      <c r="C15" s="476"/>
      <c r="D15" s="476"/>
      <c r="E15" s="476"/>
      <c r="F15" s="476"/>
      <c r="G15" s="476"/>
      <c r="H15" s="476"/>
      <c r="I15" s="476"/>
      <c r="J15" s="476"/>
      <c r="K15" s="476"/>
      <c r="L15" s="476"/>
      <c r="M15" s="476"/>
      <c r="N15" s="476"/>
      <c r="O15" s="476"/>
      <c r="P15" s="477"/>
      <c r="Q15" s="362"/>
      <c r="R15" s="363"/>
      <c r="S15" s="363"/>
      <c r="T15" s="363"/>
      <c r="U15" s="363"/>
      <c r="V15" s="364"/>
      <c r="W15" s="362"/>
      <c r="X15" s="363"/>
      <c r="Y15" s="363"/>
      <c r="Z15" s="363"/>
      <c r="AA15" s="363"/>
      <c r="AB15" s="363"/>
      <c r="AC15" s="363"/>
      <c r="AD15" s="363"/>
      <c r="AE15" s="363"/>
      <c r="AF15" s="364"/>
      <c r="AG15" s="362"/>
      <c r="AH15" s="363"/>
      <c r="AI15" s="363"/>
      <c r="AJ15" s="363"/>
      <c r="AK15" s="363"/>
      <c r="AL15" s="363"/>
      <c r="AM15" s="363"/>
      <c r="AN15" s="363"/>
      <c r="AO15" s="363"/>
      <c r="AP15" s="364"/>
      <c r="AQ15" s="7"/>
      <c r="AR15" s="14"/>
    </row>
    <row r="16" spans="1:44" ht="13.5" customHeight="1" x14ac:dyDescent="0.15">
      <c r="A16" s="483"/>
      <c r="B16" s="484"/>
      <c r="C16" s="484"/>
      <c r="D16" s="484"/>
      <c r="E16" s="484"/>
      <c r="F16" s="484"/>
      <c r="G16" s="484"/>
      <c r="H16" s="484"/>
      <c r="I16" s="484"/>
      <c r="J16" s="484"/>
      <c r="K16" s="484"/>
      <c r="L16" s="484"/>
      <c r="M16" s="484"/>
      <c r="N16" s="484"/>
      <c r="O16" s="484"/>
      <c r="P16" s="485"/>
      <c r="Q16" s="459"/>
      <c r="R16" s="460"/>
      <c r="S16" s="460"/>
      <c r="T16" s="460"/>
      <c r="U16" s="460"/>
      <c r="V16" s="478"/>
      <c r="W16" s="443" t="s">
        <v>14</v>
      </c>
      <c r="X16" s="354"/>
      <c r="Y16" s="354"/>
      <c r="Z16" s="444"/>
      <c r="AA16" s="443" t="s">
        <v>1</v>
      </c>
      <c r="AB16" s="444"/>
      <c r="AC16" s="443" t="s">
        <v>4</v>
      </c>
      <c r="AD16" s="444"/>
      <c r="AE16" s="443" t="s">
        <v>5</v>
      </c>
      <c r="AF16" s="444"/>
      <c r="AP16" s="3"/>
      <c r="AQ16" s="7"/>
      <c r="AR16" s="14"/>
    </row>
    <row r="17" spans="1:44" ht="13.5" customHeight="1" x14ac:dyDescent="0.15">
      <c r="A17" s="386"/>
      <c r="B17" s="387"/>
      <c r="C17" s="387"/>
      <c r="D17" s="387"/>
      <c r="E17" s="387"/>
      <c r="F17" s="387"/>
      <c r="G17" s="387"/>
      <c r="H17" s="387"/>
      <c r="I17" s="387"/>
      <c r="J17" s="387"/>
      <c r="K17" s="387"/>
      <c r="L17" s="387"/>
      <c r="M17" s="387"/>
      <c r="N17" s="387"/>
      <c r="O17" s="387"/>
      <c r="P17" s="388"/>
      <c r="Q17" s="479"/>
      <c r="R17" s="480"/>
      <c r="S17" s="480"/>
      <c r="T17" s="480"/>
      <c r="U17" s="480"/>
      <c r="V17" s="481"/>
      <c r="W17" s="419" t="s">
        <v>146</v>
      </c>
      <c r="X17" s="420"/>
      <c r="Y17" s="421"/>
      <c r="Z17" s="378">
        <v>5</v>
      </c>
      <c r="AA17" s="374"/>
      <c r="AB17" s="376"/>
      <c r="AC17" s="374"/>
      <c r="AD17" s="376"/>
      <c r="AE17" s="374"/>
      <c r="AF17" s="376"/>
      <c r="AI17" s="8"/>
      <c r="AJ17" s="253" t="s">
        <v>218</v>
      </c>
      <c r="AM17" s="8"/>
      <c r="AN17" s="253" t="s">
        <v>219</v>
      </c>
      <c r="AP17" s="9"/>
      <c r="AQ17" s="7"/>
      <c r="AR17" s="14"/>
    </row>
    <row r="18" spans="1:44" ht="13.5" customHeight="1" x14ac:dyDescent="0.15">
      <c r="A18" s="389"/>
      <c r="B18" s="390"/>
      <c r="C18" s="390"/>
      <c r="D18" s="390"/>
      <c r="E18" s="390"/>
      <c r="F18" s="390"/>
      <c r="G18" s="390"/>
      <c r="H18" s="390"/>
      <c r="I18" s="390"/>
      <c r="J18" s="390"/>
      <c r="K18" s="390"/>
      <c r="L18" s="390"/>
      <c r="M18" s="390"/>
      <c r="N18" s="390"/>
      <c r="O18" s="390"/>
      <c r="P18" s="391"/>
      <c r="Q18" s="389"/>
      <c r="R18" s="390"/>
      <c r="S18" s="390"/>
      <c r="T18" s="390"/>
      <c r="U18" s="390"/>
      <c r="V18" s="391"/>
      <c r="W18" s="362"/>
      <c r="X18" s="363"/>
      <c r="Y18" s="422"/>
      <c r="Z18" s="379"/>
      <c r="AA18" s="375"/>
      <c r="AB18" s="377"/>
      <c r="AC18" s="375"/>
      <c r="AD18" s="377"/>
      <c r="AE18" s="375"/>
      <c r="AF18" s="377"/>
      <c r="AP18" s="26"/>
      <c r="AQ18" s="7"/>
      <c r="AR18" s="14"/>
    </row>
    <row r="19" spans="1:44" ht="13.5" customHeight="1" x14ac:dyDescent="0.15">
      <c r="A19" s="442"/>
      <c r="B19" s="442"/>
      <c r="C19" s="425" t="s">
        <v>15</v>
      </c>
      <c r="D19" s="426"/>
      <c r="E19" s="426"/>
      <c r="F19" s="426"/>
      <c r="G19" s="426"/>
      <c r="H19" s="426"/>
      <c r="I19" s="426"/>
      <c r="J19" s="426"/>
      <c r="K19" s="426"/>
      <c r="L19" s="426"/>
      <c r="M19" s="426"/>
      <c r="N19" s="426"/>
      <c r="O19" s="426"/>
      <c r="P19" s="426"/>
      <c r="Q19" s="426"/>
      <c r="R19" s="426"/>
      <c r="S19" s="426"/>
      <c r="T19" s="426"/>
      <c r="U19" s="426"/>
      <c r="V19" s="427"/>
      <c r="W19" s="428" t="s">
        <v>24</v>
      </c>
      <c r="X19" s="428"/>
      <c r="Y19" s="428"/>
      <c r="Z19" s="428"/>
      <c r="AA19" s="428"/>
      <c r="AB19" s="428"/>
      <c r="AC19" s="428"/>
      <c r="AD19" s="428"/>
      <c r="AE19" s="428"/>
      <c r="AF19" s="428"/>
      <c r="AG19" s="428"/>
      <c r="AH19" s="428"/>
      <c r="AI19" s="428"/>
      <c r="AJ19" s="428"/>
      <c r="AK19" s="428"/>
      <c r="AL19" s="428"/>
      <c r="AM19" s="428"/>
      <c r="AN19" s="428"/>
      <c r="AO19" s="428"/>
      <c r="AP19" s="428"/>
    </row>
    <row r="20" spans="1:44" ht="13.5" customHeight="1" x14ac:dyDescent="0.15">
      <c r="A20" s="442"/>
      <c r="B20" s="442"/>
      <c r="C20" s="362" t="s">
        <v>16</v>
      </c>
      <c r="D20" s="363"/>
      <c r="E20" s="363"/>
      <c r="F20" s="363"/>
      <c r="G20" s="363"/>
      <c r="H20" s="363"/>
      <c r="I20" s="363"/>
      <c r="J20" s="363"/>
      <c r="K20" s="363"/>
      <c r="L20" s="364"/>
      <c r="M20" s="362" t="s">
        <v>17</v>
      </c>
      <c r="N20" s="363"/>
      <c r="O20" s="363"/>
      <c r="P20" s="363"/>
      <c r="Q20" s="363"/>
      <c r="R20" s="363"/>
      <c r="S20" s="363"/>
      <c r="T20" s="363"/>
      <c r="U20" s="363"/>
      <c r="V20" s="364"/>
      <c r="W20" s="362" t="s">
        <v>16</v>
      </c>
      <c r="X20" s="363"/>
      <c r="Y20" s="363"/>
      <c r="Z20" s="363"/>
      <c r="AA20" s="363"/>
      <c r="AB20" s="363"/>
      <c r="AC20" s="363"/>
      <c r="AD20" s="363"/>
      <c r="AE20" s="363"/>
      <c r="AF20" s="364"/>
      <c r="AG20" s="362" t="s">
        <v>17</v>
      </c>
      <c r="AH20" s="363"/>
      <c r="AI20" s="363"/>
      <c r="AJ20" s="363"/>
      <c r="AK20" s="363"/>
      <c r="AL20" s="363"/>
      <c r="AM20" s="363"/>
      <c r="AN20" s="363"/>
      <c r="AO20" s="363"/>
      <c r="AP20" s="364"/>
    </row>
    <row r="21" spans="1:44" ht="13.5" customHeight="1" x14ac:dyDescent="0.15">
      <c r="A21" s="436"/>
      <c r="B21" s="437"/>
      <c r="C21" s="365" t="s">
        <v>14</v>
      </c>
      <c r="D21" s="366"/>
      <c r="E21" s="366"/>
      <c r="F21" s="367"/>
      <c r="G21" s="365" t="s">
        <v>1</v>
      </c>
      <c r="H21" s="367"/>
      <c r="I21" s="365" t="s">
        <v>4</v>
      </c>
      <c r="J21" s="367"/>
      <c r="K21" s="365" t="s">
        <v>5</v>
      </c>
      <c r="L21" s="367"/>
      <c r="M21" s="365" t="s">
        <v>14</v>
      </c>
      <c r="N21" s="366"/>
      <c r="O21" s="366"/>
      <c r="P21" s="367"/>
      <c r="Q21" s="365" t="s">
        <v>1</v>
      </c>
      <c r="R21" s="367"/>
      <c r="S21" s="365" t="s">
        <v>4</v>
      </c>
      <c r="T21" s="367"/>
      <c r="U21" s="365" t="s">
        <v>5</v>
      </c>
      <c r="V21" s="367"/>
      <c r="W21" s="365" t="s">
        <v>14</v>
      </c>
      <c r="X21" s="366"/>
      <c r="Y21" s="366"/>
      <c r="Z21" s="367"/>
      <c r="AA21" s="365" t="s">
        <v>1</v>
      </c>
      <c r="AB21" s="367"/>
      <c r="AC21" s="365" t="s">
        <v>4</v>
      </c>
      <c r="AD21" s="367"/>
      <c r="AE21" s="365" t="s">
        <v>5</v>
      </c>
      <c r="AF21" s="367"/>
      <c r="AG21" s="365" t="s">
        <v>14</v>
      </c>
      <c r="AH21" s="366"/>
      <c r="AI21" s="366"/>
      <c r="AJ21" s="367"/>
      <c r="AK21" s="365" t="s">
        <v>1</v>
      </c>
      <c r="AL21" s="367"/>
      <c r="AM21" s="365" t="s">
        <v>4</v>
      </c>
      <c r="AN21" s="367"/>
      <c r="AO21" s="365" t="s">
        <v>5</v>
      </c>
      <c r="AP21" s="367"/>
    </row>
    <row r="22" spans="1:44" ht="13.5" customHeight="1" x14ac:dyDescent="0.15">
      <c r="A22" s="438"/>
      <c r="B22" s="439"/>
      <c r="C22" s="419" t="s">
        <v>146</v>
      </c>
      <c r="D22" s="420"/>
      <c r="E22" s="421"/>
      <c r="F22" s="378">
        <v>5</v>
      </c>
      <c r="G22" s="374"/>
      <c r="H22" s="376"/>
      <c r="I22" s="374"/>
      <c r="J22" s="376"/>
      <c r="K22" s="374"/>
      <c r="L22" s="376"/>
      <c r="M22" s="419" t="s">
        <v>146</v>
      </c>
      <c r="N22" s="420"/>
      <c r="O22" s="421"/>
      <c r="P22" s="378">
        <v>5</v>
      </c>
      <c r="Q22" s="374"/>
      <c r="R22" s="376"/>
      <c r="S22" s="374"/>
      <c r="T22" s="376"/>
      <c r="U22" s="374"/>
      <c r="V22" s="376"/>
      <c r="W22" s="419" t="s">
        <v>146</v>
      </c>
      <c r="X22" s="420"/>
      <c r="Y22" s="421"/>
      <c r="Z22" s="378">
        <v>5</v>
      </c>
      <c r="AA22" s="374"/>
      <c r="AB22" s="376"/>
      <c r="AC22" s="374"/>
      <c r="AD22" s="376"/>
      <c r="AE22" s="374"/>
      <c r="AF22" s="376"/>
      <c r="AG22" s="419" t="s">
        <v>146</v>
      </c>
      <c r="AH22" s="420"/>
      <c r="AI22" s="421"/>
      <c r="AJ22" s="378">
        <v>5</v>
      </c>
      <c r="AK22" s="374"/>
      <c r="AL22" s="376"/>
      <c r="AM22" s="374"/>
      <c r="AN22" s="376"/>
      <c r="AO22" s="374"/>
      <c r="AP22" s="376"/>
    </row>
    <row r="23" spans="1:44" ht="13.5" customHeight="1" x14ac:dyDescent="0.15">
      <c r="A23" s="440"/>
      <c r="B23" s="441"/>
      <c r="C23" s="362"/>
      <c r="D23" s="363"/>
      <c r="E23" s="422"/>
      <c r="F23" s="379"/>
      <c r="G23" s="375"/>
      <c r="H23" s="377"/>
      <c r="I23" s="375"/>
      <c r="J23" s="377"/>
      <c r="K23" s="375"/>
      <c r="L23" s="377"/>
      <c r="M23" s="362"/>
      <c r="N23" s="363"/>
      <c r="O23" s="422"/>
      <c r="P23" s="379"/>
      <c r="Q23" s="375"/>
      <c r="R23" s="377"/>
      <c r="S23" s="375"/>
      <c r="T23" s="377"/>
      <c r="U23" s="375"/>
      <c r="V23" s="377"/>
      <c r="W23" s="362"/>
      <c r="X23" s="363"/>
      <c r="Y23" s="422"/>
      <c r="Z23" s="379"/>
      <c r="AA23" s="375"/>
      <c r="AB23" s="377"/>
      <c r="AC23" s="375"/>
      <c r="AD23" s="377"/>
      <c r="AE23" s="375"/>
      <c r="AF23" s="377"/>
      <c r="AG23" s="362"/>
      <c r="AH23" s="363"/>
      <c r="AI23" s="422"/>
      <c r="AJ23" s="379"/>
      <c r="AK23" s="375"/>
      <c r="AL23" s="377"/>
      <c r="AM23" s="375"/>
      <c r="AN23" s="377"/>
      <c r="AO23" s="375"/>
      <c r="AP23" s="377"/>
    </row>
    <row r="24" spans="1:44" ht="13.5" customHeight="1" x14ac:dyDescent="0.15">
      <c r="A24" s="392" t="s">
        <v>193</v>
      </c>
      <c r="B24" s="393"/>
      <c r="C24" s="393"/>
      <c r="D24" s="393"/>
      <c r="E24" s="393"/>
      <c r="F24" s="393"/>
      <c r="G24" s="393"/>
      <c r="H24" s="394"/>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395"/>
      <c r="B25" s="396"/>
      <c r="C25" s="396"/>
      <c r="D25" s="396"/>
      <c r="E25" s="396"/>
      <c r="F25" s="396"/>
      <c r="G25" s="396"/>
      <c r="H25" s="397"/>
      <c r="I25" s="68"/>
      <c r="J25" s="8"/>
      <c r="K25" s="68" t="s">
        <v>256</v>
      </c>
      <c r="L25" s="68"/>
      <c r="M25" s="68"/>
      <c r="N25" s="68"/>
      <c r="O25" s="68"/>
      <c r="P25" s="68"/>
      <c r="Q25" s="68"/>
      <c r="R25" s="68"/>
      <c r="S25" s="68"/>
      <c r="T25" s="68"/>
      <c r="U25" s="68"/>
      <c r="V25" s="68"/>
      <c r="W25" s="68" t="s">
        <v>257</v>
      </c>
      <c r="X25" s="68"/>
      <c r="Y25" s="68"/>
      <c r="Z25" s="68" t="s">
        <v>258</v>
      </c>
      <c r="AA25" s="68"/>
      <c r="AB25" s="68" t="s">
        <v>259</v>
      </c>
      <c r="AC25" s="68"/>
      <c r="AD25" s="68" t="s">
        <v>260</v>
      </c>
      <c r="AE25" s="68"/>
      <c r="AF25" s="68"/>
      <c r="AG25" s="68"/>
      <c r="AH25" s="68" t="s">
        <v>258</v>
      </c>
      <c r="AI25" s="68"/>
      <c r="AJ25" s="68" t="s">
        <v>259</v>
      </c>
      <c r="AK25" s="68"/>
      <c r="AL25" s="68" t="s">
        <v>261</v>
      </c>
      <c r="AP25" s="214"/>
    </row>
    <row r="26" spans="1:44" ht="13.5" customHeight="1" x14ac:dyDescent="0.15">
      <c r="A26" s="395"/>
      <c r="B26" s="396"/>
      <c r="C26" s="396"/>
      <c r="D26" s="396"/>
      <c r="E26" s="396"/>
      <c r="F26" s="396"/>
      <c r="G26" s="396"/>
      <c r="H26" s="397"/>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395"/>
      <c r="B27" s="396"/>
      <c r="C27" s="396"/>
      <c r="D27" s="396"/>
      <c r="E27" s="396"/>
      <c r="F27" s="396"/>
      <c r="G27" s="396"/>
      <c r="H27" s="397"/>
      <c r="I27" s="68"/>
      <c r="J27" s="8"/>
      <c r="K27" s="68" t="s">
        <v>232</v>
      </c>
      <c r="L27" s="68"/>
      <c r="M27" s="68"/>
      <c r="N27" s="68"/>
      <c r="O27" s="68"/>
      <c r="P27" s="68"/>
      <c r="Q27" s="68"/>
      <c r="R27" s="68"/>
      <c r="S27" s="68"/>
      <c r="T27" s="68"/>
      <c r="U27" s="68"/>
      <c r="V27" s="68"/>
      <c r="W27" s="244"/>
      <c r="X27" s="244"/>
      <c r="Y27" s="244"/>
      <c r="Z27" s="244"/>
      <c r="AA27" s="244"/>
      <c r="AB27" s="244"/>
      <c r="AC27" s="244"/>
      <c r="AD27" s="244"/>
      <c r="AE27" s="244"/>
      <c r="AF27" s="244"/>
      <c r="AG27" s="244"/>
      <c r="AH27" s="244"/>
      <c r="AI27" s="244"/>
      <c r="AJ27" s="244"/>
      <c r="AK27" s="244"/>
      <c r="AL27" s="244"/>
      <c r="AM27" s="244"/>
      <c r="AN27" s="244"/>
      <c r="AO27" s="244"/>
      <c r="AP27" s="243"/>
    </row>
    <row r="28" spans="1:44" ht="13.5" customHeight="1" x14ac:dyDescent="0.15">
      <c r="A28" s="395"/>
      <c r="B28" s="396"/>
      <c r="C28" s="396"/>
      <c r="D28" s="396"/>
      <c r="E28" s="396"/>
      <c r="F28" s="396"/>
      <c r="G28" s="396"/>
      <c r="H28" s="397"/>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395"/>
      <c r="B29" s="396"/>
      <c r="C29" s="396"/>
      <c r="D29" s="396"/>
      <c r="E29" s="396"/>
      <c r="F29" s="396"/>
      <c r="G29" s="396"/>
      <c r="H29" s="397"/>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398"/>
      <c r="B30" s="399"/>
      <c r="C30" s="399"/>
      <c r="D30" s="399"/>
      <c r="E30" s="399"/>
      <c r="F30" s="399"/>
      <c r="G30" s="399"/>
      <c r="H30" s="400"/>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395" t="s">
        <v>221</v>
      </c>
      <c r="B31" s="401"/>
      <c r="C31" s="401"/>
      <c r="D31" s="401"/>
      <c r="E31" s="401"/>
      <c r="F31" s="401"/>
      <c r="G31" s="401"/>
      <c r="H31" s="402"/>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03"/>
      <c r="B32" s="401"/>
      <c r="C32" s="401"/>
      <c r="D32" s="401"/>
      <c r="E32" s="401"/>
      <c r="F32" s="401"/>
      <c r="G32" s="401"/>
      <c r="H32" s="402"/>
      <c r="I32" s="210"/>
      <c r="J32" s="253" t="s">
        <v>214</v>
      </c>
      <c r="K32" s="68"/>
      <c r="L32" s="210"/>
      <c r="M32" s="68"/>
      <c r="N32" s="68"/>
      <c r="O32" s="68"/>
      <c r="P32" s="208"/>
      <c r="Q32" s="8"/>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04"/>
      <c r="B33" s="405"/>
      <c r="C33" s="405"/>
      <c r="D33" s="405"/>
      <c r="E33" s="405"/>
      <c r="F33" s="405"/>
      <c r="G33" s="405"/>
      <c r="H33" s="406"/>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62" t="s">
        <v>25</v>
      </c>
      <c r="B34" s="363"/>
      <c r="C34" s="363"/>
      <c r="D34" s="363"/>
      <c r="E34" s="363"/>
      <c r="F34" s="363"/>
      <c r="G34" s="363"/>
      <c r="H34" s="364"/>
      <c r="I34" s="409"/>
      <c r="J34" s="410"/>
      <c r="K34" s="410"/>
      <c r="L34" s="410"/>
      <c r="M34" s="410"/>
      <c r="N34" s="410"/>
      <c r="O34" s="410"/>
      <c r="P34" s="410"/>
      <c r="Q34" s="410"/>
      <c r="R34" s="410"/>
      <c r="S34" s="411"/>
      <c r="T34" s="414" t="s">
        <v>6</v>
      </c>
      <c r="U34" s="415"/>
      <c r="V34" s="380" t="s">
        <v>325</v>
      </c>
      <c r="W34" s="381"/>
      <c r="X34" s="381"/>
      <c r="Y34" s="381"/>
      <c r="Z34" s="381"/>
      <c r="AA34" s="381"/>
      <c r="AB34" s="381"/>
      <c r="AC34" s="382"/>
      <c r="AD34" s="175"/>
      <c r="AE34" s="175"/>
      <c r="AF34" s="175"/>
      <c r="AG34" s="175"/>
      <c r="AH34" s="175"/>
      <c r="AI34" s="175"/>
      <c r="AJ34" s="175"/>
      <c r="AK34" s="175"/>
      <c r="AL34" s="175"/>
      <c r="AM34" s="175"/>
      <c r="AN34" s="175"/>
      <c r="AO34" s="407" t="s">
        <v>6</v>
      </c>
      <c r="AP34" s="408"/>
    </row>
    <row r="35" spans="1:42" ht="16.5" customHeight="1" thickBot="1" x14ac:dyDescent="0.2">
      <c r="A35" s="365"/>
      <c r="B35" s="366"/>
      <c r="C35" s="366"/>
      <c r="D35" s="366"/>
      <c r="E35" s="366"/>
      <c r="F35" s="366"/>
      <c r="G35" s="366"/>
      <c r="H35" s="367"/>
      <c r="I35" s="412"/>
      <c r="J35" s="413"/>
      <c r="K35" s="413"/>
      <c r="L35" s="413"/>
      <c r="M35" s="413"/>
      <c r="N35" s="413"/>
      <c r="O35" s="413"/>
      <c r="P35" s="413"/>
      <c r="Q35" s="413"/>
      <c r="R35" s="413"/>
      <c r="S35" s="413"/>
      <c r="T35" s="416"/>
      <c r="U35" s="416"/>
      <c r="V35" s="383"/>
      <c r="W35" s="384"/>
      <c r="X35" s="384"/>
      <c r="Y35" s="384"/>
      <c r="Z35" s="384"/>
      <c r="AA35" s="384"/>
      <c r="AB35" s="384"/>
      <c r="AC35" s="385"/>
      <c r="AD35" s="176"/>
      <c r="AE35" s="242" t="s">
        <v>213</v>
      </c>
      <c r="AF35" s="177"/>
      <c r="AG35" s="177"/>
      <c r="AH35" s="177"/>
      <c r="AI35" s="177"/>
      <c r="AJ35" s="177"/>
      <c r="AK35" s="177"/>
      <c r="AL35" s="177"/>
      <c r="AM35" s="177"/>
      <c r="AN35" s="177"/>
      <c r="AO35" s="417" t="s">
        <v>211</v>
      </c>
      <c r="AP35" s="41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3.5" customHeight="1" x14ac:dyDescent="0.15">
      <c r="A38" s="83" t="s">
        <v>161</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7"/>
      <c r="T40" s="7"/>
      <c r="U40" s="7"/>
      <c r="V40" s="7"/>
      <c r="W40" s="7"/>
      <c r="X40" s="7"/>
      <c r="Y40" s="7"/>
      <c r="Z40" s="7"/>
      <c r="AA40" s="7"/>
      <c r="AB40" s="7"/>
      <c r="AC40" s="7"/>
      <c r="AD40" s="7"/>
      <c r="AE40" s="7"/>
      <c r="AF40" s="7"/>
      <c r="AG40" s="7"/>
      <c r="AH40" s="7"/>
      <c r="AI40" s="7"/>
      <c r="AJ40" s="7"/>
      <c r="AK40" s="7"/>
      <c r="AL40" s="7"/>
      <c r="AM40" s="7"/>
      <c r="AN40" s="7"/>
      <c r="AO40" s="7"/>
      <c r="AP40" s="24"/>
    </row>
    <row r="41" spans="1:42" ht="7.5" customHeight="1" x14ac:dyDescent="0.15">
      <c r="A41" s="84"/>
      <c r="B41" s="8"/>
      <c r="C41" s="15"/>
      <c r="D41" s="8"/>
      <c r="E41" s="16"/>
      <c r="F41" s="16"/>
      <c r="G41" s="16"/>
      <c r="H41" s="16"/>
      <c r="I41" s="16"/>
      <c r="J41" s="16"/>
      <c r="K41" s="16"/>
      <c r="L41" s="16"/>
      <c r="M41" s="16"/>
      <c r="N41" s="16"/>
      <c r="O41" s="16"/>
      <c r="P41" s="16"/>
      <c r="Q41" s="16"/>
      <c r="R41" s="16"/>
      <c r="S41" s="7"/>
      <c r="T41" s="7"/>
      <c r="U41" s="7"/>
      <c r="V41" s="7"/>
      <c r="W41" s="7"/>
      <c r="X41" s="7"/>
      <c r="Y41" s="7"/>
      <c r="Z41" s="7"/>
      <c r="AA41" s="7"/>
      <c r="AB41" s="7"/>
      <c r="AC41" s="7"/>
      <c r="AD41" s="7"/>
      <c r="AE41" s="7"/>
      <c r="AF41" s="7"/>
      <c r="AG41" s="7"/>
      <c r="AH41" s="7"/>
      <c r="AI41" s="7"/>
      <c r="AJ41" s="7"/>
      <c r="AK41" s="7"/>
      <c r="AL41" s="7"/>
      <c r="AM41" s="7"/>
      <c r="AN41" s="7"/>
      <c r="AO41" s="7"/>
      <c r="AP41" s="24"/>
    </row>
    <row r="42" spans="1:42" ht="15" customHeight="1" x14ac:dyDescent="0.15">
      <c r="A42" s="23"/>
      <c r="B42" s="7"/>
      <c r="C42" s="354" t="str">
        <f>上限額表!C10</f>
        <v>令和</v>
      </c>
      <c r="D42" s="354"/>
      <c r="E42" s="355"/>
      <c r="F42" s="355"/>
      <c r="G42" s="67" t="s">
        <v>1</v>
      </c>
      <c r="H42" s="355"/>
      <c r="I42" s="355"/>
      <c r="J42" s="67" t="s">
        <v>2</v>
      </c>
      <c r="K42" s="355"/>
      <c r="L42" s="355"/>
      <c r="M42" s="67" t="s">
        <v>3</v>
      </c>
      <c r="N42" s="356"/>
      <c r="O42" s="356"/>
      <c r="P42" s="8"/>
      <c r="Q42" s="8"/>
      <c r="R42" s="8"/>
      <c r="S42" s="7"/>
      <c r="T42" s="7"/>
      <c r="U42" s="7"/>
      <c r="V42" s="7"/>
      <c r="W42" s="7"/>
      <c r="X42" s="7"/>
      <c r="Y42" s="7"/>
      <c r="Z42" s="7"/>
      <c r="AA42" s="7"/>
      <c r="AB42" s="7"/>
      <c r="AC42" s="7"/>
      <c r="AD42" s="7"/>
      <c r="AE42" s="7"/>
      <c r="AF42" s="7"/>
      <c r="AG42" s="7"/>
      <c r="AH42" s="7"/>
      <c r="AI42" s="7"/>
      <c r="AJ42" s="7"/>
      <c r="AK42" s="7"/>
      <c r="AL42" s="7"/>
      <c r="AM42" s="7"/>
      <c r="AN42" s="7"/>
      <c r="AO42" s="7"/>
      <c r="AP42" s="24"/>
    </row>
    <row r="43" spans="1:42" ht="15" customHeight="1" x14ac:dyDescent="0.15">
      <c r="A43" s="23"/>
      <c r="B43" s="7"/>
      <c r="C43" s="7"/>
      <c r="D43" s="7"/>
      <c r="E43" s="7"/>
      <c r="F43" s="7"/>
      <c r="G43" s="7"/>
      <c r="H43" s="7"/>
      <c r="I43" s="7"/>
      <c r="J43" s="7"/>
      <c r="K43" s="7"/>
      <c r="L43" s="357" t="s">
        <v>8</v>
      </c>
      <c r="M43" s="371"/>
      <c r="N43" s="371"/>
      <c r="O43" s="371"/>
      <c r="P43" s="7"/>
      <c r="Q43" s="354" t="s">
        <v>54</v>
      </c>
      <c r="R43" s="354"/>
      <c r="S43" s="354"/>
      <c r="T43" s="7"/>
      <c r="U43" s="358"/>
      <c r="V43" s="358"/>
      <c r="W43" s="358"/>
      <c r="X43" s="67" t="s">
        <v>55</v>
      </c>
      <c r="Y43" s="358"/>
      <c r="Z43" s="358"/>
      <c r="AA43" s="358"/>
      <c r="AB43" s="358"/>
      <c r="AC43" s="86"/>
      <c r="AD43" s="86"/>
      <c r="AE43" s="7"/>
      <c r="AF43" s="7"/>
      <c r="AG43" s="7"/>
      <c r="AH43" s="7"/>
      <c r="AI43" s="7"/>
      <c r="AJ43" s="7"/>
      <c r="AK43" s="7"/>
      <c r="AL43" s="7"/>
      <c r="AM43" s="7"/>
      <c r="AN43" s="7"/>
      <c r="AO43" s="7"/>
      <c r="AP43" s="24"/>
    </row>
    <row r="44" spans="1:42" ht="22.5" customHeight="1" x14ac:dyDescent="0.15">
      <c r="A44" s="10"/>
      <c r="B44" s="8"/>
      <c r="C44" s="8"/>
      <c r="D44" s="8"/>
      <c r="E44" s="8"/>
      <c r="F44" s="8"/>
      <c r="G44" s="8"/>
      <c r="H44" s="8"/>
      <c r="I44" s="8"/>
      <c r="J44" s="8"/>
      <c r="K44" s="8"/>
      <c r="L44" s="371"/>
      <c r="M44" s="371"/>
      <c r="N44" s="371"/>
      <c r="O44" s="371"/>
      <c r="P44" s="8"/>
      <c r="Q44" s="357" t="s">
        <v>7</v>
      </c>
      <c r="R44" s="357"/>
      <c r="S44" s="357"/>
      <c r="T44" s="8"/>
      <c r="U44" s="360"/>
      <c r="V44" s="361"/>
      <c r="W44" s="361"/>
      <c r="X44" s="361"/>
      <c r="Y44" s="361"/>
      <c r="Z44" s="361"/>
      <c r="AA44" s="361"/>
      <c r="AB44" s="361"/>
      <c r="AC44" s="361"/>
      <c r="AD44" s="361"/>
      <c r="AE44" s="361"/>
      <c r="AF44" s="361"/>
      <c r="AG44" s="361"/>
      <c r="AH44" s="361"/>
      <c r="AI44" s="361"/>
      <c r="AJ44" s="361"/>
      <c r="AK44" s="361"/>
      <c r="AL44" s="7"/>
      <c r="AM44" s="14"/>
      <c r="AN44" s="8"/>
      <c r="AO44" s="8"/>
      <c r="AP44" s="9"/>
    </row>
    <row r="45" spans="1:42" ht="22.5" customHeight="1" x14ac:dyDescent="0.15">
      <c r="A45" s="23"/>
      <c r="B45" s="7"/>
      <c r="C45" s="7"/>
      <c r="D45" s="7"/>
      <c r="E45" s="7"/>
      <c r="F45" s="7"/>
      <c r="G45" s="8"/>
      <c r="H45" s="7"/>
      <c r="I45" s="7"/>
      <c r="J45" s="7"/>
      <c r="K45" s="7"/>
      <c r="L45" s="371"/>
      <c r="M45" s="371"/>
      <c r="N45" s="371"/>
      <c r="O45" s="371"/>
      <c r="P45" s="8"/>
      <c r="Q45" s="357" t="s">
        <v>9</v>
      </c>
      <c r="R45" s="357"/>
      <c r="S45" s="357"/>
      <c r="T45" s="13"/>
      <c r="U45" s="372"/>
      <c r="V45" s="373"/>
      <c r="W45" s="373"/>
      <c r="X45" s="373"/>
      <c r="Y45" s="373"/>
      <c r="Z45" s="373"/>
      <c r="AA45" s="373"/>
      <c r="AB45" s="373"/>
      <c r="AC45" s="373"/>
      <c r="AD45" s="373"/>
      <c r="AE45" s="373"/>
      <c r="AF45" s="373"/>
      <c r="AG45" s="373"/>
      <c r="AH45" s="373"/>
      <c r="AI45" s="373"/>
      <c r="AJ45" s="373"/>
      <c r="AK45" s="373"/>
      <c r="AL45" s="17"/>
      <c r="AM45" s="7"/>
      <c r="AN45" s="7"/>
      <c r="AO45" s="7"/>
      <c r="AP45" s="24"/>
    </row>
    <row r="46" spans="1:42" ht="15" customHeight="1" x14ac:dyDescent="0.15">
      <c r="A46" s="23"/>
      <c r="B46" s="7"/>
      <c r="C46" s="7"/>
      <c r="D46" s="7"/>
      <c r="E46" s="7"/>
      <c r="F46" s="7"/>
      <c r="G46" s="7"/>
      <c r="H46" s="7"/>
      <c r="I46" s="7"/>
      <c r="J46" s="7"/>
      <c r="K46" s="7"/>
      <c r="L46" s="371"/>
      <c r="M46" s="371"/>
      <c r="N46" s="371"/>
      <c r="O46" s="371"/>
      <c r="P46" s="8"/>
      <c r="Q46" s="357" t="s">
        <v>56</v>
      </c>
      <c r="R46" s="357"/>
      <c r="S46" s="357"/>
      <c r="T46" s="7"/>
      <c r="U46" s="358"/>
      <c r="V46" s="358"/>
      <c r="W46" s="358"/>
      <c r="X46" s="358"/>
      <c r="Y46" s="358"/>
      <c r="Z46" s="67" t="s">
        <v>57</v>
      </c>
      <c r="AA46" s="358"/>
      <c r="AB46" s="358"/>
      <c r="AC46" s="358"/>
      <c r="AD46" s="358"/>
      <c r="AE46" s="67" t="s">
        <v>57</v>
      </c>
      <c r="AF46" s="358"/>
      <c r="AG46" s="358"/>
      <c r="AH46" s="358"/>
      <c r="AI46" s="358"/>
      <c r="AJ46" s="358"/>
      <c r="AK46" s="358"/>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149"/>
      <c r="H49" s="149"/>
      <c r="I49" s="149"/>
      <c r="J49" s="149"/>
      <c r="K49" s="149"/>
      <c r="L49" s="149"/>
      <c r="M49" s="149"/>
      <c r="N49" s="149"/>
      <c r="O49" s="149"/>
      <c r="P49" s="149"/>
      <c r="Q49" s="149"/>
      <c r="R49" s="149"/>
      <c r="S49" s="149"/>
      <c r="T49" s="149"/>
      <c r="U49" s="149"/>
      <c r="V49" s="149"/>
      <c r="W49" s="149"/>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149"/>
      <c r="H50" s="149"/>
      <c r="I50" s="149"/>
      <c r="J50" s="149"/>
      <c r="K50" s="149"/>
      <c r="L50" s="149"/>
      <c r="M50" s="149"/>
      <c r="N50" s="149"/>
      <c r="O50" s="149"/>
      <c r="P50" s="149"/>
      <c r="Q50" s="149"/>
      <c r="R50" s="149"/>
      <c r="S50" s="149"/>
      <c r="T50" s="149"/>
      <c r="U50" s="149"/>
      <c r="V50" s="149"/>
      <c r="W50" s="149"/>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150"/>
      <c r="C51" s="354" t="str">
        <f>C42</f>
        <v>令和</v>
      </c>
      <c r="D51" s="354"/>
      <c r="E51" s="355"/>
      <c r="F51" s="355"/>
      <c r="G51" s="148" t="s">
        <v>1</v>
      </c>
      <c r="H51" s="355"/>
      <c r="I51" s="355"/>
      <c r="J51" s="148" t="s">
        <v>2</v>
      </c>
      <c r="K51" s="355"/>
      <c r="L51" s="355"/>
      <c r="M51" s="148" t="s">
        <v>3</v>
      </c>
      <c r="N51" s="356"/>
      <c r="O51" s="356"/>
      <c r="P51" s="8"/>
      <c r="Q51" s="8"/>
      <c r="R51" s="8"/>
      <c r="S51" s="150"/>
      <c r="T51" s="150"/>
      <c r="U51" s="150"/>
      <c r="V51" s="150"/>
      <c r="W51" s="150"/>
      <c r="X51" s="150"/>
      <c r="Y51" s="150"/>
      <c r="Z51" s="150"/>
      <c r="AA51" s="150"/>
      <c r="AB51" s="150"/>
      <c r="AC51" s="150"/>
      <c r="AD51" s="150"/>
      <c r="AE51" s="150"/>
      <c r="AF51" s="150"/>
      <c r="AG51" s="150"/>
      <c r="AH51" s="150"/>
      <c r="AI51" s="150"/>
      <c r="AJ51" s="150"/>
      <c r="AK51" s="8"/>
      <c r="AL51" s="8"/>
      <c r="AM51" s="8"/>
      <c r="AN51" s="8"/>
      <c r="AO51" s="150"/>
      <c r="AP51" s="24"/>
    </row>
    <row r="52" spans="1:42" ht="15" hidden="1" customHeight="1" x14ac:dyDescent="0.15">
      <c r="A52" s="23"/>
      <c r="B52" s="204"/>
      <c r="C52" s="204"/>
      <c r="D52" s="204"/>
      <c r="E52" s="204"/>
      <c r="F52" s="204"/>
      <c r="G52" s="204"/>
      <c r="H52" s="204"/>
      <c r="I52" s="204"/>
      <c r="J52" s="204"/>
      <c r="K52" s="204"/>
      <c r="L52" s="202"/>
      <c r="M52" s="201"/>
      <c r="N52" s="203"/>
      <c r="O52" s="203"/>
      <c r="P52" s="204"/>
      <c r="Q52" s="354" t="s">
        <v>54</v>
      </c>
      <c r="R52" s="354"/>
      <c r="S52" s="354"/>
      <c r="T52" s="204"/>
      <c r="U52" s="358"/>
      <c r="V52" s="358"/>
      <c r="W52" s="358"/>
      <c r="X52" s="201" t="s">
        <v>55</v>
      </c>
      <c r="Y52" s="358"/>
      <c r="Z52" s="358"/>
      <c r="AA52" s="358"/>
      <c r="AB52" s="358"/>
      <c r="AC52" s="86"/>
      <c r="AD52" s="86"/>
      <c r="AE52" s="204"/>
      <c r="AF52" s="204"/>
      <c r="AG52" s="204"/>
      <c r="AH52" s="204"/>
      <c r="AI52" s="204"/>
      <c r="AJ52" s="204"/>
      <c r="AK52" s="204"/>
      <c r="AL52" s="204"/>
      <c r="AM52" s="204"/>
      <c r="AN52" s="204"/>
      <c r="AO52" s="204"/>
      <c r="AP52" s="24"/>
    </row>
    <row r="53" spans="1:42" ht="22.5" hidden="1" customHeight="1" x14ac:dyDescent="0.15">
      <c r="A53" s="10"/>
      <c r="B53" s="8"/>
      <c r="C53" s="8"/>
      <c r="D53" s="8"/>
      <c r="E53" s="8"/>
      <c r="F53" s="8"/>
      <c r="G53" s="8"/>
      <c r="H53" s="8"/>
      <c r="I53" s="8"/>
      <c r="J53" s="8"/>
      <c r="K53" s="8"/>
      <c r="L53" s="202"/>
      <c r="M53" s="201"/>
      <c r="N53" s="203"/>
      <c r="O53" s="203"/>
      <c r="P53" s="8"/>
      <c r="Q53" s="357" t="s">
        <v>7</v>
      </c>
      <c r="R53" s="357"/>
      <c r="S53" s="357"/>
      <c r="T53" s="8"/>
      <c r="U53" s="360"/>
      <c r="V53" s="360"/>
      <c r="W53" s="360"/>
      <c r="X53" s="360"/>
      <c r="Y53" s="360"/>
      <c r="Z53" s="360"/>
      <c r="AA53" s="360"/>
      <c r="AB53" s="360"/>
      <c r="AC53" s="360"/>
      <c r="AD53" s="360"/>
      <c r="AE53" s="360"/>
      <c r="AF53" s="360"/>
      <c r="AG53" s="360"/>
      <c r="AH53" s="360"/>
      <c r="AI53" s="360"/>
      <c r="AJ53" s="360"/>
      <c r="AK53" s="360"/>
      <c r="AL53" s="204"/>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357" t="s">
        <v>10</v>
      </c>
      <c r="R54" s="357"/>
      <c r="S54" s="357"/>
      <c r="T54" s="8"/>
      <c r="U54" s="360"/>
      <c r="V54" s="361"/>
      <c r="W54" s="361"/>
      <c r="X54" s="361"/>
      <c r="Y54" s="361"/>
      <c r="Z54" s="361"/>
      <c r="AA54" s="361"/>
      <c r="AB54" s="361"/>
      <c r="AC54" s="361"/>
      <c r="AD54" s="361"/>
      <c r="AE54" s="361"/>
      <c r="AF54" s="361"/>
      <c r="AG54" s="361"/>
      <c r="AH54" s="361"/>
      <c r="AI54" s="361"/>
      <c r="AJ54" s="361"/>
      <c r="AK54" s="361"/>
      <c r="AL54" s="8"/>
      <c r="AM54" s="8"/>
      <c r="AN54" s="8"/>
      <c r="AO54" s="8"/>
      <c r="AP54" s="9"/>
    </row>
    <row r="55" spans="1:42" ht="19.5" customHeight="1" x14ac:dyDescent="0.15">
      <c r="A55" s="23"/>
      <c r="B55" s="150"/>
      <c r="C55" s="150"/>
      <c r="D55" s="150"/>
      <c r="E55" s="150"/>
      <c r="F55" s="150"/>
      <c r="G55" s="8"/>
      <c r="H55" s="150"/>
      <c r="I55" s="150"/>
      <c r="J55" s="150"/>
      <c r="K55" s="150"/>
      <c r="L55" s="68" t="s">
        <v>132</v>
      </c>
      <c r="M55" s="154"/>
      <c r="N55" s="154"/>
      <c r="O55" s="154"/>
      <c r="P55" s="8"/>
      <c r="Q55" s="357" t="s">
        <v>9</v>
      </c>
      <c r="R55" s="357"/>
      <c r="S55" s="357"/>
      <c r="T55" s="149"/>
      <c r="U55" s="360"/>
      <c r="V55" s="361"/>
      <c r="W55" s="361"/>
      <c r="X55" s="361"/>
      <c r="Y55" s="361"/>
      <c r="Z55" s="361"/>
      <c r="AA55" s="361"/>
      <c r="AB55" s="361"/>
      <c r="AC55" s="361"/>
      <c r="AD55" s="361"/>
      <c r="AE55" s="361"/>
      <c r="AF55" s="361"/>
      <c r="AG55" s="361"/>
      <c r="AH55" s="361"/>
      <c r="AI55" s="361"/>
      <c r="AJ55" s="361"/>
      <c r="AK55" s="361"/>
      <c r="AL55" s="8"/>
      <c r="AM55" s="8"/>
      <c r="AN55" s="8"/>
      <c r="AO55" s="150"/>
      <c r="AP55" s="24"/>
    </row>
    <row r="56" spans="1:42" ht="19.5" customHeight="1" x14ac:dyDescent="0.15">
      <c r="A56" s="199" t="s">
        <v>145</v>
      </c>
      <c r="B56" s="196"/>
      <c r="C56" s="196"/>
      <c r="D56" s="196"/>
      <c r="E56" s="196"/>
      <c r="F56" s="196"/>
      <c r="G56" s="196"/>
      <c r="H56" s="196"/>
      <c r="I56" s="196"/>
      <c r="J56" s="196"/>
      <c r="K56" s="196"/>
      <c r="L56" s="154"/>
      <c r="M56" s="154"/>
      <c r="N56" s="154"/>
      <c r="O56" s="154"/>
      <c r="P56" s="8"/>
      <c r="Q56" s="357" t="s">
        <v>56</v>
      </c>
      <c r="R56" s="357"/>
      <c r="S56" s="357"/>
      <c r="T56" s="196"/>
      <c r="U56" s="358"/>
      <c r="V56" s="358"/>
      <c r="W56" s="358"/>
      <c r="X56" s="358"/>
      <c r="Y56" s="358"/>
      <c r="Z56" s="195" t="s">
        <v>57</v>
      </c>
      <c r="AA56" s="358"/>
      <c r="AB56" s="358"/>
      <c r="AC56" s="358"/>
      <c r="AD56" s="358"/>
      <c r="AE56" s="195" t="s">
        <v>57</v>
      </c>
      <c r="AF56" s="358"/>
      <c r="AG56" s="358"/>
      <c r="AH56" s="358"/>
      <c r="AI56" s="358"/>
      <c r="AJ56" s="358"/>
      <c r="AK56" s="358"/>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62" t="s">
        <v>104</v>
      </c>
      <c r="AL58" s="363"/>
      <c r="AM58" s="363"/>
      <c r="AN58" s="363"/>
      <c r="AO58" s="363"/>
      <c r="AP58" s="364"/>
    </row>
    <row r="59" spans="1:42" s="20" customFormat="1" ht="12" customHeight="1" x14ac:dyDescent="0.15">
      <c r="A59" s="368" t="s">
        <v>222</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70"/>
      <c r="AK59" s="365" t="s">
        <v>105</v>
      </c>
      <c r="AL59" s="366"/>
      <c r="AM59" s="367"/>
      <c r="AN59" s="365" t="s">
        <v>106</v>
      </c>
      <c r="AO59" s="366"/>
      <c r="AP59" s="367"/>
    </row>
    <row r="60" spans="1:42" s="20" customFormat="1" ht="12" customHeight="1" x14ac:dyDescent="0.15">
      <c r="A60" s="369"/>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70"/>
      <c r="AK60" s="113"/>
      <c r="AL60" s="114"/>
      <c r="AM60" s="115"/>
      <c r="AN60" s="113"/>
      <c r="AO60" s="114"/>
      <c r="AP60" s="115"/>
    </row>
    <row r="61" spans="1:42" s="20" customFormat="1" ht="12" customHeight="1" x14ac:dyDescent="0.15">
      <c r="A61" s="369"/>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70"/>
      <c r="AK61" s="142"/>
      <c r="AL61" s="143"/>
      <c r="AM61" s="144"/>
      <c r="AN61" s="142"/>
      <c r="AO61" s="143"/>
      <c r="AP61" s="144"/>
    </row>
    <row r="62" spans="1:42" s="21" customFormat="1" ht="12" customHeight="1" x14ac:dyDescent="0.15">
      <c r="A62" s="369"/>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70"/>
      <c r="AK62" s="145"/>
      <c r="AL62" s="116"/>
      <c r="AM62" s="117"/>
      <c r="AN62" s="145"/>
      <c r="AO62" s="146"/>
      <c r="AP62" s="147"/>
    </row>
    <row r="63" spans="1:42" s="20" customFormat="1" ht="12" customHeight="1" x14ac:dyDescent="0.15">
      <c r="A63" s="359"/>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row>
  </sheetData>
  <mergeCells count="148">
    <mergeCell ref="A14:P14"/>
    <mergeCell ref="A15:P15"/>
    <mergeCell ref="Q14:V15"/>
    <mergeCell ref="Q16:V18"/>
    <mergeCell ref="AG14:AP15"/>
    <mergeCell ref="AC16:AD16"/>
    <mergeCell ref="P22:P23"/>
    <mergeCell ref="Z17:Z18"/>
    <mergeCell ref="AD17:AD18"/>
    <mergeCell ref="AA17:AA18"/>
    <mergeCell ref="AA22:AA23"/>
    <mergeCell ref="AA16:AB16"/>
    <mergeCell ref="W22:Y23"/>
    <mergeCell ref="AG22:AI23"/>
    <mergeCell ref="H22:H23"/>
    <mergeCell ref="I22:I23"/>
    <mergeCell ref="J22:J23"/>
    <mergeCell ref="K22:K23"/>
    <mergeCell ref="L22:L23"/>
    <mergeCell ref="A16:P16"/>
    <mergeCell ref="G11:AF11"/>
    <mergeCell ref="W17:Y18"/>
    <mergeCell ref="W20:AF20"/>
    <mergeCell ref="AB22:AB23"/>
    <mergeCell ref="AC22:AC23"/>
    <mergeCell ref="AD22:AD23"/>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D10:E10"/>
    <mergeCell ref="A11:F11"/>
    <mergeCell ref="AI12:AO12"/>
    <mergeCell ref="AC21:AD21"/>
    <mergeCell ref="C19:V19"/>
    <mergeCell ref="W19:AP19"/>
    <mergeCell ref="C20:L20"/>
    <mergeCell ref="AB17:AB18"/>
    <mergeCell ref="AG20:AP20"/>
    <mergeCell ref="AF17:AF18"/>
    <mergeCell ref="AA21:AB21"/>
    <mergeCell ref="G21:H21"/>
    <mergeCell ref="G12:AF12"/>
    <mergeCell ref="A13:AP13"/>
    <mergeCell ref="W14:AF15"/>
    <mergeCell ref="A12:F12"/>
    <mergeCell ref="AG12:AH12"/>
    <mergeCell ref="I21:J21"/>
    <mergeCell ref="A21:B23"/>
    <mergeCell ref="A19:B20"/>
    <mergeCell ref="F22:F23"/>
    <mergeCell ref="AE16:AF16"/>
    <mergeCell ref="AE17:AE18"/>
    <mergeCell ref="AM22:AM23"/>
    <mergeCell ref="AM21:AN21"/>
    <mergeCell ref="W16:Z16"/>
    <mergeCell ref="AO34:AP34"/>
    <mergeCell ref="M21:P21"/>
    <mergeCell ref="W21:Z21"/>
    <mergeCell ref="Q22:Q23"/>
    <mergeCell ref="A34:H35"/>
    <mergeCell ref="I34:S35"/>
    <mergeCell ref="T34:U35"/>
    <mergeCell ref="AO35:AP35"/>
    <mergeCell ref="R22:R23"/>
    <mergeCell ref="S22:S23"/>
    <mergeCell ref="T22:T23"/>
    <mergeCell ref="U22:U23"/>
    <mergeCell ref="AN22:AN23"/>
    <mergeCell ref="AO22:AO23"/>
    <mergeCell ref="AP22:AP23"/>
    <mergeCell ref="AE22:AE23"/>
    <mergeCell ref="C22:E23"/>
    <mergeCell ref="M22:O23"/>
    <mergeCell ref="V22:V23"/>
    <mergeCell ref="G22:G23"/>
    <mergeCell ref="C21:F21"/>
    <mergeCell ref="AK21:AL21"/>
    <mergeCell ref="AO21:AP21"/>
    <mergeCell ref="AL22:AL23"/>
    <mergeCell ref="AF46:AK46"/>
    <mergeCell ref="L43:O46"/>
    <mergeCell ref="U43:W43"/>
    <mergeCell ref="Y43:AB43"/>
    <mergeCell ref="Q43:S43"/>
    <mergeCell ref="Q44:S44"/>
    <mergeCell ref="U44:AK44"/>
    <mergeCell ref="U45:AK45"/>
    <mergeCell ref="AC17:AC18"/>
    <mergeCell ref="U21:V21"/>
    <mergeCell ref="AG21:AJ21"/>
    <mergeCell ref="S21:T21"/>
    <mergeCell ref="K21:L21"/>
    <mergeCell ref="Q21:R21"/>
    <mergeCell ref="AF22:AF23"/>
    <mergeCell ref="Z22:Z23"/>
    <mergeCell ref="AJ22:AJ23"/>
    <mergeCell ref="AK22:AK23"/>
    <mergeCell ref="M20:V20"/>
    <mergeCell ref="V34:AC35"/>
    <mergeCell ref="A17:P18"/>
    <mergeCell ref="A24:H30"/>
    <mergeCell ref="A31:H33"/>
    <mergeCell ref="AE21:AF21"/>
    <mergeCell ref="A63:AP63"/>
    <mergeCell ref="AF56:AK56"/>
    <mergeCell ref="C51:D51"/>
    <mergeCell ref="E51:F51"/>
    <mergeCell ref="H51:I51"/>
    <mergeCell ref="K51:L51"/>
    <mergeCell ref="N51:O51"/>
    <mergeCell ref="Q56:S56"/>
    <mergeCell ref="U56:Y56"/>
    <mergeCell ref="AA56:AD56"/>
    <mergeCell ref="Q54:S54"/>
    <mergeCell ref="U54:AK54"/>
    <mergeCell ref="Q55:S55"/>
    <mergeCell ref="U55:AK55"/>
    <mergeCell ref="AK58:AP58"/>
    <mergeCell ref="AK59:AM59"/>
    <mergeCell ref="AN59:AP59"/>
    <mergeCell ref="A59:AJ62"/>
    <mergeCell ref="Q52:S52"/>
    <mergeCell ref="U52:W52"/>
    <mergeCell ref="Y52:AB52"/>
    <mergeCell ref="Q53:S53"/>
    <mergeCell ref="U53:AK53"/>
    <mergeCell ref="C42:D42"/>
    <mergeCell ref="E42:F42"/>
    <mergeCell ref="H42:I42"/>
    <mergeCell ref="K42:L42"/>
    <mergeCell ref="N42:O42"/>
    <mergeCell ref="Q45:S45"/>
    <mergeCell ref="Q46:S46"/>
    <mergeCell ref="U46:Y46"/>
    <mergeCell ref="AA46:AD46"/>
  </mergeCells>
  <phoneticPr fontId="4"/>
  <conditionalFormatting sqref="F9:AF10 A12:AO12 F22:L23 P22:V23 Z22:AF23 AJ22:AP23 E42:F42 H42:I42 K42:L42 W16:AF18 Q16 A16:A17">
    <cfRule type="containsBlanks" dxfId="76" priority="41">
      <formula>LEN(TRIM(A9))=0</formula>
    </cfRule>
  </conditionalFormatting>
  <conditionalFormatting sqref="U43:W43 Y43:AB43 U44:AK45 U46:Y46 AA46:AD46 AF46:AK46">
    <cfRule type="containsBlanks" dxfId="75" priority="40">
      <formula>LEN(TRIM(U43))=0</formula>
    </cfRule>
  </conditionalFormatting>
  <conditionalFormatting sqref="E51:F51">
    <cfRule type="containsBlanks" dxfId="74" priority="39">
      <formula>LEN(TRIM(E51))=0</formula>
    </cfRule>
  </conditionalFormatting>
  <conditionalFormatting sqref="H51:I51">
    <cfRule type="containsBlanks" dxfId="73" priority="38">
      <formula>LEN(TRIM(H51))=0</formula>
    </cfRule>
  </conditionalFormatting>
  <conditionalFormatting sqref="K51:L51">
    <cfRule type="containsBlanks" dxfId="72" priority="37">
      <formula>LEN(TRIM(K51))=0</formula>
    </cfRule>
  </conditionalFormatting>
  <conditionalFormatting sqref="U54:AK54">
    <cfRule type="containsBlanks" dxfId="71" priority="36">
      <formula>LEN(TRIM(U54))=0</formula>
    </cfRule>
  </conditionalFormatting>
  <conditionalFormatting sqref="U55:AK55">
    <cfRule type="containsBlanks" dxfId="70" priority="35">
      <formula>LEN(TRIM(U55))=0</formula>
    </cfRule>
  </conditionalFormatting>
  <conditionalFormatting sqref="U56:Y56">
    <cfRule type="containsBlanks" dxfId="69" priority="34">
      <formula>LEN(TRIM(U56))=0</formula>
    </cfRule>
  </conditionalFormatting>
  <conditionalFormatting sqref="AA56:AD56">
    <cfRule type="containsBlanks" dxfId="68" priority="33">
      <formula>LEN(TRIM(AA56))=0</formula>
    </cfRule>
  </conditionalFormatting>
  <conditionalFormatting sqref="AF56:AK56">
    <cfRule type="containsBlanks" dxfId="67" priority="32">
      <formula>LEN(TRIM(AF56))=0</formula>
    </cfRule>
  </conditionalFormatting>
  <conditionalFormatting sqref="U52:W52 Y52:AB52 U53:AK53">
    <cfRule type="containsBlanks" dxfId="66" priority="31">
      <formula>LEN(TRIM(U52))=0</formula>
    </cfRule>
  </conditionalFormatting>
  <conditionalFormatting sqref="I34:S35">
    <cfRule type="containsBlanks" dxfId="65" priority="30">
      <formula>LEN(TRIM(I34))=0</formula>
    </cfRule>
  </conditionalFormatting>
  <conditionalFormatting sqref="J25 J27:J29">
    <cfRule type="expression" dxfId="64" priority="22">
      <formula>AND($J$25:$J$29="")</formula>
    </cfRule>
  </conditionalFormatting>
  <conditionalFormatting sqref="Q32">
    <cfRule type="expression" dxfId="63" priority="13">
      <formula>AND($Q$32="",$X$32="")</formula>
    </cfRule>
  </conditionalFormatting>
  <conditionalFormatting sqref="X32">
    <cfRule type="expression" dxfId="62" priority="12">
      <formula>AND($Q$32="",$X$32="")</formula>
    </cfRule>
  </conditionalFormatting>
  <conditionalFormatting sqref="AI17">
    <cfRule type="expression" dxfId="61" priority="11">
      <formula>AND($AI$17="",$AM$17="")</formula>
    </cfRule>
  </conditionalFormatting>
  <conditionalFormatting sqref="AM17">
    <cfRule type="expression" dxfId="60" priority="9">
      <formula>AND($AI$17="",$AM$17="")</formula>
    </cfRule>
  </conditionalFormatting>
  <conditionalFormatting sqref="J26">
    <cfRule type="expression" dxfId="59" priority="8">
      <formula>AND($J$25:$J$29="")</formula>
    </cfRule>
  </conditionalFormatting>
  <conditionalFormatting sqref="AK25">
    <cfRule type="containsBlanks" dxfId="58" priority="1">
      <formula>LEN(TRIM(AK25))=0</formula>
    </cfRule>
  </conditionalFormatting>
  <conditionalFormatting sqref="Y25">
    <cfRule type="containsBlanks" dxfId="57" priority="7">
      <formula>LEN(TRIM(Y25))=0</formula>
    </cfRule>
  </conditionalFormatting>
  <conditionalFormatting sqref="AA25">
    <cfRule type="containsBlanks" dxfId="56" priority="6">
      <formula>LEN(TRIM(AA25))=0</formula>
    </cfRule>
  </conditionalFormatting>
  <conditionalFormatting sqref="AC25">
    <cfRule type="containsBlanks" dxfId="55" priority="5">
      <formula>LEN(TRIM(AC25))=0</formula>
    </cfRule>
  </conditionalFormatting>
  <conditionalFormatting sqref="AG25">
    <cfRule type="containsBlanks" dxfId="54" priority="3">
      <formula>LEN(TRIM(AG25))=0</formula>
    </cfRule>
  </conditionalFormatting>
  <conditionalFormatting sqref="AI25">
    <cfRule type="containsBlanks" dxfId="53" priority="2">
      <formula>LEN(TRIM(AI25))=0</formula>
    </cfRule>
  </conditionalFormatting>
  <dataValidations count="6">
    <dataValidation imeMode="off" allowBlank="1" showInputMessage="1" showErrorMessage="1" sqref="AA56:AD57 AF46:AK46 U56:Y57 I34:S35 U43:W43 AA46:AD46 AD34:AE34 U46:Y46 Y43:AD43 AE35 AF34:AN35 AF56:AK57 U52:W52 Y52:AD52" xr:uid="{00000000-0002-0000-0000-000000000000}"/>
    <dataValidation imeMode="hiragana" allowBlank="1" showInputMessage="1" showErrorMessage="1" sqref="G12 U44:AK45 N9:AF10 U53:AK55 A17" xr:uid="{00000000-0002-0000-0000-000006000000}"/>
    <dataValidation type="whole" imeMode="off" allowBlank="1" showInputMessage="1" showErrorMessage="1" sqref="AA22:AF22 G22:L22 AK22:AP22 Q22:V22 Q29:V31 I29:I32 AK29:AO31 AA29:AF31 AP29:AP32 L29:L32 K30:K32" xr:uid="{00000000-0002-0000-0000-000007000000}">
      <formula1>0</formula1>
      <formula2>9</formula2>
    </dataValidation>
    <dataValidation imeMode="fullKatakana" allowBlank="1" showInputMessage="1" showErrorMessage="1" sqref="A16 Q16" xr:uid="{00000000-0002-0000-0000-000008000000}"/>
    <dataValidation type="whole" imeMode="off" allowBlank="1" showInputMessage="1" showErrorMessage="1" sqref="AI12:AO12" xr:uid="{00000000-0002-0000-0000-000009000000}">
      <formula1>98000</formula1>
      <formula2>1210000</formula2>
    </dataValidation>
    <dataValidation type="list" allowBlank="1" showInputMessage="1" showErrorMessage="1" sqref="AM17 Q32 X32 AI17 J25:J29" xr:uid="{9C42D950-6224-4C95-A75C-A22405118A07}">
      <formula1>"〇"</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Z17:Z18 F22:F23 AJ22:AJ23 Z22:Z23 P22:P23 AJ33 P29:P31 AJ29:AJ31 Z29:Z31 Z33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BD85-0D4D-465A-9F48-F15A1EF2C878}">
  <sheetPr>
    <pageSetUpPr fitToPage="1"/>
  </sheetPr>
  <dimension ref="B1:X56"/>
  <sheetViews>
    <sheetView showGridLines="0" view="pageBreakPreview" topLeftCell="A22" zoomScaleNormal="100" zoomScaleSheetLayoutView="100" workbookViewId="0">
      <selection activeCell="Z43" sqref="Z43"/>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8" t="s">
        <v>162</v>
      </c>
      <c r="C2" s="669"/>
      <c r="D2" s="669"/>
      <c r="E2" s="669"/>
      <c r="F2" s="669"/>
      <c r="G2" s="669"/>
      <c r="H2" s="669"/>
      <c r="I2" s="669"/>
      <c r="J2" s="669"/>
      <c r="K2" s="669"/>
      <c r="L2" s="670"/>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19.5"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71"/>
      <c r="G27" s="667"/>
      <c r="H27" s="661" t="s">
        <v>183</v>
      </c>
      <c r="I27" s="661"/>
      <c r="J27" s="672" t="s">
        <v>184</v>
      </c>
      <c r="K27" s="673"/>
      <c r="L27" s="673"/>
      <c r="M27" s="673"/>
      <c r="N27" s="673"/>
      <c r="O27" s="673"/>
      <c r="P27" s="674"/>
    </row>
    <row r="28" spans="2:20" ht="18" customHeight="1" x14ac:dyDescent="0.15">
      <c r="B28" s="186"/>
      <c r="E28" s="666" t="s">
        <v>185</v>
      </c>
      <c r="F28" s="671"/>
      <c r="G28" s="667"/>
      <c r="H28" s="661" t="s">
        <v>188</v>
      </c>
      <c r="I28" s="661"/>
      <c r="J28" s="672" t="s">
        <v>190</v>
      </c>
      <c r="K28" s="673"/>
      <c r="L28" s="673"/>
      <c r="M28" s="673"/>
      <c r="N28" s="673"/>
      <c r="O28" s="673"/>
      <c r="P28" s="674"/>
    </row>
    <row r="29" spans="2:20" ht="18" customHeight="1" x14ac:dyDescent="0.15">
      <c r="B29" s="186"/>
      <c r="E29" s="666" t="s">
        <v>186</v>
      </c>
      <c r="F29" s="671"/>
      <c r="G29" s="667"/>
      <c r="H29" s="661" t="s">
        <v>188</v>
      </c>
      <c r="I29" s="661"/>
      <c r="J29" s="672" t="s">
        <v>191</v>
      </c>
      <c r="K29" s="673"/>
      <c r="L29" s="673"/>
      <c r="M29" s="673"/>
      <c r="N29" s="673"/>
      <c r="O29" s="673"/>
      <c r="P29" s="674"/>
    </row>
    <row r="30" spans="2:20" ht="18" customHeight="1" x14ac:dyDescent="0.15">
      <c r="B30" s="186"/>
      <c r="E30" s="666" t="s">
        <v>187</v>
      </c>
      <c r="F30" s="671"/>
      <c r="G30" s="667"/>
      <c r="H30" s="661" t="s">
        <v>189</v>
      </c>
      <c r="I30" s="661"/>
      <c r="J30" s="672" t="s">
        <v>192</v>
      </c>
      <c r="K30" s="673"/>
      <c r="L30" s="673"/>
      <c r="M30" s="673"/>
      <c r="N30" s="673"/>
      <c r="O30" s="673"/>
      <c r="P30" s="674"/>
    </row>
    <row r="31" spans="2:20" ht="18" customHeight="1" x14ac:dyDescent="0.15">
      <c r="B31" s="186"/>
      <c r="E31" s="282"/>
      <c r="F31" s="282"/>
      <c r="G31" s="282"/>
      <c r="H31" s="283"/>
      <c r="I31" s="283"/>
      <c r="J31" s="283"/>
      <c r="K31" s="283"/>
      <c r="L31" s="283"/>
      <c r="M31" s="283"/>
      <c r="N31" s="283"/>
      <c r="O31" s="283"/>
      <c r="P31" s="283"/>
    </row>
    <row r="32" spans="2:20" ht="8.1" customHeight="1" x14ac:dyDescent="0.15"/>
    <row r="33" spans="2:24" ht="30" customHeight="1" x14ac:dyDescent="0.15">
      <c r="B33" s="662" t="s">
        <v>149</v>
      </c>
      <c r="C33" s="663"/>
      <c r="D33" s="663"/>
      <c r="E33" s="663"/>
      <c r="F33" s="663"/>
      <c r="G33" s="663"/>
      <c r="H33" s="663"/>
      <c r="I33" s="664"/>
    </row>
    <row r="34" spans="2:24" ht="9.9499999999999993" customHeight="1" x14ac:dyDescent="0.15"/>
    <row r="35" spans="2:24" s="228" customFormat="1" ht="20.100000000000001" customHeight="1" x14ac:dyDescent="0.15">
      <c r="B35" s="228" t="s">
        <v>326</v>
      </c>
    </row>
    <row r="36" spans="2:24" s="228" customFormat="1" ht="20.100000000000001" customHeight="1" x14ac:dyDescent="0.15">
      <c r="B36" s="228" t="s">
        <v>327</v>
      </c>
    </row>
    <row r="37" spans="2:24" s="228" customFormat="1" ht="20.100000000000001" customHeight="1" x14ac:dyDescent="0.15">
      <c r="B37" s="228" t="s">
        <v>328</v>
      </c>
    </row>
    <row r="38" spans="2:24" s="228" customFormat="1" ht="20.100000000000001" customHeight="1" x14ac:dyDescent="0.15">
      <c r="B38" s="228" t="s">
        <v>329</v>
      </c>
    </row>
    <row r="39" spans="2:24" ht="18" customHeight="1" x14ac:dyDescent="0.15"/>
    <row r="40" spans="2:24" ht="30" customHeight="1" x14ac:dyDescent="0.15">
      <c r="B40" s="662" t="s">
        <v>147</v>
      </c>
      <c r="C40" s="663"/>
      <c r="D40" s="663"/>
      <c r="E40" s="663"/>
      <c r="F40" s="663"/>
      <c r="G40" s="664"/>
      <c r="H40" s="720" t="s">
        <v>314</v>
      </c>
      <c r="I40" s="721"/>
      <c r="J40" s="721"/>
      <c r="K40" s="721"/>
      <c r="L40" s="721"/>
      <c r="M40" s="721"/>
      <c r="N40" s="721"/>
      <c r="O40" s="721"/>
      <c r="P40" s="721"/>
      <c r="Q40" s="721"/>
      <c r="R40" s="721"/>
      <c r="S40" s="721"/>
      <c r="T40" s="721"/>
    </row>
    <row r="41" spans="2:24" ht="9.9499999999999993" customHeight="1" x14ac:dyDescent="0.15">
      <c r="B41" s="181"/>
    </row>
    <row r="42" spans="2:24" s="228" customFormat="1" ht="20.100000000000001" customHeight="1" x14ac:dyDescent="0.15">
      <c r="B42" s="228" t="s">
        <v>272</v>
      </c>
      <c r="E42" s="231"/>
      <c r="F42" s="231"/>
      <c r="I42" s="231"/>
      <c r="J42" s="231"/>
      <c r="K42" s="231"/>
      <c r="L42" s="231"/>
      <c r="O42" s="231"/>
      <c r="P42" s="231"/>
      <c r="Q42" s="231"/>
      <c r="R42" s="231"/>
      <c r="S42" s="231"/>
    </row>
    <row r="43" spans="2:24" s="228" customFormat="1" ht="20.100000000000001" customHeight="1" x14ac:dyDescent="0.15">
      <c r="B43" s="228" t="s">
        <v>273</v>
      </c>
      <c r="E43" s="225"/>
      <c r="F43" s="231"/>
      <c r="G43" s="225"/>
      <c r="H43" s="225"/>
      <c r="I43" s="236"/>
      <c r="J43" s="236"/>
      <c r="K43" s="236"/>
      <c r="L43" s="231"/>
      <c r="M43" s="231"/>
      <c r="N43" s="231"/>
      <c r="O43" s="231"/>
      <c r="P43" s="231"/>
      <c r="Q43" s="231"/>
      <c r="R43" s="231"/>
      <c r="S43" s="231"/>
    </row>
    <row r="44" spans="2:24" s="228" customFormat="1" ht="20.100000000000001" customHeight="1" x14ac:dyDescent="0.15">
      <c r="C44" s="228" t="s">
        <v>199</v>
      </c>
      <c r="E44" s="225"/>
      <c r="F44" s="225"/>
      <c r="G44" s="225"/>
      <c r="H44" s="225"/>
      <c r="K44" s="236"/>
      <c r="L44" s="231"/>
      <c r="M44" s="231"/>
      <c r="N44" s="231"/>
      <c r="O44" s="231"/>
      <c r="P44" s="231"/>
      <c r="Q44" s="231"/>
      <c r="R44" s="231"/>
      <c r="S44" s="231"/>
      <c r="W44" s="237"/>
    </row>
    <row r="45" spans="2:24" s="277" customFormat="1" ht="20.100000000000001" customHeight="1" x14ac:dyDescent="0.15">
      <c r="D45" s="278" t="s">
        <v>235</v>
      </c>
      <c r="E45" s="235" t="s">
        <v>270</v>
      </c>
      <c r="F45" s="279"/>
      <c r="G45" s="279"/>
      <c r="H45" s="279"/>
      <c r="K45" s="235"/>
      <c r="L45" s="235"/>
      <c r="M45" s="235"/>
      <c r="N45" s="235"/>
      <c r="O45" s="235"/>
      <c r="P45" s="235"/>
      <c r="Q45" s="235"/>
      <c r="R45" s="235"/>
      <c r="S45" s="235"/>
      <c r="W45" s="280"/>
      <c r="X45" s="281"/>
    </row>
    <row r="46" spans="2:24" s="228" customFormat="1" ht="20.100000000000001" customHeight="1" x14ac:dyDescent="0.15">
      <c r="C46" s="228" t="s">
        <v>263</v>
      </c>
      <c r="E46" s="231"/>
      <c r="F46" s="225"/>
      <c r="G46" s="225"/>
      <c r="H46" s="225"/>
      <c r="K46" s="231"/>
      <c r="L46" s="231"/>
      <c r="M46" s="231"/>
      <c r="N46" s="231"/>
      <c r="O46" s="231"/>
      <c r="P46" s="231"/>
      <c r="Q46" s="231"/>
      <c r="R46" s="231"/>
      <c r="S46" s="231"/>
    </row>
    <row r="47" spans="2:24" s="228" customFormat="1" ht="20.100000000000001" customHeight="1" x14ac:dyDescent="0.15">
      <c r="D47" s="237" t="s">
        <v>200</v>
      </c>
      <c r="E47" s="277" t="s">
        <v>266</v>
      </c>
      <c r="F47" s="225"/>
      <c r="G47" s="225"/>
      <c r="H47" s="225"/>
      <c r="I47" s="237"/>
      <c r="K47" s="231"/>
      <c r="L47" s="231"/>
      <c r="M47" s="231"/>
      <c r="N47" s="231"/>
      <c r="O47" s="231"/>
      <c r="P47" s="231"/>
      <c r="Q47" s="231"/>
      <c r="R47" s="231"/>
      <c r="S47" s="231"/>
    </row>
    <row r="48" spans="2:24" s="228" customFormat="1" ht="20.100000000000001" customHeight="1" x14ac:dyDescent="0.15">
      <c r="B48" s="228" t="s">
        <v>198</v>
      </c>
      <c r="C48" s="228" t="s">
        <v>267</v>
      </c>
      <c r="E48" s="231"/>
      <c r="F48" s="231"/>
      <c r="G48" s="231"/>
      <c r="H48" s="231"/>
      <c r="I48" s="238"/>
      <c r="J48" s="238"/>
      <c r="K48" s="238"/>
      <c r="L48" s="238"/>
      <c r="M48" s="238"/>
      <c r="N48" s="238"/>
      <c r="O48" s="238"/>
      <c r="P48" s="238"/>
      <c r="Q48" s="238"/>
      <c r="R48" s="238"/>
      <c r="S48" s="231"/>
    </row>
    <row r="49" spans="3:19" s="228" customFormat="1" ht="20.100000000000001" customHeight="1" x14ac:dyDescent="0.15">
      <c r="D49" s="237" t="s">
        <v>235</v>
      </c>
      <c r="E49" s="228" t="s">
        <v>202</v>
      </c>
      <c r="F49" s="231"/>
      <c r="G49" s="231"/>
      <c r="H49" s="231"/>
      <c r="I49" s="238"/>
      <c r="J49" s="238"/>
      <c r="K49" s="238"/>
      <c r="L49" s="238"/>
      <c r="M49" s="238"/>
      <c r="N49" s="238"/>
      <c r="O49" s="238"/>
      <c r="P49" s="238"/>
      <c r="Q49" s="238"/>
      <c r="R49" s="238"/>
      <c r="S49" s="231"/>
    </row>
    <row r="50" spans="3:19" s="228" customFormat="1" ht="20.100000000000001" customHeight="1" x14ac:dyDescent="0.15">
      <c r="C50" s="228" t="s">
        <v>268</v>
      </c>
      <c r="E50" s="231"/>
      <c r="F50" s="231"/>
      <c r="G50" s="231"/>
      <c r="H50" s="231"/>
      <c r="I50" s="231"/>
      <c r="J50" s="231"/>
      <c r="K50" s="231"/>
      <c r="L50" s="231"/>
      <c r="M50" s="231"/>
      <c r="N50" s="231"/>
      <c r="O50" s="231"/>
      <c r="P50" s="231"/>
      <c r="Q50" s="231"/>
      <c r="R50" s="231"/>
      <c r="S50" s="231"/>
    </row>
    <row r="51" spans="3:19" s="277" customFormat="1" ht="20.100000000000001" customHeight="1" x14ac:dyDescent="0.15">
      <c r="D51" s="278" t="s">
        <v>235</v>
      </c>
      <c r="E51" s="277" t="s">
        <v>271</v>
      </c>
      <c r="F51" s="235"/>
      <c r="G51" s="235"/>
      <c r="H51" s="235"/>
      <c r="I51" s="235"/>
      <c r="J51" s="235"/>
      <c r="K51" s="235"/>
      <c r="L51" s="235"/>
      <c r="M51" s="235"/>
      <c r="N51" s="235"/>
      <c r="O51" s="235"/>
      <c r="P51" s="235"/>
      <c r="Q51" s="235"/>
      <c r="R51" s="235"/>
      <c r="S51" s="235"/>
    </row>
    <row r="52" spans="3:19" s="228" customFormat="1" ht="20.100000000000001" customHeight="1" x14ac:dyDescent="0.15">
      <c r="C52" s="228" t="s">
        <v>269</v>
      </c>
      <c r="E52" s="231"/>
      <c r="F52" s="231"/>
      <c r="G52" s="237"/>
      <c r="I52" s="231"/>
      <c r="J52" s="231"/>
      <c r="K52" s="231"/>
      <c r="L52" s="231"/>
      <c r="M52" s="231"/>
      <c r="N52" s="231"/>
      <c r="O52" s="231"/>
      <c r="P52" s="231"/>
      <c r="Q52" s="231"/>
      <c r="R52" s="231"/>
      <c r="S52" s="231"/>
    </row>
    <row r="53" spans="3:19" s="228" customFormat="1" ht="20.100000000000001" customHeight="1" x14ac:dyDescent="0.15">
      <c r="D53" s="237" t="s">
        <v>235</v>
      </c>
      <c r="E53" s="228" t="s">
        <v>208</v>
      </c>
      <c r="F53" s="231"/>
      <c r="G53" s="237"/>
      <c r="I53" s="231"/>
      <c r="J53" s="231"/>
      <c r="K53" s="231"/>
      <c r="L53" s="231"/>
      <c r="M53" s="231"/>
      <c r="N53" s="231"/>
      <c r="O53" s="231"/>
      <c r="P53" s="231"/>
      <c r="Q53" s="231"/>
      <c r="R53" s="231"/>
      <c r="S53" s="231"/>
    </row>
    <row r="54" spans="3:19" s="228" customFormat="1" ht="5.0999999999999996" customHeight="1" x14ac:dyDescent="0.15">
      <c r="E54" s="231"/>
      <c r="F54" s="231"/>
      <c r="G54" s="231"/>
      <c r="H54" s="231"/>
      <c r="I54" s="231"/>
      <c r="J54" s="231"/>
      <c r="K54" s="231"/>
      <c r="L54" s="231"/>
      <c r="M54" s="231"/>
      <c r="N54" s="231"/>
      <c r="O54" s="231"/>
      <c r="P54" s="231"/>
      <c r="Q54" s="231"/>
      <c r="R54" s="231"/>
      <c r="S54" s="231"/>
    </row>
    <row r="55" spans="3:19" s="228" customFormat="1" ht="20.100000000000001" customHeight="1" x14ac:dyDescent="0.15">
      <c r="C55" s="224" t="s">
        <v>319</v>
      </c>
      <c r="E55" s="236"/>
      <c r="F55" s="231"/>
      <c r="G55" s="231"/>
      <c r="H55" s="231"/>
      <c r="I55" s="231"/>
      <c r="J55" s="231"/>
      <c r="K55" s="231"/>
      <c r="L55" s="231"/>
      <c r="M55" s="231"/>
      <c r="N55" s="231"/>
      <c r="O55" s="231"/>
      <c r="P55" s="231"/>
      <c r="Q55" s="231"/>
      <c r="R55" s="231"/>
      <c r="S55" s="231"/>
    </row>
    <row r="56" spans="3:19" s="228" customFormat="1" ht="20.100000000000001" customHeight="1" x14ac:dyDescent="0.15">
      <c r="C56" s="224"/>
      <c r="D56" s="225" t="s">
        <v>264</v>
      </c>
      <c r="E56" s="236"/>
      <c r="F56" s="231"/>
      <c r="G56" s="231"/>
      <c r="H56" s="231"/>
      <c r="I56" s="231"/>
      <c r="J56" s="231"/>
      <c r="K56" s="231"/>
      <c r="L56" s="231"/>
      <c r="M56" s="231"/>
      <c r="N56" s="231"/>
      <c r="O56" s="231"/>
      <c r="P56" s="231"/>
      <c r="Q56" s="231"/>
      <c r="R56" s="231"/>
      <c r="S56" s="231"/>
    </row>
  </sheetData>
  <mergeCells count="16">
    <mergeCell ref="B40:G40"/>
    <mergeCell ref="H40:T40"/>
    <mergeCell ref="B33:I33"/>
    <mergeCell ref="E29:G29"/>
    <mergeCell ref="H29:I29"/>
    <mergeCell ref="J29:P29"/>
    <mergeCell ref="E30:G30"/>
    <mergeCell ref="H30:I30"/>
    <mergeCell ref="J30:P30"/>
    <mergeCell ref="B2:L2"/>
    <mergeCell ref="E27:G27"/>
    <mergeCell ref="H27:I27"/>
    <mergeCell ref="J27:P27"/>
    <mergeCell ref="E28:G28"/>
    <mergeCell ref="H28:I28"/>
    <mergeCell ref="J28:P28"/>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3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5652-5F1D-4937-8696-7B18E0D0041F}">
  <dimension ref="A1:BP114"/>
  <sheetViews>
    <sheetView showGridLines="0" showZeros="0" tabSelected="1" view="pageBreakPreview" topLeftCell="A16" zoomScaleNormal="100" zoomScaleSheetLayoutView="100" workbookViewId="0">
      <selection activeCell="K3" sqref="K3:R3"/>
    </sheetView>
  </sheetViews>
  <sheetFormatPr defaultColWidth="3.875" defaultRowHeight="15" customHeight="1" x14ac:dyDescent="0.15"/>
  <cols>
    <col min="1" max="1" width="3.75" style="57" customWidth="1"/>
    <col min="2" max="2" width="2.625" style="57" customWidth="1"/>
    <col min="3" max="25" width="3.875" style="57" customWidth="1"/>
    <col min="26" max="26" width="1.25" style="57" customWidth="1"/>
    <col min="27" max="27" width="3.875" style="57" customWidth="1"/>
    <col min="28" max="28" width="28" style="57" hidden="1" customWidth="1"/>
    <col min="29" max="29" width="15.125" style="57" hidden="1" customWidth="1"/>
    <col min="30" max="30" width="15.625" style="57" customWidth="1"/>
    <col min="31" max="16384" width="3.875" style="57"/>
  </cols>
  <sheetData>
    <row r="1" spans="1:30" ht="28.5" customHeight="1" x14ac:dyDescent="0.5">
      <c r="A1" s="724" t="s">
        <v>337</v>
      </c>
      <c r="B1" s="725"/>
      <c r="C1" s="725"/>
      <c r="D1" s="725"/>
      <c r="E1" s="725"/>
      <c r="F1" s="725"/>
      <c r="G1" s="725"/>
      <c r="H1" s="725"/>
      <c r="I1" s="725"/>
      <c r="J1" s="725"/>
      <c r="K1" s="725"/>
      <c r="L1" s="725"/>
      <c r="M1" s="725"/>
      <c r="N1" s="725"/>
      <c r="O1" s="725"/>
      <c r="P1" s="725"/>
      <c r="Q1" s="725"/>
      <c r="R1" s="725"/>
      <c r="S1" s="725"/>
      <c r="T1" s="725"/>
      <c r="U1" s="725"/>
      <c r="V1" s="725"/>
      <c r="W1" s="725"/>
      <c r="X1" s="725"/>
      <c r="Y1" s="725"/>
      <c r="Z1" s="726"/>
    </row>
    <row r="2" spans="1:30" ht="9.9499999999999993" customHeight="1" thickBot="1" x14ac:dyDescent="0.2">
      <c r="A2" s="639" t="s">
        <v>335</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639"/>
      <c r="B3" s="5" t="s">
        <v>338</v>
      </c>
      <c r="C3" s="50"/>
      <c r="D3" s="50"/>
      <c r="E3" s="50"/>
      <c r="F3" s="50"/>
      <c r="G3" s="50"/>
      <c r="H3" s="50"/>
      <c r="I3" s="50"/>
      <c r="J3" s="50"/>
      <c r="K3" s="655"/>
      <c r="L3" s="656"/>
      <c r="M3" s="656"/>
      <c r="N3" s="656"/>
      <c r="O3" s="656"/>
      <c r="P3" s="656"/>
      <c r="Q3" s="656"/>
      <c r="R3" s="657"/>
      <c r="S3" s="262" t="s">
        <v>158</v>
      </c>
      <c r="T3" s="50"/>
      <c r="U3" s="50"/>
      <c r="V3" s="50"/>
      <c r="W3" s="50"/>
      <c r="X3" s="50"/>
      <c r="Y3" s="50"/>
      <c r="Z3" s="95"/>
      <c r="AA3" s="50"/>
      <c r="AB3" s="348" t="s">
        <v>340</v>
      </c>
      <c r="AC3" s="57">
        <f>K6-K3</f>
        <v>0</v>
      </c>
    </row>
    <row r="4" spans="1:30" ht="12" customHeight="1" thickTop="1" x14ac:dyDescent="0.15">
      <c r="A4" s="639"/>
      <c r="B4" s="5" t="s">
        <v>339</v>
      </c>
      <c r="C4" s="50"/>
      <c r="D4" s="50"/>
      <c r="E4" s="50"/>
      <c r="F4" s="50"/>
      <c r="G4" s="50"/>
      <c r="H4" s="50"/>
      <c r="I4" s="50"/>
      <c r="J4" s="50"/>
      <c r="K4" s="96"/>
      <c r="L4" s="96"/>
      <c r="M4" s="96"/>
      <c r="N4" s="96"/>
      <c r="O4" s="96"/>
      <c r="P4" s="50"/>
      <c r="Q4" s="50"/>
      <c r="R4" s="50"/>
      <c r="S4" s="339"/>
      <c r="T4" s="50"/>
      <c r="U4" s="50"/>
      <c r="V4" s="50"/>
      <c r="W4" s="50"/>
      <c r="X4" s="50"/>
      <c r="Y4" s="50"/>
      <c r="Z4" s="95"/>
      <c r="AA4" s="50"/>
    </row>
    <row r="5" spans="1:30" ht="9.9499999999999993" customHeight="1" thickBot="1" x14ac:dyDescent="0.2">
      <c r="A5" s="639"/>
      <c r="B5" s="5"/>
      <c r="C5" s="50"/>
      <c r="D5" s="50"/>
      <c r="E5" s="50"/>
      <c r="F5" s="50"/>
      <c r="G5" s="50"/>
      <c r="H5" s="50"/>
      <c r="I5" s="50"/>
      <c r="J5" s="50"/>
      <c r="K5" s="96"/>
      <c r="L5" s="96"/>
      <c r="M5" s="96"/>
      <c r="N5" s="96"/>
      <c r="O5" s="96"/>
      <c r="P5" s="50"/>
      <c r="Q5" s="50"/>
      <c r="R5" s="50"/>
      <c r="S5" s="344"/>
      <c r="T5" s="50"/>
      <c r="U5" s="50"/>
      <c r="V5" s="50"/>
      <c r="W5" s="50"/>
      <c r="X5" s="50"/>
      <c r="Y5" s="50"/>
      <c r="Z5" s="95"/>
      <c r="AA5" s="50"/>
    </row>
    <row r="6" spans="1:30" ht="20.100000000000001" customHeight="1" thickTop="1" thickBot="1" x14ac:dyDescent="0.2">
      <c r="A6" s="639"/>
      <c r="B6" s="5" t="s">
        <v>346</v>
      </c>
      <c r="C6" s="50"/>
      <c r="D6" s="50"/>
      <c r="E6" s="50"/>
      <c r="F6" s="50"/>
      <c r="G6" s="50"/>
      <c r="H6" s="50"/>
      <c r="I6" s="50"/>
      <c r="J6" s="50"/>
      <c r="K6" s="655"/>
      <c r="L6" s="656"/>
      <c r="M6" s="656"/>
      <c r="N6" s="656"/>
      <c r="O6" s="656"/>
      <c r="P6" s="656"/>
      <c r="Q6" s="656"/>
      <c r="R6" s="657"/>
      <c r="S6" s="262" t="s">
        <v>158</v>
      </c>
      <c r="T6" s="50"/>
      <c r="U6" s="50"/>
      <c r="V6" s="50"/>
      <c r="W6" s="50"/>
      <c r="X6" s="50"/>
      <c r="Y6" s="50"/>
      <c r="Z6" s="95"/>
      <c r="AA6" s="50"/>
      <c r="AB6" s="349" t="s">
        <v>341</v>
      </c>
      <c r="AC6" s="290">
        <f>K3+112</f>
        <v>112</v>
      </c>
    </row>
    <row r="7" spans="1:30" ht="9.9499999999999993" customHeight="1" thickTop="1" thickBot="1" x14ac:dyDescent="0.2">
      <c r="A7" s="639"/>
      <c r="B7" s="5"/>
      <c r="C7" s="50"/>
      <c r="D7" s="50"/>
      <c r="E7" s="50"/>
      <c r="F7" s="50"/>
      <c r="G7" s="50"/>
      <c r="H7" s="50"/>
      <c r="I7" s="50"/>
      <c r="J7" s="50"/>
      <c r="K7" s="96"/>
      <c r="L7" s="96"/>
      <c r="M7" s="96"/>
      <c r="N7" s="96"/>
      <c r="O7" s="96"/>
      <c r="P7" s="50"/>
      <c r="Q7" s="50"/>
      <c r="R7" s="50"/>
      <c r="S7" s="339"/>
      <c r="T7" s="50"/>
      <c r="U7" s="50"/>
      <c r="V7" s="50"/>
      <c r="W7" s="50"/>
      <c r="X7" s="50"/>
      <c r="Y7" s="50"/>
      <c r="Z7" s="95"/>
      <c r="AA7" s="50"/>
      <c r="AB7" s="349"/>
    </row>
    <row r="8" spans="1:30" ht="20.100000000000001" customHeight="1" thickTop="1" thickBot="1" x14ac:dyDescent="0.2">
      <c r="A8" s="639"/>
      <c r="B8" s="5" t="s">
        <v>347</v>
      </c>
      <c r="C8" s="50"/>
      <c r="D8" s="51"/>
      <c r="E8" s="51"/>
      <c r="F8" s="50"/>
      <c r="G8" s="50"/>
      <c r="H8" s="50"/>
      <c r="I8" s="50"/>
      <c r="J8" s="50"/>
      <c r="K8" s="655"/>
      <c r="L8" s="656"/>
      <c r="M8" s="656"/>
      <c r="N8" s="656"/>
      <c r="O8" s="656"/>
      <c r="P8" s="656"/>
      <c r="Q8" s="656"/>
      <c r="R8" s="657"/>
      <c r="S8" s="262" t="s">
        <v>158</v>
      </c>
      <c r="T8" s="52"/>
      <c r="U8" s="52"/>
      <c r="V8" s="52"/>
      <c r="W8" s="52"/>
      <c r="X8" s="52"/>
      <c r="Y8" s="52"/>
      <c r="Z8" s="97"/>
      <c r="AA8" s="50"/>
      <c r="AB8" s="349" t="s">
        <v>344</v>
      </c>
      <c r="AC8" s="290">
        <f>K6+27</f>
        <v>27</v>
      </c>
    </row>
    <row r="9" spans="1:30" ht="9.9499999999999993" customHeight="1" thickTop="1" thickBot="1" x14ac:dyDescent="0.2">
      <c r="A9" s="639"/>
      <c r="Y9" s="50"/>
      <c r="Z9" s="95"/>
      <c r="AA9" s="50"/>
      <c r="AB9" s="349"/>
    </row>
    <row r="10" spans="1:30" ht="20.100000000000001" customHeight="1" thickTop="1" thickBot="1" x14ac:dyDescent="0.2">
      <c r="A10" s="639"/>
      <c r="B10" s="5" t="s">
        <v>348</v>
      </c>
      <c r="C10" s="50"/>
      <c r="D10" s="51"/>
      <c r="E10" s="51"/>
      <c r="F10" s="50"/>
      <c r="G10" s="50"/>
      <c r="H10" s="50"/>
      <c r="I10" s="50"/>
      <c r="J10" s="50"/>
      <c r="K10" s="730"/>
      <c r="L10" s="731"/>
      <c r="M10" s="731"/>
      <c r="N10" s="731"/>
      <c r="O10" s="731"/>
      <c r="P10" s="731"/>
      <c r="Q10" s="731"/>
      <c r="R10" s="732"/>
      <c r="S10" s="351" t="s">
        <v>313</v>
      </c>
      <c r="T10" s="52"/>
      <c r="U10" s="52"/>
      <c r="V10" s="52"/>
      <c r="W10" s="52"/>
      <c r="X10" s="52"/>
      <c r="Y10" s="50"/>
      <c r="Z10" s="95"/>
      <c r="AA10" s="52"/>
      <c r="AB10" s="349" t="s">
        <v>342</v>
      </c>
      <c r="AC10" s="57">
        <f>K8-K6+1</f>
        <v>1</v>
      </c>
      <c r="AD10" s="49"/>
    </row>
    <row r="11" spans="1:30" ht="39.950000000000003" customHeight="1" thickTop="1" x14ac:dyDescent="0.15">
      <c r="A11" s="639"/>
      <c r="B11" s="15"/>
      <c r="C11" s="50"/>
      <c r="D11" s="51"/>
      <c r="E11" s="51"/>
      <c r="F11" s="52"/>
      <c r="G11" s="52"/>
      <c r="H11" s="52"/>
      <c r="I11" s="52"/>
      <c r="J11" s="52"/>
      <c r="K11" s="52"/>
      <c r="L11" s="52"/>
      <c r="M11" s="52"/>
      <c r="N11" s="52"/>
      <c r="O11" s="52"/>
      <c r="P11" s="52"/>
      <c r="Q11" s="52"/>
      <c r="R11" s="52"/>
      <c r="S11" s="15"/>
      <c r="T11" s="52"/>
      <c r="U11" s="52"/>
      <c r="V11" s="52"/>
      <c r="W11" s="52"/>
      <c r="X11" s="52"/>
      <c r="Y11" s="52"/>
      <c r="Z11" s="97"/>
      <c r="AA11" s="52"/>
      <c r="AB11" s="349"/>
    </row>
    <row r="12" spans="1:30" ht="20.100000000000001" customHeight="1" x14ac:dyDescent="0.15">
      <c r="A12" s="575"/>
      <c r="B12" s="5" t="s">
        <v>333</v>
      </c>
      <c r="C12" s="50"/>
      <c r="D12" s="51"/>
      <c r="E12" s="51"/>
      <c r="F12" s="50"/>
      <c r="G12" s="50"/>
      <c r="H12" s="50"/>
      <c r="I12" s="50"/>
      <c r="J12" s="50"/>
      <c r="K12" s="727" t="str">
        <f>IF(AC3+14&gt;112,"請求できません",IF(AC10&lt;14,"請求できません","請求できます"))</f>
        <v>請求できません</v>
      </c>
      <c r="L12" s="728"/>
      <c r="M12" s="728"/>
      <c r="N12" s="728"/>
      <c r="O12" s="728"/>
      <c r="P12" s="728"/>
      <c r="Q12" s="728"/>
      <c r="R12" s="729"/>
      <c r="S12" s="262"/>
      <c r="T12" s="52"/>
      <c r="U12" s="52"/>
      <c r="V12" s="52"/>
      <c r="W12" s="52"/>
      <c r="X12" s="52"/>
      <c r="Y12" s="52"/>
      <c r="Z12" s="97"/>
      <c r="AA12" s="52"/>
      <c r="AB12" s="349" t="s">
        <v>343</v>
      </c>
      <c r="AC12" s="350">
        <f>AC6-K6</f>
        <v>112</v>
      </c>
    </row>
    <row r="13" spans="1:30" ht="15" customHeight="1" x14ac:dyDescent="0.15">
      <c r="A13" s="575"/>
      <c r="B13" s="5"/>
      <c r="C13" s="50"/>
      <c r="D13" s="51"/>
      <c r="E13" s="51"/>
      <c r="F13" s="50"/>
      <c r="G13" s="50"/>
      <c r="H13" s="50"/>
      <c r="I13" s="50"/>
      <c r="J13" s="50"/>
      <c r="K13" s="723"/>
      <c r="L13" s="723"/>
      <c r="M13" s="723"/>
      <c r="N13" s="723"/>
      <c r="O13" s="723"/>
      <c r="P13" s="723"/>
      <c r="Q13" s="723"/>
      <c r="R13" s="723"/>
      <c r="S13" s="262"/>
      <c r="T13" s="52"/>
      <c r="U13" s="52"/>
      <c r="V13" s="52"/>
      <c r="W13" s="52"/>
      <c r="X13" s="52"/>
      <c r="Y13" s="52"/>
      <c r="Z13" s="97"/>
      <c r="AA13" s="52"/>
      <c r="AB13" s="349"/>
    </row>
    <row r="14" spans="1:30" ht="6" customHeight="1" thickBot="1" x14ac:dyDescent="0.2">
      <c r="A14" s="654"/>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c r="AB14" s="349"/>
    </row>
    <row r="15" spans="1:30" ht="6" customHeight="1" thickTop="1" x14ac:dyDescent="0.15">
      <c r="A15" s="574"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639"/>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639"/>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639"/>
      <c r="B18" s="50"/>
      <c r="C18" s="68"/>
      <c r="D18" s="51"/>
      <c r="E18" s="51"/>
      <c r="F18" s="285" t="s">
        <v>16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639"/>
      <c r="B19" s="51"/>
      <c r="C19" s="733">
        <f>K6</f>
        <v>0</v>
      </c>
      <c r="D19" s="739"/>
      <c r="E19" s="739"/>
      <c r="F19" s="739"/>
      <c r="G19" s="739"/>
      <c r="H19" s="739"/>
      <c r="I19" s="739"/>
      <c r="J19" s="740"/>
      <c r="K19" s="342" t="s">
        <v>274</v>
      </c>
      <c r="L19" s="733">
        <f>IF(K8&lt;AC8,K8,IF(AC8&lt;AC6,AC8,AC6))</f>
        <v>0</v>
      </c>
      <c r="M19" s="734"/>
      <c r="N19" s="734"/>
      <c r="O19" s="734"/>
      <c r="P19" s="734"/>
      <c r="Q19" s="734"/>
      <c r="R19" s="734"/>
      <c r="S19" s="735"/>
      <c r="W19" s="60"/>
      <c r="X19" s="60"/>
      <c r="Y19" s="60"/>
      <c r="Z19" s="101"/>
      <c r="AA19" s="50"/>
    </row>
    <row r="20" spans="1:27" ht="39.950000000000003" customHeight="1" x14ac:dyDescent="0.15">
      <c r="A20" s="639"/>
      <c r="B20" s="51"/>
      <c r="C20" s="289" t="s">
        <v>278</v>
      </c>
      <c r="D20" s="287"/>
      <c r="E20" s="287"/>
      <c r="F20" s="287"/>
      <c r="G20" s="287"/>
      <c r="H20" s="287"/>
      <c r="I20" s="287"/>
      <c r="J20" s="287"/>
      <c r="K20" s="342"/>
      <c r="L20" s="722" t="s">
        <v>349</v>
      </c>
      <c r="M20" s="722"/>
      <c r="N20" s="722"/>
      <c r="O20" s="722"/>
      <c r="P20" s="722"/>
      <c r="Q20" s="722"/>
      <c r="R20" s="722"/>
      <c r="S20" s="722"/>
      <c r="T20" s="722"/>
      <c r="U20" s="722"/>
      <c r="V20" s="722"/>
      <c r="W20" s="722"/>
      <c r="X20" s="722"/>
      <c r="Y20" s="722"/>
      <c r="Z20" s="101"/>
      <c r="AA20" s="50"/>
    </row>
    <row r="21" spans="1:27" ht="9.9499999999999993" customHeight="1" x14ac:dyDescent="0.15">
      <c r="A21" s="639"/>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639"/>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639"/>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639"/>
      <c r="B24" s="50"/>
      <c r="C24" s="34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639"/>
      <c r="B25" s="51"/>
      <c r="D25" s="292" t="s">
        <v>287</v>
      </c>
      <c r="E25" s="284"/>
      <c r="F25" s="50"/>
      <c r="G25" s="340"/>
      <c r="H25" s="340"/>
      <c r="I25" s="284"/>
      <c r="J25" s="50"/>
      <c r="K25" s="736">
        <f>NETWORKDAYS.INTL(C19,L19)</f>
        <v>0</v>
      </c>
      <c r="L25" s="737"/>
      <c r="M25" s="284" t="s">
        <v>3</v>
      </c>
      <c r="N25" s="344"/>
      <c r="O25" s="50"/>
      <c r="P25" s="50"/>
      <c r="Q25" s="50"/>
      <c r="R25" s="50"/>
      <c r="S25" s="50"/>
      <c r="T25" s="50"/>
      <c r="U25" s="50"/>
      <c r="V25" s="50"/>
      <c r="W25" s="50"/>
      <c r="X25" s="50"/>
      <c r="Y25" s="50"/>
      <c r="Z25" s="95"/>
      <c r="AA25" s="50"/>
    </row>
    <row r="26" spans="1:27" ht="15" customHeight="1" x14ac:dyDescent="0.15">
      <c r="A26" s="639"/>
      <c r="B26" s="50"/>
      <c r="C26" s="738"/>
      <c r="D26" s="738"/>
      <c r="E26" s="738"/>
      <c r="F26" s="738"/>
      <c r="G26" s="738"/>
      <c r="H26" s="738"/>
      <c r="I26" s="738"/>
      <c r="J26" s="738"/>
      <c r="K26" s="738"/>
      <c r="L26" s="738"/>
      <c r="M26" s="738"/>
      <c r="N26" s="342"/>
      <c r="O26" s="738"/>
      <c r="P26" s="738"/>
      <c r="Q26" s="738"/>
      <c r="R26" s="738"/>
      <c r="S26" s="738"/>
      <c r="T26" s="738"/>
      <c r="U26" s="738"/>
      <c r="V26" s="738"/>
      <c r="W26" s="738"/>
      <c r="X26" s="50"/>
      <c r="Y26" s="50"/>
      <c r="Z26" s="101"/>
      <c r="AA26" s="50"/>
    </row>
    <row r="27" spans="1:27" ht="6" customHeight="1" thickBot="1" x14ac:dyDescent="0.2">
      <c r="A27" s="640"/>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74"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639"/>
      <c r="B29" s="50"/>
      <c r="C29" s="60"/>
      <c r="D29" s="60"/>
      <c r="E29" s="60"/>
      <c r="F29" s="60"/>
      <c r="G29" s="60"/>
      <c r="H29" s="60"/>
      <c r="I29" s="60"/>
      <c r="J29" s="60"/>
      <c r="K29" s="60"/>
      <c r="L29" s="60"/>
      <c r="M29" s="335"/>
      <c r="N29" s="342"/>
      <c r="O29" s="60"/>
      <c r="P29" s="60"/>
      <c r="Q29" s="60"/>
      <c r="R29" s="60"/>
      <c r="S29" s="60"/>
      <c r="T29" s="60"/>
      <c r="U29" s="60"/>
      <c r="V29" s="60"/>
      <c r="W29" s="60"/>
      <c r="X29" s="60"/>
      <c r="Y29" s="60"/>
      <c r="Z29" s="101"/>
      <c r="AA29" s="50"/>
    </row>
    <row r="30" spans="1:27" ht="15" customHeight="1" x14ac:dyDescent="0.15">
      <c r="A30" s="637"/>
      <c r="B30" s="98" t="s">
        <v>281</v>
      </c>
      <c r="C30" s="50"/>
      <c r="D30" s="50"/>
      <c r="E30" s="50"/>
      <c r="F30" s="50"/>
      <c r="G30" s="50"/>
      <c r="H30" s="50"/>
      <c r="I30" s="50"/>
      <c r="J30" s="50"/>
      <c r="K30" s="50"/>
      <c r="L30" s="50"/>
      <c r="M30" s="50"/>
      <c r="N30" s="50"/>
      <c r="O30" s="50"/>
      <c r="P30" s="50"/>
      <c r="Q30" s="356"/>
      <c r="R30" s="356"/>
      <c r="S30" s="356"/>
      <c r="T30" s="356"/>
      <c r="U30" s="356"/>
      <c r="V30" s="613"/>
      <c r="W30" s="613"/>
      <c r="X30" s="613"/>
      <c r="Y30" s="613"/>
      <c r="Z30" s="95"/>
      <c r="AA30" s="50"/>
    </row>
    <row r="31" spans="1:27" ht="9.75" customHeight="1" x14ac:dyDescent="0.15">
      <c r="A31" s="637"/>
      <c r="B31" s="50"/>
      <c r="C31" s="577" t="s">
        <v>284</v>
      </c>
      <c r="D31" s="577"/>
      <c r="E31" s="577"/>
      <c r="F31" s="577"/>
      <c r="G31" s="50"/>
      <c r="H31" s="50"/>
      <c r="I31" s="50"/>
      <c r="J31" s="50"/>
      <c r="K31" s="577" t="s">
        <v>62</v>
      </c>
      <c r="L31" s="577"/>
      <c r="M31" s="577"/>
      <c r="N31" s="577"/>
      <c r="O31" s="50"/>
      <c r="P31" s="50"/>
      <c r="Q31" s="614"/>
      <c r="R31" s="614"/>
      <c r="S31" s="614"/>
      <c r="T31" s="614"/>
      <c r="U31" s="614"/>
      <c r="V31" s="615"/>
      <c r="W31" s="615"/>
      <c r="X31" s="615"/>
      <c r="Y31" s="615"/>
      <c r="Z31" s="95"/>
      <c r="AA31" s="50"/>
    </row>
    <row r="32" spans="1:27" ht="7.5" customHeight="1" x14ac:dyDescent="0.15">
      <c r="A32" s="637"/>
      <c r="B32" s="50"/>
      <c r="C32" s="577"/>
      <c r="D32" s="577"/>
      <c r="E32" s="577"/>
      <c r="F32" s="577"/>
      <c r="G32" s="50"/>
      <c r="H32" s="50"/>
      <c r="I32" s="50"/>
      <c r="J32" s="50"/>
      <c r="K32" s="583"/>
      <c r="L32" s="583"/>
      <c r="M32" s="583"/>
      <c r="N32" s="583"/>
      <c r="O32" s="50"/>
      <c r="P32" s="50"/>
      <c r="Q32" s="614"/>
      <c r="R32" s="614"/>
      <c r="S32" s="614"/>
      <c r="T32" s="614"/>
      <c r="U32" s="614"/>
      <c r="V32" s="615"/>
      <c r="W32" s="615"/>
      <c r="X32" s="615"/>
      <c r="Y32" s="615"/>
      <c r="Z32" s="95"/>
      <c r="AA32" s="50"/>
    </row>
    <row r="33" spans="1:31" ht="21.75" customHeight="1" x14ac:dyDescent="0.15">
      <c r="A33" s="637"/>
      <c r="B33" s="50"/>
      <c r="C33" s="746">
        <f>K10</f>
        <v>0</v>
      </c>
      <c r="D33" s="747"/>
      <c r="E33" s="747"/>
      <c r="F33" s="79" t="s">
        <v>6</v>
      </c>
      <c r="G33" s="602" t="s">
        <v>76</v>
      </c>
      <c r="H33" s="602"/>
      <c r="I33" s="602"/>
      <c r="J33" s="602"/>
      <c r="K33" s="423">
        <f>IF(C33="",0,ROUND(C33/22,-1))</f>
        <v>0</v>
      </c>
      <c r="L33" s="579"/>
      <c r="M33" s="579"/>
      <c r="N33" s="79" t="s">
        <v>6</v>
      </c>
      <c r="O33" s="344" t="s">
        <v>77</v>
      </c>
      <c r="P33" s="50"/>
      <c r="Q33" s="614"/>
      <c r="R33" s="614"/>
      <c r="S33" s="614"/>
      <c r="T33" s="614"/>
      <c r="U33" s="614"/>
      <c r="V33" s="291"/>
      <c r="W33" s="291"/>
      <c r="X33" s="291"/>
      <c r="Y33" s="341"/>
      <c r="Z33" s="95"/>
      <c r="AA33" s="50"/>
    </row>
    <row r="34" spans="1:31" ht="10.5" customHeight="1" x14ac:dyDescent="0.15">
      <c r="A34" s="637"/>
      <c r="B34" s="50"/>
      <c r="C34" s="50"/>
      <c r="D34" s="50"/>
      <c r="E34" s="50"/>
      <c r="F34" s="50"/>
      <c r="G34" s="50"/>
      <c r="H34" s="50"/>
      <c r="I34" s="50"/>
      <c r="J34" s="50"/>
      <c r="K34" s="573" t="s">
        <v>78</v>
      </c>
      <c r="L34" s="573"/>
      <c r="M34" s="573"/>
      <c r="N34" s="573"/>
      <c r="O34" s="68"/>
      <c r="P34" s="68"/>
      <c r="Q34" s="286"/>
      <c r="R34" s="286"/>
      <c r="S34" s="286"/>
      <c r="T34" s="286"/>
      <c r="U34" s="286"/>
      <c r="V34" s="286"/>
      <c r="W34" s="286"/>
      <c r="X34" s="286"/>
      <c r="Y34" s="286"/>
      <c r="Z34" s="95"/>
      <c r="AA34" s="50"/>
    </row>
    <row r="35" spans="1:31" ht="10.5" customHeight="1" x14ac:dyDescent="0.15">
      <c r="A35" s="637"/>
      <c r="B35" s="50"/>
      <c r="C35" s="50"/>
      <c r="D35" s="50"/>
      <c r="E35" s="50"/>
      <c r="F35" s="50"/>
      <c r="G35" s="50"/>
      <c r="H35" s="50"/>
      <c r="I35" s="50"/>
      <c r="J35" s="50"/>
      <c r="K35" s="343"/>
      <c r="L35" s="343"/>
      <c r="M35" s="343"/>
      <c r="N35" s="343"/>
      <c r="O35" s="68"/>
      <c r="P35" s="68"/>
      <c r="Q35" s="286"/>
      <c r="R35" s="286"/>
      <c r="S35" s="286"/>
      <c r="T35" s="286"/>
      <c r="U35" s="286"/>
      <c r="V35" s="286"/>
      <c r="W35" s="286"/>
      <c r="X35" s="286"/>
      <c r="Y35" s="286"/>
      <c r="Z35" s="95"/>
      <c r="AA35" s="50"/>
    </row>
    <row r="36" spans="1:31" ht="7.5" customHeight="1" x14ac:dyDescent="0.15">
      <c r="A36" s="637"/>
      <c r="B36" s="50"/>
      <c r="C36" s="577" t="s">
        <v>62</v>
      </c>
      <c r="D36" s="577"/>
      <c r="E36" s="577"/>
      <c r="F36" s="577"/>
      <c r="G36" s="342"/>
      <c r="H36" s="49"/>
      <c r="I36" s="49"/>
      <c r="J36" s="49"/>
      <c r="K36" s="578" t="s">
        <v>283</v>
      </c>
      <c r="L36" s="578"/>
      <c r="M36" s="578"/>
      <c r="N36" s="578"/>
      <c r="O36" s="49"/>
      <c r="P36" s="49"/>
      <c r="Q36" s="286"/>
      <c r="S36" s="577" t="s">
        <v>304</v>
      </c>
      <c r="T36" s="577"/>
      <c r="U36" s="577"/>
      <c r="V36" s="577"/>
      <c r="W36" s="342"/>
      <c r="X36" s="49"/>
      <c r="Y36" s="286"/>
      <c r="Z36" s="95"/>
      <c r="AA36" s="50"/>
      <c r="AB36" s="50"/>
      <c r="AC36" s="50"/>
      <c r="AD36" s="50"/>
      <c r="AE36" s="50"/>
    </row>
    <row r="37" spans="1:31" ht="7.5" customHeight="1" x14ac:dyDescent="0.15">
      <c r="A37" s="637"/>
      <c r="B37" s="50"/>
      <c r="C37" s="583"/>
      <c r="D37" s="583"/>
      <c r="E37" s="583"/>
      <c r="F37" s="583"/>
      <c r="G37" s="342"/>
      <c r="H37" s="49"/>
      <c r="I37" s="49"/>
      <c r="J37" s="49"/>
      <c r="K37" s="578"/>
      <c r="L37" s="578"/>
      <c r="M37" s="578"/>
      <c r="N37" s="578"/>
      <c r="O37" s="49"/>
      <c r="P37" s="49"/>
      <c r="Q37" s="286"/>
      <c r="S37" s="583"/>
      <c r="T37" s="583"/>
      <c r="U37" s="583"/>
      <c r="V37" s="583"/>
      <c r="W37" s="342"/>
      <c r="X37" s="49"/>
      <c r="Y37" s="286"/>
      <c r="Z37" s="95"/>
      <c r="AA37" s="50"/>
      <c r="AB37" s="50"/>
      <c r="AC37" s="50"/>
      <c r="AD37" s="50"/>
      <c r="AE37" s="50"/>
    </row>
    <row r="38" spans="1:31" ht="7.5" customHeight="1" x14ac:dyDescent="0.15">
      <c r="A38" s="637"/>
      <c r="B38" s="50"/>
      <c r="C38" s="593">
        <f>K33</f>
        <v>0</v>
      </c>
      <c r="D38" s="594"/>
      <c r="E38" s="594"/>
      <c r="F38" s="597" t="s">
        <v>6</v>
      </c>
      <c r="G38" s="599" t="s">
        <v>282</v>
      </c>
      <c r="H38" s="599"/>
      <c r="I38" s="599"/>
      <c r="J38" s="599"/>
      <c r="K38" s="593">
        <f>ROUNDDOWN(C38/100*13,0)</f>
        <v>0</v>
      </c>
      <c r="L38" s="594"/>
      <c r="M38" s="594"/>
      <c r="N38" s="597" t="s">
        <v>6</v>
      </c>
      <c r="O38" s="601" t="s">
        <v>80</v>
      </c>
      <c r="P38" s="600"/>
      <c r="Q38" s="286"/>
      <c r="S38" s="593">
        <v>2855</v>
      </c>
      <c r="T38" s="594"/>
      <c r="U38" s="594"/>
      <c r="V38" s="597" t="s">
        <v>6</v>
      </c>
      <c r="W38" s="601" t="s">
        <v>81</v>
      </c>
      <c r="X38" s="600"/>
      <c r="Y38" s="286"/>
      <c r="Z38" s="95"/>
      <c r="AA38" s="346"/>
      <c r="AB38" s="50"/>
      <c r="AC38" s="50"/>
      <c r="AD38" s="50"/>
      <c r="AE38" s="50"/>
    </row>
    <row r="39" spans="1:31" ht="13.5" customHeight="1" x14ac:dyDescent="0.15">
      <c r="A39" s="637"/>
      <c r="B39" s="50"/>
      <c r="C39" s="595"/>
      <c r="D39" s="596"/>
      <c r="E39" s="596"/>
      <c r="F39" s="598"/>
      <c r="G39" s="600"/>
      <c r="H39" s="600"/>
      <c r="I39" s="600"/>
      <c r="J39" s="600"/>
      <c r="K39" s="595"/>
      <c r="L39" s="596"/>
      <c r="M39" s="596"/>
      <c r="N39" s="598"/>
      <c r="O39" s="600"/>
      <c r="P39" s="600"/>
      <c r="Q39" s="286"/>
      <c r="S39" s="595"/>
      <c r="T39" s="596"/>
      <c r="U39" s="596"/>
      <c r="V39" s="598"/>
      <c r="W39" s="600"/>
      <c r="X39" s="600"/>
      <c r="Y39" s="286"/>
      <c r="Z39" s="95"/>
      <c r="AA39" s="346"/>
      <c r="AB39" s="50"/>
      <c r="AC39" s="50"/>
      <c r="AD39" s="50"/>
      <c r="AE39" s="50"/>
    </row>
    <row r="40" spans="1:31" ht="12" customHeight="1" x14ac:dyDescent="0.15">
      <c r="A40" s="637"/>
      <c r="B40" s="50"/>
      <c r="C40" s="50"/>
      <c r="D40" s="50"/>
      <c r="E40" s="50"/>
      <c r="F40" s="49"/>
      <c r="G40" s="49"/>
      <c r="H40" s="49"/>
      <c r="I40" s="49"/>
      <c r="J40" s="49"/>
      <c r="K40" s="573" t="s">
        <v>58</v>
      </c>
      <c r="L40" s="573"/>
      <c r="M40" s="573"/>
      <c r="N40" s="573"/>
      <c r="O40" s="68"/>
      <c r="P40" s="68"/>
      <c r="Z40" s="95"/>
      <c r="AA40" s="78"/>
      <c r="AB40" s="50"/>
      <c r="AC40" s="50"/>
      <c r="AD40" s="50"/>
      <c r="AE40" s="50"/>
    </row>
    <row r="41" spans="1:31" ht="6" customHeight="1" x14ac:dyDescent="0.15">
      <c r="A41" s="637"/>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637"/>
      <c r="B42" s="50"/>
      <c r="C42" s="577" t="s">
        <v>45</v>
      </c>
      <c r="D42" s="577"/>
      <c r="E42" s="577"/>
      <c r="F42" s="577"/>
      <c r="G42" s="342"/>
      <c r="H42" s="49"/>
      <c r="I42" s="49"/>
      <c r="J42" s="49"/>
      <c r="K42" s="577" t="s">
        <v>44</v>
      </c>
      <c r="L42" s="577"/>
      <c r="M42" s="577"/>
      <c r="N42" s="577"/>
      <c r="O42" s="49"/>
      <c r="P42" s="49"/>
      <c r="Q42" s="286"/>
      <c r="S42" s="284"/>
      <c r="T42" s="284"/>
      <c r="U42" s="284"/>
      <c r="V42" s="284"/>
      <c r="W42" s="342"/>
      <c r="X42" s="49"/>
      <c r="Y42" s="286"/>
      <c r="Z42" s="95"/>
      <c r="AA42" s="50"/>
      <c r="AB42" s="50"/>
      <c r="AC42" s="50"/>
      <c r="AD42" s="50"/>
      <c r="AE42" s="50"/>
    </row>
    <row r="43" spans="1:31" ht="7.5" customHeight="1" x14ac:dyDescent="0.15">
      <c r="A43" s="637"/>
      <c r="B43" s="50"/>
      <c r="C43" s="583"/>
      <c r="D43" s="583"/>
      <c r="E43" s="583"/>
      <c r="F43" s="583"/>
      <c r="G43" s="342"/>
      <c r="H43" s="49"/>
      <c r="I43" s="49"/>
      <c r="J43" s="49"/>
      <c r="K43" s="583"/>
      <c r="L43" s="583"/>
      <c r="M43" s="583"/>
      <c r="N43" s="583"/>
      <c r="O43" s="49"/>
      <c r="P43" s="49"/>
      <c r="Q43" s="286"/>
      <c r="S43" s="73"/>
      <c r="T43" s="73"/>
      <c r="U43" s="73"/>
      <c r="V43" s="73"/>
      <c r="W43" s="342"/>
      <c r="X43" s="49"/>
      <c r="Y43" s="286"/>
      <c r="Z43" s="95"/>
      <c r="AA43" s="50"/>
      <c r="AB43" s="50"/>
      <c r="AC43" s="50"/>
      <c r="AD43" s="50"/>
      <c r="AE43" s="50"/>
    </row>
    <row r="44" spans="1:31" ht="7.5" customHeight="1" x14ac:dyDescent="0.15">
      <c r="A44" s="637"/>
      <c r="B44" s="50"/>
      <c r="C44" s="593">
        <f>K38</f>
        <v>0</v>
      </c>
      <c r="D44" s="594"/>
      <c r="E44" s="594"/>
      <c r="F44" s="597" t="s">
        <v>6</v>
      </c>
      <c r="G44" s="741" t="str">
        <f>IF(C44&gt;K44,"&gt;","&lt;")</f>
        <v>&lt;</v>
      </c>
      <c r="H44" s="741"/>
      <c r="I44" s="741"/>
      <c r="J44" s="741"/>
      <c r="K44" s="593">
        <f>S38</f>
        <v>2855</v>
      </c>
      <c r="L44" s="594"/>
      <c r="M44" s="594"/>
      <c r="N44" s="597" t="s">
        <v>6</v>
      </c>
      <c r="O44" s="344"/>
      <c r="P44" s="345"/>
      <c r="Q44" s="286"/>
      <c r="S44" s="307"/>
      <c r="T44" s="308"/>
      <c r="U44" s="308"/>
      <c r="V44" s="284"/>
      <c r="W44" s="344"/>
      <c r="X44" s="345"/>
      <c r="Y44" s="286"/>
      <c r="Z44" s="95"/>
      <c r="AA44" s="346"/>
      <c r="AB44" s="50"/>
      <c r="AC44" s="50"/>
      <c r="AD44" s="50"/>
      <c r="AE44" s="50"/>
    </row>
    <row r="45" spans="1:31" ht="13.5" customHeight="1" x14ac:dyDescent="0.15">
      <c r="A45" s="637"/>
      <c r="B45" s="50"/>
      <c r="C45" s="595"/>
      <c r="D45" s="596"/>
      <c r="E45" s="596"/>
      <c r="F45" s="598"/>
      <c r="G45" s="742"/>
      <c r="H45" s="742"/>
      <c r="I45" s="742"/>
      <c r="J45" s="742"/>
      <c r="K45" s="595"/>
      <c r="L45" s="596"/>
      <c r="M45" s="596"/>
      <c r="N45" s="598"/>
      <c r="O45" s="344" t="s">
        <v>306</v>
      </c>
      <c r="P45" s="345"/>
      <c r="Q45" s="286"/>
      <c r="S45" s="308"/>
      <c r="T45" s="308"/>
      <c r="U45" s="308"/>
      <c r="V45" s="309"/>
      <c r="W45" s="345"/>
      <c r="X45" s="345"/>
      <c r="Y45" s="286"/>
      <c r="Z45" s="95"/>
      <c r="AA45" s="346"/>
      <c r="AB45" s="50"/>
      <c r="AC45" s="50"/>
      <c r="AD45" s="50"/>
      <c r="AE45" s="50"/>
    </row>
    <row r="46" spans="1:31" ht="12" customHeight="1" x14ac:dyDescent="0.15">
      <c r="A46" s="637"/>
      <c r="B46" s="50"/>
      <c r="C46" s="50"/>
      <c r="D46" s="50"/>
      <c r="E46" s="50"/>
      <c r="F46" s="49"/>
      <c r="G46" s="49"/>
      <c r="H46" s="49"/>
      <c r="I46" s="49"/>
      <c r="J46" s="49"/>
      <c r="K46" s="573"/>
      <c r="L46" s="573"/>
      <c r="M46" s="573"/>
      <c r="N46" s="573"/>
      <c r="O46" s="68"/>
      <c r="P46" s="68"/>
      <c r="Z46" s="95"/>
      <c r="AA46" s="78"/>
      <c r="AB46" s="50"/>
      <c r="AC46" s="50"/>
      <c r="AD46" s="50"/>
      <c r="AE46" s="50"/>
    </row>
    <row r="47" spans="1:31" ht="7.5" customHeight="1" x14ac:dyDescent="0.15">
      <c r="A47" s="637"/>
      <c r="B47" s="50"/>
      <c r="C47" s="577" t="str">
        <f>IF(C44&lt;K44,"（Ｃ）の額","（Ｄ）の額")</f>
        <v>（Ｃ）の額</v>
      </c>
      <c r="D47" s="577"/>
      <c r="E47" s="577"/>
      <c r="F47" s="577"/>
      <c r="G47" s="342"/>
      <c r="H47" s="49"/>
      <c r="I47" s="49"/>
      <c r="J47" s="49"/>
      <c r="K47" s="284"/>
      <c r="L47" s="284"/>
      <c r="M47" s="284"/>
      <c r="N47" s="284"/>
      <c r="O47" s="49"/>
      <c r="P47" s="49"/>
      <c r="Q47" s="286"/>
      <c r="S47" s="284"/>
      <c r="T47" s="284"/>
      <c r="U47" s="284"/>
      <c r="V47" s="284"/>
      <c r="W47" s="342"/>
      <c r="X47" s="49"/>
      <c r="Y47" s="286"/>
      <c r="Z47" s="95"/>
      <c r="AA47" s="50"/>
      <c r="AB47" s="50"/>
      <c r="AC47" s="50"/>
      <c r="AD47" s="50"/>
      <c r="AE47" s="50"/>
    </row>
    <row r="48" spans="1:31" ht="7.5" customHeight="1" x14ac:dyDescent="0.15">
      <c r="A48" s="637"/>
      <c r="B48" s="50"/>
      <c r="C48" s="583"/>
      <c r="D48" s="583"/>
      <c r="E48" s="583"/>
      <c r="F48" s="583"/>
      <c r="G48" s="342"/>
      <c r="H48" s="49"/>
      <c r="I48" s="49"/>
      <c r="J48" s="49"/>
      <c r="K48" s="73"/>
      <c r="L48" s="73"/>
      <c r="M48" s="73"/>
      <c r="N48" s="73"/>
      <c r="O48" s="49"/>
      <c r="P48" s="49"/>
      <c r="Q48" s="286"/>
      <c r="S48" s="73"/>
      <c r="T48" s="73"/>
      <c r="U48" s="73"/>
      <c r="V48" s="73"/>
      <c r="W48" s="342"/>
      <c r="X48" s="49"/>
      <c r="Y48" s="286"/>
      <c r="Z48" s="95"/>
      <c r="AA48" s="50"/>
      <c r="AB48" s="50"/>
      <c r="AC48" s="50"/>
      <c r="AD48" s="50"/>
      <c r="AE48" s="50"/>
    </row>
    <row r="49" spans="1:35" ht="7.5" customHeight="1" x14ac:dyDescent="0.15">
      <c r="A49" s="637"/>
      <c r="B49" s="50"/>
      <c r="C49" s="593">
        <f>IF(C44&lt;K44,C44,K44)</f>
        <v>0</v>
      </c>
      <c r="D49" s="594"/>
      <c r="E49" s="594"/>
      <c r="F49" s="597" t="s">
        <v>6</v>
      </c>
      <c r="G49" s="312"/>
      <c r="H49" s="311"/>
      <c r="I49" s="311"/>
      <c r="J49" s="311"/>
      <c r="K49" s="307"/>
      <c r="L49" s="308"/>
      <c r="M49" s="308"/>
      <c r="N49" s="284"/>
      <c r="O49" s="344"/>
      <c r="P49" s="345"/>
      <c r="Q49" s="286"/>
      <c r="R49" s="50"/>
      <c r="S49" s="307"/>
      <c r="T49" s="308"/>
      <c r="U49" s="308"/>
      <c r="V49" s="284"/>
      <c r="W49" s="344"/>
      <c r="X49" s="345"/>
      <c r="Y49" s="286"/>
      <c r="Z49" s="95"/>
      <c r="AA49" s="346"/>
      <c r="AB49" s="50"/>
      <c r="AC49" s="50"/>
      <c r="AD49" s="50"/>
      <c r="AE49" s="50"/>
    </row>
    <row r="50" spans="1:35" ht="13.5" customHeight="1" x14ac:dyDescent="0.15">
      <c r="A50" s="637"/>
      <c r="B50" s="50"/>
      <c r="C50" s="595"/>
      <c r="D50" s="596"/>
      <c r="E50" s="596"/>
      <c r="F50" s="598"/>
      <c r="G50" s="313" t="s">
        <v>307</v>
      </c>
      <c r="H50" s="347"/>
      <c r="I50" s="347"/>
      <c r="J50" s="347"/>
      <c r="K50" s="308"/>
      <c r="L50" s="308"/>
      <c r="M50" s="308"/>
      <c r="N50" s="309"/>
      <c r="O50" s="344"/>
      <c r="P50" s="345"/>
      <c r="Q50" s="286"/>
      <c r="R50" s="50"/>
      <c r="S50" s="308"/>
      <c r="T50" s="308"/>
      <c r="U50" s="308"/>
      <c r="V50" s="309"/>
      <c r="W50" s="345"/>
      <c r="X50" s="345"/>
      <c r="Y50" s="286"/>
      <c r="Z50" s="95"/>
      <c r="AA50" s="346"/>
      <c r="AB50" s="50"/>
      <c r="AC50" s="50"/>
      <c r="AD50" s="50"/>
      <c r="AE50" s="50"/>
    </row>
    <row r="51" spans="1:35" ht="13.5" customHeight="1" x14ac:dyDescent="0.15">
      <c r="A51" s="637"/>
      <c r="B51" s="50"/>
      <c r="C51" s="308"/>
      <c r="D51" s="308"/>
      <c r="E51" s="308"/>
      <c r="F51" s="309"/>
      <c r="G51" s="336"/>
      <c r="H51" s="347"/>
      <c r="I51" s="347"/>
      <c r="J51" s="347"/>
      <c r="K51" s="308"/>
      <c r="L51" s="308"/>
      <c r="M51" s="308"/>
      <c r="N51" s="309"/>
      <c r="O51" s="344"/>
      <c r="P51" s="345"/>
      <c r="Q51" s="286"/>
      <c r="R51" s="50"/>
      <c r="S51" s="308"/>
      <c r="T51" s="308"/>
      <c r="U51" s="308"/>
      <c r="V51" s="309"/>
      <c r="W51" s="345"/>
      <c r="X51" s="345"/>
      <c r="Y51" s="286"/>
      <c r="Z51" s="95"/>
      <c r="AA51" s="346"/>
      <c r="AB51" s="50"/>
      <c r="AC51" s="50"/>
      <c r="AD51" s="50"/>
      <c r="AE51" s="50"/>
    </row>
    <row r="52" spans="1:35" ht="12" customHeight="1" x14ac:dyDescent="0.15">
      <c r="A52" s="637"/>
      <c r="B52" s="50"/>
      <c r="C52" s="50"/>
      <c r="D52" s="50"/>
      <c r="E52" s="50"/>
      <c r="F52" s="49"/>
      <c r="G52" s="49"/>
      <c r="H52" s="49"/>
      <c r="I52" s="49"/>
      <c r="J52" s="49"/>
      <c r="K52" s="573"/>
      <c r="L52" s="573"/>
      <c r="M52" s="573"/>
      <c r="N52" s="573"/>
      <c r="O52" s="68"/>
      <c r="P52" s="68"/>
      <c r="Z52" s="95"/>
      <c r="AA52" s="78"/>
      <c r="AB52" s="50"/>
      <c r="AC52" s="50"/>
      <c r="AD52" s="50"/>
      <c r="AE52" s="50"/>
    </row>
    <row r="53" spans="1:35" ht="9.75" customHeight="1" x14ac:dyDescent="0.15">
      <c r="A53" s="637"/>
      <c r="B53" s="50"/>
      <c r="C53" s="50"/>
      <c r="D53" s="50"/>
      <c r="E53" s="50"/>
      <c r="F53" s="49"/>
      <c r="G53" s="49"/>
      <c r="H53" s="49"/>
      <c r="I53" s="49"/>
      <c r="J53" s="49"/>
      <c r="K53" s="573"/>
      <c r="L53" s="573"/>
      <c r="M53" s="573"/>
      <c r="N53" s="573"/>
      <c r="O53" s="68"/>
      <c r="P53" s="68"/>
      <c r="Q53" s="135"/>
      <c r="R53" s="135"/>
      <c r="S53" s="135"/>
      <c r="T53" s="135"/>
      <c r="U53" s="135"/>
      <c r="V53" s="135"/>
      <c r="W53" s="135"/>
      <c r="X53" s="135"/>
      <c r="Y53" s="135"/>
      <c r="Z53" s="95"/>
      <c r="AA53" s="50"/>
      <c r="AB53" s="50"/>
      <c r="AC53" s="50"/>
      <c r="AD53" s="50"/>
      <c r="AE53" s="50"/>
    </row>
    <row r="54" spans="1:35" ht="1.5" customHeight="1" thickBot="1" x14ac:dyDescent="0.2">
      <c r="A54" s="638"/>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74"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43" t="str">
        <f>IF(K12="請求できます",C19,"")</f>
        <v/>
      </c>
      <c r="D58" s="744"/>
      <c r="E58" s="744"/>
      <c r="F58" s="744"/>
      <c r="G58" s="744"/>
      <c r="H58" s="744"/>
      <c r="I58" s="744"/>
      <c r="J58" s="745"/>
      <c r="K58" s="342" t="s">
        <v>274</v>
      </c>
      <c r="L58" s="743" t="str">
        <f>IF(K12="請求できます",L19,"")</f>
        <v/>
      </c>
      <c r="M58" s="744"/>
      <c r="N58" s="744"/>
      <c r="O58" s="744"/>
      <c r="P58" s="744"/>
      <c r="Q58" s="744"/>
      <c r="R58" s="744"/>
      <c r="S58" s="745"/>
      <c r="T58" s="288" t="e">
        <f>C58+27</f>
        <v>#VALUE!</v>
      </c>
      <c r="U58" s="60"/>
      <c r="V58" s="60"/>
      <c r="W58" s="60"/>
      <c r="X58" s="50"/>
      <c r="Y58" s="50"/>
      <c r="Z58" s="95"/>
      <c r="AA58" s="50"/>
    </row>
    <row r="59" spans="1:35" ht="35.1" customHeight="1" x14ac:dyDescent="0.15">
      <c r="A59" s="575"/>
      <c r="B59" s="51"/>
      <c r="C59" s="289" t="s">
        <v>278</v>
      </c>
      <c r="D59" s="287"/>
      <c r="E59" s="287"/>
      <c r="F59" s="287"/>
      <c r="G59" s="287"/>
      <c r="H59" s="287"/>
      <c r="I59" s="287"/>
      <c r="J59" s="287"/>
      <c r="K59" s="352"/>
      <c r="L59" s="722" t="s">
        <v>349</v>
      </c>
      <c r="M59" s="722"/>
      <c r="N59" s="722"/>
      <c r="O59" s="722"/>
      <c r="P59" s="722"/>
      <c r="Q59" s="722"/>
      <c r="R59" s="722"/>
      <c r="S59" s="722"/>
      <c r="T59" s="722"/>
      <c r="U59" s="722"/>
      <c r="V59" s="722"/>
      <c r="W59" s="722"/>
      <c r="X59" s="722"/>
      <c r="Y59" s="722"/>
      <c r="Z59" s="101"/>
      <c r="AA59" s="50"/>
    </row>
    <row r="60" spans="1:35" ht="9.9499999999999993" customHeight="1" x14ac:dyDescent="0.15">
      <c r="A60" s="575"/>
      <c r="B60" s="315"/>
      <c r="C60" s="316"/>
      <c r="D60" s="317"/>
      <c r="E60" s="317"/>
      <c r="F60" s="317"/>
      <c r="G60" s="317"/>
      <c r="H60" s="317"/>
      <c r="I60" s="317"/>
      <c r="J60" s="317"/>
      <c r="K60" s="318"/>
      <c r="L60" s="316"/>
      <c r="M60" s="317"/>
      <c r="N60" s="317"/>
      <c r="O60" s="317"/>
      <c r="P60" s="317"/>
      <c r="Q60" s="317"/>
      <c r="R60" s="317"/>
      <c r="S60" s="317"/>
      <c r="T60" s="319"/>
      <c r="U60" s="320"/>
      <c r="V60" s="320"/>
      <c r="W60" s="320"/>
      <c r="X60" s="321"/>
      <c r="Y60" s="321"/>
      <c r="Z60" s="322"/>
      <c r="AA60" s="50"/>
    </row>
    <row r="61" spans="1:35"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0"/>
    </row>
    <row r="62" spans="1:35" ht="15" customHeight="1" x14ac:dyDescent="0.15">
      <c r="A62" s="57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thickBot="1" x14ac:dyDescent="0.2">
      <c r="A63" s="575"/>
      <c r="B63" s="50"/>
      <c r="C63" s="641" t="s">
        <v>283</v>
      </c>
      <c r="D63" s="641"/>
      <c r="E63" s="641"/>
      <c r="F63" s="641"/>
      <c r="G63" s="344"/>
      <c r="H63" s="641" t="s">
        <v>312</v>
      </c>
      <c r="I63" s="641"/>
      <c r="J63" s="641"/>
      <c r="K63" s="641"/>
      <c r="L63" s="344"/>
      <c r="M63" s="344"/>
      <c r="N63" s="49"/>
      <c r="O63" s="50"/>
      <c r="P63" s="50"/>
      <c r="Q63" s="50"/>
      <c r="R63" s="50"/>
      <c r="S63" s="50"/>
      <c r="T63" s="50"/>
      <c r="U63" s="50"/>
      <c r="V63" s="50"/>
      <c r="W63" s="50"/>
      <c r="X63" s="50"/>
      <c r="Y63" s="50"/>
      <c r="Z63" s="95"/>
      <c r="AA63" s="50"/>
      <c r="AB63" s="50"/>
      <c r="AC63" s="50"/>
      <c r="AD63" s="50"/>
      <c r="AE63" s="50"/>
      <c r="AF63" s="50"/>
      <c r="AG63" s="50"/>
      <c r="AH63" s="50"/>
      <c r="AI63" s="50"/>
    </row>
    <row r="64" spans="1:35" ht="21" customHeight="1" thickTop="1" thickBot="1" x14ac:dyDescent="0.2">
      <c r="A64" s="575"/>
      <c r="B64" s="50"/>
      <c r="C64" s="423" t="str">
        <f>IF(K12="請求できます",C49,"")</f>
        <v/>
      </c>
      <c r="D64" s="579"/>
      <c r="E64" s="579"/>
      <c r="F64" s="80" t="s">
        <v>6</v>
      </c>
      <c r="G64" s="346" t="s">
        <v>311</v>
      </c>
      <c r="H64" s="423" t="str">
        <f>IF(K12="請求できます",K25,"")</f>
        <v/>
      </c>
      <c r="I64" s="579"/>
      <c r="J64" s="579"/>
      <c r="K64" s="80" t="s">
        <v>3</v>
      </c>
      <c r="L64" s="346" t="s">
        <v>73</v>
      </c>
      <c r="M64" s="571" t="e">
        <f>C64*H64</f>
        <v>#VALUE!</v>
      </c>
      <c r="N64" s="572"/>
      <c r="O64" s="572"/>
      <c r="P64" s="81" t="s">
        <v>6</v>
      </c>
      <c r="Q64" s="50"/>
      <c r="R64" s="50"/>
      <c r="S64" s="50"/>
      <c r="T64" s="50"/>
      <c r="U64" s="50"/>
      <c r="V64" s="50"/>
      <c r="W64" s="50"/>
      <c r="X64" s="50"/>
      <c r="Y64" s="50"/>
      <c r="Z64" s="95"/>
      <c r="AA64" s="50"/>
      <c r="AB64" s="50"/>
      <c r="AC64" s="50"/>
      <c r="AD64" s="50"/>
      <c r="AE64" s="50"/>
      <c r="AF64" s="50"/>
      <c r="AG64" s="50"/>
      <c r="AH64" s="50"/>
      <c r="AI64" s="50"/>
    </row>
    <row r="65" spans="1:68" ht="18" customHeight="1" thickTop="1" x14ac:dyDescent="0.15">
      <c r="A65" s="575"/>
      <c r="B65" s="50"/>
      <c r="C65" s="337"/>
      <c r="D65" s="314"/>
      <c r="E65" s="314"/>
      <c r="F65" s="338"/>
      <c r="G65" s="346"/>
      <c r="H65" s="337"/>
      <c r="I65" s="314"/>
      <c r="J65" s="314"/>
      <c r="K65" s="338"/>
      <c r="L65" s="346"/>
      <c r="M65" s="337"/>
      <c r="N65" s="314"/>
      <c r="O65" s="314"/>
      <c r="P65" s="284"/>
      <c r="Q65" s="50"/>
      <c r="R65" s="50"/>
      <c r="S65" s="50"/>
      <c r="T65" s="50"/>
      <c r="U65" s="50"/>
      <c r="V65" s="50"/>
      <c r="W65" s="50"/>
      <c r="X65" s="50"/>
      <c r="Y65" s="50"/>
      <c r="Z65" s="95"/>
      <c r="AA65" s="50"/>
      <c r="AB65" s="50"/>
      <c r="AC65" s="50"/>
      <c r="AD65" s="50"/>
      <c r="AE65" s="50"/>
      <c r="AF65" s="50"/>
      <c r="AG65" s="50"/>
      <c r="AH65" s="50"/>
      <c r="AI65" s="50"/>
    </row>
    <row r="66" spans="1:68" ht="6" customHeight="1" thickBot="1" x14ac:dyDescent="0.2">
      <c r="A66" s="576"/>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9"/>
      <c r="AA66" s="50"/>
      <c r="AB66" s="50"/>
      <c r="AC66" s="50"/>
      <c r="AD66" s="50"/>
      <c r="AE66" s="50"/>
      <c r="AF66" s="50"/>
      <c r="AG66" s="50"/>
      <c r="AH66" s="50"/>
      <c r="AI66" s="50"/>
    </row>
    <row r="67" spans="1:68" ht="15" customHeight="1" x14ac:dyDescent="0.15">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1: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15">
      <c r="B69" s="50"/>
      <c r="C69" s="50"/>
      <c r="D69" s="50"/>
      <c r="E69" s="50"/>
      <c r="F69" s="50"/>
      <c r="G69" s="50"/>
      <c r="H69" s="49"/>
      <c r="I69" s="49"/>
      <c r="J69" s="49"/>
      <c r="K69" s="49"/>
      <c r="L69" s="49"/>
      <c r="M69" s="49"/>
      <c r="N69" s="49"/>
      <c r="O69" s="49"/>
      <c r="P69" s="49"/>
      <c r="Q69" s="49"/>
      <c r="R69" s="49"/>
      <c r="S69" s="49"/>
      <c r="T69" s="49"/>
      <c r="U69" s="49"/>
      <c r="V69" s="49"/>
      <c r="W69" s="49"/>
      <c r="X69" s="49"/>
      <c r="Y69" s="49"/>
      <c r="Z69" s="49"/>
      <c r="AA69" s="49"/>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1:68" ht="15" customHeight="1" x14ac:dyDescent="0.15">
      <c r="B73" s="50"/>
      <c r="C73" s="50"/>
      <c r="D73" s="50"/>
      <c r="E73" s="50"/>
      <c r="F73" s="50"/>
      <c r="G73" s="50"/>
      <c r="H73" s="49"/>
      <c r="I73" s="49"/>
      <c r="J73" s="49"/>
      <c r="K73" s="49"/>
      <c r="L73" s="49"/>
      <c r="M73" s="49"/>
      <c r="N73" s="49"/>
      <c r="O73" s="49"/>
      <c r="P73" s="49"/>
      <c r="Q73" s="49"/>
      <c r="R73" s="49"/>
      <c r="S73" s="49"/>
      <c r="T73" s="49"/>
      <c r="U73" s="49"/>
      <c r="V73" s="49"/>
      <c r="W73" s="49"/>
      <c r="X73" s="49"/>
      <c r="Y73" s="49"/>
      <c r="Z73" s="49"/>
      <c r="AA73" s="49"/>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1"/>
      <c r="S79" s="51"/>
      <c r="T79" s="51"/>
      <c r="U79" s="51"/>
      <c r="V79" s="51"/>
      <c r="W79" s="51"/>
      <c r="X79" s="51"/>
      <c r="Y79" s="51"/>
      <c r="Z79" s="51"/>
      <c r="AA79" s="51"/>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sheetData>
  <sheetProtection sheet="1" objects="1" scenarios="1"/>
  <mergeCells count="62">
    <mergeCell ref="K53:N53"/>
    <mergeCell ref="A55:A66"/>
    <mergeCell ref="C58:J58"/>
    <mergeCell ref="L58:S58"/>
    <mergeCell ref="C63:F63"/>
    <mergeCell ref="H63:K63"/>
    <mergeCell ref="C64:E64"/>
    <mergeCell ref="H64:J64"/>
    <mergeCell ref="M64:O64"/>
    <mergeCell ref="A28:A54"/>
    <mergeCell ref="Q30:U30"/>
    <mergeCell ref="C33:E33"/>
    <mergeCell ref="G33:J33"/>
    <mergeCell ref="K33:M33"/>
    <mergeCell ref="Q33:U33"/>
    <mergeCell ref="K34:N34"/>
    <mergeCell ref="K46:N46"/>
    <mergeCell ref="C47:F48"/>
    <mergeCell ref="C49:E50"/>
    <mergeCell ref="F49:F50"/>
    <mergeCell ref="K52:N52"/>
    <mergeCell ref="C44:E45"/>
    <mergeCell ref="F44:F45"/>
    <mergeCell ref="G44:J45"/>
    <mergeCell ref="K44:M45"/>
    <mergeCell ref="N44:N45"/>
    <mergeCell ref="K40:N40"/>
    <mergeCell ref="C42:F43"/>
    <mergeCell ref="K42:N43"/>
    <mergeCell ref="F38:F39"/>
    <mergeCell ref="G38:J39"/>
    <mergeCell ref="K38:M39"/>
    <mergeCell ref="N38:N39"/>
    <mergeCell ref="C31:F32"/>
    <mergeCell ref="K31:N32"/>
    <mergeCell ref="Q31:U32"/>
    <mergeCell ref="V31:Y32"/>
    <mergeCell ref="S38:U39"/>
    <mergeCell ref="V38:V39"/>
    <mergeCell ref="W38:X39"/>
    <mergeCell ref="O38:P39"/>
    <mergeCell ref="C26:M26"/>
    <mergeCell ref="O26:W26"/>
    <mergeCell ref="C19:J19"/>
    <mergeCell ref="V30:Y30"/>
    <mergeCell ref="L20:Y20"/>
    <mergeCell ref="L59:Y59"/>
    <mergeCell ref="K13:R13"/>
    <mergeCell ref="A2:A14"/>
    <mergeCell ref="A1:Z1"/>
    <mergeCell ref="K3:R3"/>
    <mergeCell ref="K6:R6"/>
    <mergeCell ref="K8:R8"/>
    <mergeCell ref="K12:R12"/>
    <mergeCell ref="K10:R10"/>
    <mergeCell ref="C36:F37"/>
    <mergeCell ref="K36:N37"/>
    <mergeCell ref="S36:V37"/>
    <mergeCell ref="C38:E39"/>
    <mergeCell ref="A15:A27"/>
    <mergeCell ref="L19:S19"/>
    <mergeCell ref="K25:L25"/>
  </mergeCells>
  <phoneticPr fontId="4"/>
  <conditionalFormatting sqref="K6">
    <cfRule type="containsBlanks" dxfId="25" priority="11">
      <formula>LEN(TRIM(K6))=0</formula>
    </cfRule>
  </conditionalFormatting>
  <conditionalFormatting sqref="K3:R3">
    <cfRule type="containsBlanks" dxfId="24" priority="10">
      <formula>LEN(TRIM(K3))=0</formula>
    </cfRule>
  </conditionalFormatting>
  <conditionalFormatting sqref="K8">
    <cfRule type="containsBlanks" dxfId="23" priority="9">
      <formula>LEN(TRIM(K8))=0</formula>
    </cfRule>
  </conditionalFormatting>
  <conditionalFormatting sqref="K12:R12">
    <cfRule type="containsText" dxfId="22" priority="1" operator="containsText" text="請求できません">
      <formula>NOT(ISERROR(SEARCH("請求できません",K12)))</formula>
    </cfRule>
    <cfRule type="containsBlanks" dxfId="21" priority="8">
      <formula>LEN(TRIM(K12))=0</formula>
    </cfRule>
  </conditionalFormatting>
  <conditionalFormatting sqref="C33:E33">
    <cfRule type="containsBlanks" dxfId="20" priority="3">
      <formula>LEN(TRIM(C33))=0</formula>
    </cfRule>
  </conditionalFormatting>
  <conditionalFormatting sqref="K10">
    <cfRule type="containsBlanks" dxfId="19" priority="2">
      <formula>LEN(TRIM(K10))=0</formula>
    </cfRule>
  </conditionalFormatting>
  <dataValidations count="1">
    <dataValidation imeMode="off" allowBlank="1" showInputMessage="1" showErrorMessage="1" sqref="G25:H25 C33:E33 D25" xr:uid="{A65A808E-CDE3-4F52-AAF2-657E5FB8281F}"/>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5"/>
  <sheetViews>
    <sheetView showGridLines="0" showZeros="0" view="pageBreakPreview" zoomScale="40" zoomScaleNormal="100" zoomScaleSheetLayoutView="40" workbookViewId="0">
      <selection activeCell="B13" sqref="A13:XFD68"/>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24" t="s">
        <v>228</v>
      </c>
      <c r="B1" s="725"/>
      <c r="C1" s="725"/>
      <c r="D1" s="725"/>
      <c r="E1" s="725"/>
      <c r="F1" s="725"/>
      <c r="G1" s="725"/>
      <c r="H1" s="725"/>
      <c r="I1" s="725"/>
      <c r="J1" s="725"/>
      <c r="K1" s="725"/>
      <c r="L1" s="725"/>
      <c r="M1" s="725"/>
      <c r="N1" s="725"/>
      <c r="O1" s="725"/>
      <c r="P1" s="725"/>
      <c r="Q1" s="725"/>
      <c r="R1" s="725"/>
      <c r="S1" s="725"/>
      <c r="T1" s="725"/>
      <c r="U1" s="725"/>
      <c r="V1" s="725"/>
      <c r="W1" s="725"/>
      <c r="X1" s="725"/>
      <c r="Y1" s="725"/>
      <c r="Z1" s="726"/>
    </row>
    <row r="2" spans="1:30" ht="9.9499999999999993" customHeight="1" thickBot="1" x14ac:dyDescent="0.2">
      <c r="A2" s="639"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639"/>
      <c r="B3" s="5" t="s">
        <v>229</v>
      </c>
      <c r="C3" s="50"/>
      <c r="D3" s="50"/>
      <c r="E3" s="50"/>
      <c r="F3" s="50"/>
      <c r="G3" s="50"/>
      <c r="H3" s="50"/>
      <c r="I3" s="50"/>
      <c r="J3" s="50"/>
      <c r="K3" s="655">
        <v>45757</v>
      </c>
      <c r="L3" s="656"/>
      <c r="M3" s="656"/>
      <c r="N3" s="656"/>
      <c r="O3" s="656"/>
      <c r="P3" s="656"/>
      <c r="Q3" s="656"/>
      <c r="R3" s="657"/>
      <c r="S3" s="262" t="s">
        <v>158</v>
      </c>
      <c r="T3" s="50"/>
      <c r="U3" s="50"/>
      <c r="V3" s="50"/>
      <c r="W3" s="50"/>
      <c r="X3" s="50"/>
      <c r="Y3" s="50"/>
      <c r="Z3" s="95"/>
      <c r="AA3" s="50"/>
    </row>
    <row r="4" spans="1:30" ht="6" customHeight="1" thickTop="1" thickBot="1" x14ac:dyDescent="0.2">
      <c r="A4" s="639"/>
      <c r="B4" s="5"/>
      <c r="C4" s="50"/>
      <c r="D4" s="50"/>
      <c r="E4" s="50"/>
      <c r="F4" s="50"/>
      <c r="G4" s="50"/>
      <c r="H4" s="50"/>
      <c r="I4" s="50"/>
      <c r="J4" s="50"/>
      <c r="K4" s="96"/>
      <c r="L4" s="96"/>
      <c r="M4" s="96"/>
      <c r="N4" s="96"/>
      <c r="O4" s="96"/>
      <c r="P4" s="50"/>
      <c r="Q4" s="50"/>
      <c r="R4" s="50"/>
      <c r="S4" s="247"/>
      <c r="T4" s="50"/>
      <c r="U4" s="50"/>
      <c r="V4" s="50"/>
      <c r="W4" s="50"/>
      <c r="X4" s="50"/>
      <c r="Y4" s="50"/>
      <c r="Z4" s="95"/>
      <c r="AA4" s="50"/>
    </row>
    <row r="5" spans="1:30" ht="20.100000000000001" customHeight="1" thickTop="1" thickBot="1" x14ac:dyDescent="0.2">
      <c r="A5" s="639"/>
      <c r="B5" s="5" t="s">
        <v>317</v>
      </c>
      <c r="C5" s="50"/>
      <c r="D5" s="50"/>
      <c r="E5" s="50"/>
      <c r="F5" s="50"/>
      <c r="G5" s="50"/>
      <c r="H5" s="50"/>
      <c r="I5" s="50"/>
      <c r="J5" s="50"/>
      <c r="K5" s="748" t="s">
        <v>324</v>
      </c>
      <c r="L5" s="749"/>
      <c r="M5" s="749"/>
      <c r="N5" s="749"/>
      <c r="O5" s="749"/>
      <c r="P5" s="749"/>
      <c r="Q5" s="749"/>
      <c r="R5" s="750"/>
      <c r="S5" s="262" t="s">
        <v>279</v>
      </c>
      <c r="T5" s="50"/>
      <c r="U5" s="50"/>
      <c r="V5" s="50"/>
      <c r="W5" s="50"/>
      <c r="X5" s="50"/>
      <c r="Y5" s="50"/>
      <c r="Z5" s="95"/>
      <c r="AA5" s="50"/>
    </row>
    <row r="6" spans="1:30" ht="6" customHeight="1" thickTop="1" thickBot="1" x14ac:dyDescent="0.2">
      <c r="A6" s="639"/>
      <c r="B6" s="5"/>
      <c r="C6" s="50"/>
      <c r="D6" s="50"/>
      <c r="E6" s="50"/>
      <c r="F6" s="50"/>
      <c r="G6" s="50"/>
      <c r="H6" s="50"/>
      <c r="I6" s="50"/>
      <c r="J6" s="50"/>
      <c r="K6" s="96"/>
      <c r="L6" s="96"/>
      <c r="M6" s="96"/>
      <c r="N6" s="96"/>
      <c r="O6" s="96"/>
      <c r="P6" s="50"/>
      <c r="Q6" s="50"/>
      <c r="R6" s="50"/>
      <c r="S6" s="274"/>
      <c r="T6" s="50"/>
      <c r="U6" s="50"/>
      <c r="V6" s="50"/>
      <c r="W6" s="50"/>
      <c r="X6" s="50"/>
      <c r="Y6" s="50"/>
      <c r="Z6" s="95"/>
      <c r="AA6" s="50"/>
    </row>
    <row r="7" spans="1:30" ht="20.100000000000001" customHeight="1" thickTop="1" thickBot="1" x14ac:dyDescent="0.2">
      <c r="A7" s="639"/>
      <c r="B7" s="5" t="s">
        <v>318</v>
      </c>
      <c r="C7" s="50"/>
      <c r="D7" s="50"/>
      <c r="E7" s="50"/>
      <c r="F7" s="50"/>
      <c r="G7" s="50"/>
      <c r="H7" s="50"/>
      <c r="I7" s="50"/>
      <c r="J7" s="50"/>
      <c r="K7" s="655">
        <v>45809</v>
      </c>
      <c r="L7" s="656"/>
      <c r="M7" s="656"/>
      <c r="N7" s="656"/>
      <c r="O7" s="656"/>
      <c r="P7" s="656"/>
      <c r="Q7" s="656"/>
      <c r="R7" s="657"/>
      <c r="S7" s="262" t="s">
        <v>158</v>
      </c>
      <c r="T7" s="50"/>
      <c r="U7" s="50"/>
      <c r="V7" s="50"/>
      <c r="W7" s="50"/>
      <c r="X7" s="50"/>
      <c r="Y7" s="50"/>
      <c r="Z7" s="95"/>
      <c r="AA7" s="50"/>
      <c r="AB7" s="290">
        <f>K3+56</f>
        <v>45813</v>
      </c>
      <c r="AC7" s="290">
        <f>K3+112</f>
        <v>45869</v>
      </c>
    </row>
    <row r="8" spans="1:30" ht="6" customHeight="1" thickTop="1" thickBot="1" x14ac:dyDescent="0.2">
      <c r="A8" s="639"/>
      <c r="B8" s="5"/>
      <c r="C8" s="50"/>
      <c r="D8" s="50"/>
      <c r="E8" s="50"/>
      <c r="F8" s="50"/>
      <c r="G8" s="50"/>
      <c r="H8" s="50"/>
      <c r="I8" s="50"/>
      <c r="J8" s="50"/>
      <c r="K8" s="96"/>
      <c r="L8" s="96"/>
      <c r="M8" s="96"/>
      <c r="N8" s="96"/>
      <c r="O8" s="96"/>
      <c r="P8" s="50"/>
      <c r="Q8" s="50"/>
      <c r="R8" s="50"/>
      <c r="S8" s="247"/>
      <c r="T8" s="50"/>
      <c r="U8" s="50"/>
      <c r="V8" s="50"/>
      <c r="W8" s="50"/>
      <c r="X8" s="50"/>
      <c r="Y8" s="50"/>
      <c r="Z8" s="95"/>
      <c r="AA8" s="50"/>
    </row>
    <row r="9" spans="1:30" ht="20.100000000000001" customHeight="1" thickTop="1" thickBot="1" x14ac:dyDescent="0.2">
      <c r="A9" s="639"/>
      <c r="B9" s="5" t="s">
        <v>230</v>
      </c>
      <c r="C9" s="50"/>
      <c r="D9" s="51"/>
      <c r="E9" s="51"/>
      <c r="F9" s="50"/>
      <c r="G9" s="50"/>
      <c r="H9" s="50"/>
      <c r="I9" s="50"/>
      <c r="J9" s="50"/>
      <c r="K9" s="655">
        <v>45930</v>
      </c>
      <c r="L9" s="656"/>
      <c r="M9" s="656"/>
      <c r="N9" s="656"/>
      <c r="O9" s="656"/>
      <c r="P9" s="656"/>
      <c r="Q9" s="656"/>
      <c r="R9" s="657"/>
      <c r="S9" s="262" t="s">
        <v>158</v>
      </c>
      <c r="T9" s="52"/>
      <c r="U9" s="52"/>
      <c r="V9" s="52"/>
      <c r="W9" s="52"/>
      <c r="X9" s="52"/>
      <c r="Y9" s="52"/>
      <c r="Z9" s="97"/>
      <c r="AA9" s="52"/>
      <c r="AB9" s="324">
        <f>C19+27</f>
        <v>45836</v>
      </c>
      <c r="AC9" s="57">
        <f>K9-K7+1</f>
        <v>122</v>
      </c>
      <c r="AD9" s="49">
        <f>IF(K9&gt;AB9,AB9,K9)</f>
        <v>45836</v>
      </c>
    </row>
    <row r="10" spans="1:30" ht="6" customHeight="1" thickTop="1" thickBot="1" x14ac:dyDescent="0.2">
      <c r="A10" s="63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75"/>
      <c r="B11" s="5" t="s">
        <v>316</v>
      </c>
      <c r="C11" s="50"/>
      <c r="D11" s="51"/>
      <c r="E11" s="51"/>
      <c r="F11" s="50"/>
      <c r="G11" s="50"/>
      <c r="H11" s="50"/>
      <c r="I11" s="50"/>
      <c r="J11" s="50"/>
      <c r="K11" s="730">
        <v>340000</v>
      </c>
      <c r="L11" s="731"/>
      <c r="M11" s="731"/>
      <c r="N11" s="731"/>
      <c r="O11" s="731"/>
      <c r="P11" s="731"/>
      <c r="Q11" s="731"/>
      <c r="R11" s="732"/>
      <c r="S11" s="262" t="s">
        <v>313</v>
      </c>
      <c r="T11" s="52"/>
      <c r="U11" s="52"/>
      <c r="V11" s="52"/>
      <c r="W11" s="52"/>
      <c r="X11" s="52"/>
      <c r="Y11" s="52"/>
      <c r="Z11" s="97"/>
      <c r="AA11" s="52"/>
      <c r="AC11" s="290">
        <f>K3+56</f>
        <v>45813</v>
      </c>
    </row>
    <row r="12" spans="1:30" ht="6" customHeight="1" thickTop="1" x14ac:dyDescent="0.15">
      <c r="A12" s="57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15">
      <c r="A13" s="575"/>
      <c r="B13" s="5"/>
      <c r="C13" s="50"/>
      <c r="D13" s="51"/>
      <c r="E13" s="51"/>
      <c r="F13" s="50"/>
      <c r="G13" s="50"/>
      <c r="H13" s="50"/>
      <c r="I13" s="50"/>
      <c r="J13" s="50"/>
      <c r="K13" s="723"/>
      <c r="L13" s="723"/>
      <c r="M13" s="723"/>
      <c r="N13" s="723"/>
      <c r="O13" s="723"/>
      <c r="P13" s="723"/>
      <c r="Q13" s="723"/>
      <c r="R13" s="723"/>
      <c r="S13" s="262"/>
      <c r="T13" s="52"/>
      <c r="U13" s="52"/>
      <c r="V13" s="52"/>
      <c r="W13" s="52"/>
      <c r="X13" s="52"/>
      <c r="Y13" s="52"/>
      <c r="Z13" s="97"/>
      <c r="AA13" s="52"/>
    </row>
    <row r="14" spans="1:30" ht="9.9499999999999993" customHeight="1" thickBot="1" x14ac:dyDescent="0.2">
      <c r="A14" s="654"/>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15">
      <c r="A15" s="574"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639"/>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639"/>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639"/>
      <c r="B18" s="50"/>
      <c r="C18" s="68"/>
      <c r="D18" s="51"/>
      <c r="E18" s="51"/>
      <c r="F18" s="285" t="s">
        <v>276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639"/>
      <c r="B19" s="51"/>
      <c r="C19" s="733">
        <f>K7</f>
        <v>45809</v>
      </c>
      <c r="D19" s="734"/>
      <c r="E19" s="734"/>
      <c r="F19" s="734"/>
      <c r="G19" s="734"/>
      <c r="H19" s="734"/>
      <c r="I19" s="734"/>
      <c r="J19" s="735"/>
      <c r="K19" s="275" t="s">
        <v>274</v>
      </c>
      <c r="L19" s="733">
        <f>IF(AC11&gt;AC9&gt;14,AC11,AD9)</f>
        <v>45813</v>
      </c>
      <c r="M19" s="734"/>
      <c r="N19" s="734"/>
      <c r="O19" s="734"/>
      <c r="P19" s="734"/>
      <c r="Q19" s="734"/>
      <c r="R19" s="734"/>
      <c r="S19" s="735"/>
      <c r="W19" s="60"/>
      <c r="X19" s="60"/>
      <c r="Y19" s="60"/>
      <c r="Z19" s="101"/>
      <c r="AA19" s="50"/>
    </row>
    <row r="20" spans="1:27" ht="20.100000000000001" customHeight="1" x14ac:dyDescent="0.15">
      <c r="A20" s="639"/>
      <c r="B20" s="51"/>
      <c r="C20" s="289" t="s">
        <v>278</v>
      </c>
      <c r="D20" s="287"/>
      <c r="E20" s="287"/>
      <c r="F20" s="287"/>
      <c r="G20" s="287"/>
      <c r="H20" s="287"/>
      <c r="I20" s="287"/>
      <c r="J20" s="287"/>
      <c r="K20" s="275"/>
      <c r="L20" s="289" t="s">
        <v>280</v>
      </c>
      <c r="M20" s="287"/>
      <c r="N20" s="287"/>
      <c r="O20" s="287"/>
      <c r="P20" s="287"/>
      <c r="Q20" s="287"/>
      <c r="R20" s="287"/>
      <c r="S20" s="287"/>
      <c r="T20" s="288"/>
      <c r="U20" s="60"/>
      <c r="V20" s="60"/>
      <c r="W20" s="60"/>
      <c r="X20" s="60"/>
      <c r="Y20" s="60"/>
      <c r="Z20" s="101"/>
      <c r="AA20" s="50"/>
    </row>
    <row r="21" spans="1:27" ht="9.9499999999999993" customHeight="1" x14ac:dyDescent="0.15">
      <c r="A21" s="639"/>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639"/>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639"/>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639"/>
      <c r="B24" s="50"/>
      <c r="C24" s="27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639"/>
      <c r="B25" s="51"/>
      <c r="D25" s="292" t="s">
        <v>287</v>
      </c>
      <c r="E25" s="284"/>
      <c r="F25" s="50"/>
      <c r="G25" s="276"/>
      <c r="H25" s="276"/>
      <c r="I25" s="284"/>
      <c r="J25" s="50"/>
      <c r="K25" s="736">
        <f>NETWORKDAYS.INTL(C19,L19)</f>
        <v>4</v>
      </c>
      <c r="L25" s="737"/>
      <c r="M25" s="284" t="s">
        <v>288</v>
      </c>
      <c r="N25" s="274"/>
      <c r="O25" s="50"/>
      <c r="P25" s="50"/>
      <c r="Q25" s="50"/>
      <c r="R25" s="50"/>
      <c r="S25" s="50"/>
      <c r="T25" s="50"/>
      <c r="U25" s="50"/>
      <c r="V25" s="50"/>
      <c r="W25" s="50"/>
      <c r="X25" s="50"/>
      <c r="Y25" s="50"/>
      <c r="Z25" s="95"/>
      <c r="AA25" s="50"/>
    </row>
    <row r="26" spans="1:27" ht="15" customHeight="1" x14ac:dyDescent="0.15">
      <c r="A26" s="639"/>
      <c r="B26" s="50"/>
      <c r="C26" s="738"/>
      <c r="D26" s="738"/>
      <c r="E26" s="738"/>
      <c r="F26" s="738"/>
      <c r="G26" s="738"/>
      <c r="H26" s="738"/>
      <c r="I26" s="738"/>
      <c r="J26" s="738"/>
      <c r="K26" s="738"/>
      <c r="L26" s="738"/>
      <c r="M26" s="738"/>
      <c r="N26" s="275"/>
      <c r="O26" s="738"/>
      <c r="P26" s="738"/>
      <c r="Q26" s="738"/>
      <c r="R26" s="738"/>
      <c r="S26" s="738"/>
      <c r="T26" s="738"/>
      <c r="U26" s="738"/>
      <c r="V26" s="738"/>
      <c r="W26" s="738"/>
      <c r="X26" s="50"/>
      <c r="Y26" s="50"/>
      <c r="Z26" s="101"/>
      <c r="AA26" s="50"/>
    </row>
    <row r="27" spans="1:27" ht="6" customHeight="1" thickBot="1" x14ac:dyDescent="0.2">
      <c r="A27" s="640"/>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74"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639"/>
      <c r="B29" s="50"/>
      <c r="C29" s="60"/>
      <c r="D29" s="60"/>
      <c r="E29" s="60"/>
      <c r="F29" s="60"/>
      <c r="G29" s="60"/>
      <c r="H29" s="60"/>
      <c r="I29" s="60"/>
      <c r="J29" s="60"/>
      <c r="K29" s="60"/>
      <c r="L29" s="60"/>
      <c r="M29" s="335"/>
      <c r="N29" s="332"/>
      <c r="O29" s="60"/>
      <c r="P29" s="60"/>
      <c r="Q29" s="60"/>
      <c r="R29" s="60"/>
      <c r="S29" s="60"/>
      <c r="T29" s="60"/>
      <c r="U29" s="60"/>
      <c r="V29" s="60"/>
      <c r="W29" s="60"/>
      <c r="X29" s="60"/>
      <c r="Y29" s="60"/>
      <c r="Z29" s="101"/>
      <c r="AA29" s="50"/>
    </row>
    <row r="30" spans="1:27" ht="15" customHeight="1" x14ac:dyDescent="0.15">
      <c r="A30" s="637"/>
      <c r="B30" s="98" t="s">
        <v>281</v>
      </c>
      <c r="C30" s="50"/>
      <c r="D30" s="50"/>
      <c r="E30" s="50"/>
      <c r="F30" s="50"/>
      <c r="G30" s="50"/>
      <c r="H30" s="50"/>
      <c r="I30" s="50"/>
      <c r="J30" s="50"/>
      <c r="K30" s="50"/>
      <c r="L30" s="50"/>
      <c r="M30" s="50"/>
      <c r="N30" s="50"/>
      <c r="O30" s="50"/>
      <c r="P30" s="50"/>
      <c r="Q30" s="356"/>
      <c r="R30" s="356"/>
      <c r="S30" s="356"/>
      <c r="T30" s="356"/>
      <c r="U30" s="356"/>
      <c r="V30" s="613"/>
      <c r="W30" s="613"/>
      <c r="X30" s="613"/>
      <c r="Y30" s="613"/>
      <c r="Z30" s="95"/>
      <c r="AA30" s="50"/>
    </row>
    <row r="31" spans="1:27" ht="9.75" customHeight="1" x14ac:dyDescent="0.15">
      <c r="A31" s="637"/>
      <c r="B31" s="50"/>
      <c r="C31" s="577" t="s">
        <v>284</v>
      </c>
      <c r="D31" s="577"/>
      <c r="E31" s="577"/>
      <c r="F31" s="577"/>
      <c r="G31" s="50"/>
      <c r="H31" s="50"/>
      <c r="I31" s="50"/>
      <c r="J31" s="50"/>
      <c r="K31" s="577" t="s">
        <v>62</v>
      </c>
      <c r="L31" s="577"/>
      <c r="M31" s="577"/>
      <c r="N31" s="577"/>
      <c r="O31" s="50"/>
      <c r="P31" s="50"/>
      <c r="Q31" s="614"/>
      <c r="R31" s="614"/>
      <c r="S31" s="614"/>
      <c r="T31" s="614"/>
      <c r="U31" s="614"/>
      <c r="V31" s="615"/>
      <c r="W31" s="615"/>
      <c r="X31" s="615"/>
      <c r="Y31" s="615"/>
      <c r="Z31" s="95"/>
      <c r="AA31" s="50"/>
    </row>
    <row r="32" spans="1:27" ht="7.5" customHeight="1" x14ac:dyDescent="0.15">
      <c r="A32" s="637"/>
      <c r="B32" s="50"/>
      <c r="C32" s="577"/>
      <c r="D32" s="577"/>
      <c r="E32" s="577"/>
      <c r="F32" s="577"/>
      <c r="G32" s="50"/>
      <c r="H32" s="50"/>
      <c r="I32" s="50"/>
      <c r="J32" s="50"/>
      <c r="K32" s="583"/>
      <c r="L32" s="583"/>
      <c r="M32" s="583"/>
      <c r="N32" s="583"/>
      <c r="O32" s="50"/>
      <c r="P32" s="50"/>
      <c r="Q32" s="614"/>
      <c r="R32" s="614"/>
      <c r="S32" s="614"/>
      <c r="T32" s="614"/>
      <c r="U32" s="614"/>
      <c r="V32" s="615"/>
      <c r="W32" s="615"/>
      <c r="X32" s="615"/>
      <c r="Y32" s="615"/>
      <c r="Z32" s="95"/>
      <c r="AA32" s="50"/>
    </row>
    <row r="33" spans="1:31" ht="21.75" customHeight="1" x14ac:dyDescent="0.15">
      <c r="A33" s="637"/>
      <c r="B33" s="50"/>
      <c r="C33" s="423">
        <f>K11</f>
        <v>340000</v>
      </c>
      <c r="D33" s="424"/>
      <c r="E33" s="424"/>
      <c r="F33" s="79" t="s">
        <v>6</v>
      </c>
      <c r="G33" s="602" t="s">
        <v>76</v>
      </c>
      <c r="H33" s="602"/>
      <c r="I33" s="602"/>
      <c r="J33" s="602"/>
      <c r="K33" s="423">
        <f>IF(C33="",0,ROUND(C33/22,-1))</f>
        <v>15450</v>
      </c>
      <c r="L33" s="579"/>
      <c r="M33" s="579"/>
      <c r="N33" s="79" t="s">
        <v>6</v>
      </c>
      <c r="O33" s="112" t="s">
        <v>77</v>
      </c>
      <c r="P33" s="50"/>
      <c r="Q33" s="614"/>
      <c r="R33" s="614"/>
      <c r="S33" s="614"/>
      <c r="T33" s="614"/>
      <c r="U33" s="614"/>
      <c r="V33" s="291"/>
      <c r="W33" s="291"/>
      <c r="X33" s="291"/>
      <c r="Y33" s="272"/>
      <c r="Z33" s="95"/>
      <c r="AA33" s="50"/>
    </row>
    <row r="34" spans="1:31" ht="10.5" customHeight="1" x14ac:dyDescent="0.15">
      <c r="A34" s="637"/>
      <c r="B34" s="50"/>
      <c r="C34" s="50"/>
      <c r="D34" s="50"/>
      <c r="E34" s="50"/>
      <c r="F34" s="50"/>
      <c r="G34" s="50"/>
      <c r="H34" s="50"/>
      <c r="I34" s="50"/>
      <c r="J34" s="50"/>
      <c r="K34" s="573" t="s">
        <v>78</v>
      </c>
      <c r="L34" s="573"/>
      <c r="M34" s="573"/>
      <c r="N34" s="573"/>
      <c r="O34" s="68"/>
      <c r="P34" s="68"/>
      <c r="Q34" s="286"/>
      <c r="R34" s="286"/>
      <c r="S34" s="286"/>
      <c r="T34" s="286"/>
      <c r="U34" s="286"/>
      <c r="V34" s="286"/>
      <c r="W34" s="286"/>
      <c r="X34" s="286"/>
      <c r="Y34" s="286"/>
      <c r="Z34" s="95"/>
      <c r="AA34" s="50"/>
    </row>
    <row r="35" spans="1:31" ht="10.5" customHeight="1" x14ac:dyDescent="0.15">
      <c r="A35" s="637"/>
      <c r="B35" s="50"/>
      <c r="C35" s="50"/>
      <c r="D35" s="50"/>
      <c r="E35" s="50"/>
      <c r="F35" s="50"/>
      <c r="G35" s="50"/>
      <c r="H35" s="50"/>
      <c r="I35" s="50"/>
      <c r="J35" s="50"/>
      <c r="K35" s="273"/>
      <c r="L35" s="273"/>
      <c r="M35" s="273"/>
      <c r="N35" s="273"/>
      <c r="O35" s="68"/>
      <c r="P35" s="68"/>
      <c r="Q35" s="286"/>
      <c r="R35" s="286"/>
      <c r="S35" s="286"/>
      <c r="T35" s="286"/>
      <c r="U35" s="286"/>
      <c r="V35" s="286"/>
      <c r="W35" s="286"/>
      <c r="X35" s="286"/>
      <c r="Y35" s="286"/>
      <c r="Z35" s="95"/>
      <c r="AA35" s="50"/>
    </row>
    <row r="36" spans="1:31" ht="7.5" customHeight="1" x14ac:dyDescent="0.15">
      <c r="A36" s="637"/>
      <c r="B36" s="50"/>
      <c r="C36" s="577" t="s">
        <v>62</v>
      </c>
      <c r="D36" s="577"/>
      <c r="E36" s="577"/>
      <c r="F36" s="577"/>
      <c r="G36" s="136"/>
      <c r="H36" s="49"/>
      <c r="I36" s="49"/>
      <c r="J36" s="49"/>
      <c r="K36" s="578" t="s">
        <v>305</v>
      </c>
      <c r="L36" s="578"/>
      <c r="M36" s="578"/>
      <c r="N36" s="578"/>
      <c r="O36" s="49"/>
      <c r="P36" s="49"/>
      <c r="Q36" s="286"/>
      <c r="S36" s="577" t="s">
        <v>304</v>
      </c>
      <c r="T36" s="577"/>
      <c r="U36" s="577"/>
      <c r="V36" s="577"/>
      <c r="W36" s="275"/>
      <c r="X36" s="49"/>
      <c r="Y36" s="286"/>
      <c r="Z36" s="95"/>
      <c r="AA36" s="50"/>
      <c r="AB36" s="50"/>
      <c r="AC36" s="50"/>
      <c r="AD36" s="50"/>
      <c r="AE36" s="50"/>
    </row>
    <row r="37" spans="1:31" ht="7.5" customHeight="1" x14ac:dyDescent="0.15">
      <c r="A37" s="637"/>
      <c r="B37" s="50"/>
      <c r="C37" s="583"/>
      <c r="D37" s="583"/>
      <c r="E37" s="583"/>
      <c r="F37" s="583"/>
      <c r="G37" s="110"/>
      <c r="H37" s="49"/>
      <c r="I37" s="49"/>
      <c r="J37" s="49"/>
      <c r="K37" s="578"/>
      <c r="L37" s="578"/>
      <c r="M37" s="578"/>
      <c r="N37" s="578"/>
      <c r="O37" s="49"/>
      <c r="P37" s="49"/>
      <c r="Q37" s="286"/>
      <c r="S37" s="583"/>
      <c r="T37" s="583"/>
      <c r="U37" s="583"/>
      <c r="V37" s="583"/>
      <c r="W37" s="275"/>
      <c r="X37" s="49"/>
      <c r="Y37" s="286"/>
      <c r="Z37" s="95"/>
      <c r="AA37" s="50"/>
      <c r="AB37" s="50"/>
      <c r="AC37" s="50"/>
      <c r="AD37" s="50"/>
      <c r="AE37" s="50"/>
    </row>
    <row r="38" spans="1:31" ht="7.5" customHeight="1" x14ac:dyDescent="0.15">
      <c r="A38" s="637"/>
      <c r="B38" s="50"/>
      <c r="C38" s="593">
        <f>K33</f>
        <v>15450</v>
      </c>
      <c r="D38" s="594"/>
      <c r="E38" s="594"/>
      <c r="F38" s="597" t="s">
        <v>6</v>
      </c>
      <c r="G38" s="599" t="s">
        <v>282</v>
      </c>
      <c r="H38" s="599"/>
      <c r="I38" s="599"/>
      <c r="J38" s="599"/>
      <c r="K38" s="593">
        <f>ROUNDDOWN(C38/100*13,0)</f>
        <v>2008</v>
      </c>
      <c r="L38" s="594"/>
      <c r="M38" s="594"/>
      <c r="N38" s="597" t="s">
        <v>6</v>
      </c>
      <c r="O38" s="601" t="s">
        <v>80</v>
      </c>
      <c r="P38" s="600"/>
      <c r="Q38" s="286"/>
      <c r="S38" s="593">
        <v>2632</v>
      </c>
      <c r="T38" s="594"/>
      <c r="U38" s="594"/>
      <c r="V38" s="597" t="s">
        <v>6</v>
      </c>
      <c r="W38" s="601" t="s">
        <v>81</v>
      </c>
      <c r="X38" s="600"/>
      <c r="Y38" s="286"/>
      <c r="Z38" s="95"/>
      <c r="AA38" s="111"/>
      <c r="AB38" s="50"/>
      <c r="AC38" s="50"/>
      <c r="AD38" s="50"/>
      <c r="AE38" s="50"/>
    </row>
    <row r="39" spans="1:31" ht="13.5" customHeight="1" x14ac:dyDescent="0.15">
      <c r="A39" s="637"/>
      <c r="B39" s="50"/>
      <c r="C39" s="595"/>
      <c r="D39" s="596"/>
      <c r="E39" s="596"/>
      <c r="F39" s="598"/>
      <c r="G39" s="600"/>
      <c r="H39" s="600"/>
      <c r="I39" s="600"/>
      <c r="J39" s="600"/>
      <c r="K39" s="595"/>
      <c r="L39" s="596"/>
      <c r="M39" s="596"/>
      <c r="N39" s="598"/>
      <c r="O39" s="600"/>
      <c r="P39" s="600"/>
      <c r="Q39" s="286"/>
      <c r="S39" s="595"/>
      <c r="T39" s="596"/>
      <c r="U39" s="596"/>
      <c r="V39" s="598"/>
      <c r="W39" s="600"/>
      <c r="X39" s="600"/>
      <c r="Y39" s="286"/>
      <c r="Z39" s="95"/>
      <c r="AA39" s="111"/>
      <c r="AB39" s="50"/>
      <c r="AC39" s="50"/>
      <c r="AD39" s="50"/>
      <c r="AE39" s="50"/>
    </row>
    <row r="40" spans="1:31" ht="12" customHeight="1" x14ac:dyDescent="0.15">
      <c r="A40" s="637"/>
      <c r="B40" s="50"/>
      <c r="C40" s="50"/>
      <c r="D40" s="50"/>
      <c r="E40" s="50"/>
      <c r="F40" s="49"/>
      <c r="G40" s="49"/>
      <c r="H40" s="49"/>
      <c r="I40" s="49"/>
      <c r="J40" s="49"/>
      <c r="K40" s="573" t="s">
        <v>58</v>
      </c>
      <c r="L40" s="573"/>
      <c r="M40" s="573"/>
      <c r="N40" s="573"/>
      <c r="O40" s="68"/>
      <c r="P40" s="68"/>
      <c r="Z40" s="95"/>
      <c r="AA40" s="78"/>
      <c r="AB40" s="50"/>
      <c r="AC40" s="50"/>
      <c r="AD40" s="50"/>
      <c r="AE40" s="50"/>
    </row>
    <row r="41" spans="1:31" ht="6" customHeight="1" x14ac:dyDescent="0.15">
      <c r="A41" s="637"/>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637"/>
      <c r="B42" s="50"/>
      <c r="C42" s="577" t="s">
        <v>45</v>
      </c>
      <c r="D42" s="577"/>
      <c r="E42" s="577"/>
      <c r="F42" s="577"/>
      <c r="G42" s="302"/>
      <c r="H42" s="49"/>
      <c r="I42" s="49"/>
      <c r="J42" s="49"/>
      <c r="K42" s="577" t="s">
        <v>44</v>
      </c>
      <c r="L42" s="577"/>
      <c r="M42" s="577"/>
      <c r="N42" s="577"/>
      <c r="O42" s="49"/>
      <c r="P42" s="49"/>
      <c r="Q42" s="286"/>
      <c r="S42" s="284"/>
      <c r="T42" s="284"/>
      <c r="U42" s="284"/>
      <c r="V42" s="284"/>
      <c r="W42" s="302"/>
      <c r="X42" s="49"/>
      <c r="Y42" s="286"/>
      <c r="Z42" s="95"/>
      <c r="AA42" s="50"/>
      <c r="AB42" s="50"/>
      <c r="AC42" s="50"/>
      <c r="AD42" s="50"/>
      <c r="AE42" s="50"/>
    </row>
    <row r="43" spans="1:31" ht="7.5" customHeight="1" x14ac:dyDescent="0.15">
      <c r="A43" s="637"/>
      <c r="B43" s="50"/>
      <c r="C43" s="583"/>
      <c r="D43" s="583"/>
      <c r="E43" s="583"/>
      <c r="F43" s="583"/>
      <c r="G43" s="302"/>
      <c r="H43" s="49"/>
      <c r="I43" s="49"/>
      <c r="J43" s="49"/>
      <c r="K43" s="583"/>
      <c r="L43" s="583"/>
      <c r="M43" s="583"/>
      <c r="N43" s="583"/>
      <c r="O43" s="49"/>
      <c r="P43" s="49"/>
      <c r="Q43" s="286"/>
      <c r="S43" s="73"/>
      <c r="T43" s="73"/>
      <c r="U43" s="73"/>
      <c r="V43" s="73"/>
      <c r="W43" s="302"/>
      <c r="X43" s="49"/>
      <c r="Y43" s="286"/>
      <c r="Z43" s="95"/>
      <c r="AA43" s="50"/>
      <c r="AB43" s="50"/>
      <c r="AC43" s="50"/>
      <c r="AD43" s="50"/>
      <c r="AE43" s="50"/>
    </row>
    <row r="44" spans="1:31" ht="7.5" customHeight="1" x14ac:dyDescent="0.15">
      <c r="A44" s="637"/>
      <c r="B44" s="50"/>
      <c r="C44" s="593">
        <f>K38</f>
        <v>2008</v>
      </c>
      <c r="D44" s="594"/>
      <c r="E44" s="594"/>
      <c r="F44" s="597" t="s">
        <v>6</v>
      </c>
      <c r="G44" s="741" t="str">
        <f>IF(C44&gt;K44,"&gt;","&lt;")</f>
        <v>&lt;</v>
      </c>
      <c r="H44" s="741"/>
      <c r="I44" s="741"/>
      <c r="J44" s="741"/>
      <c r="K44" s="593">
        <f>S38</f>
        <v>2632</v>
      </c>
      <c r="L44" s="594"/>
      <c r="M44" s="594"/>
      <c r="N44" s="597" t="s">
        <v>6</v>
      </c>
      <c r="O44" s="301"/>
      <c r="P44" s="300"/>
      <c r="Q44" s="286"/>
      <c r="S44" s="307"/>
      <c r="T44" s="308"/>
      <c r="U44" s="308"/>
      <c r="V44" s="284"/>
      <c r="W44" s="301"/>
      <c r="X44" s="300"/>
      <c r="Y44" s="286"/>
      <c r="Z44" s="95"/>
      <c r="AA44" s="299"/>
      <c r="AB44" s="50"/>
      <c r="AC44" s="50"/>
      <c r="AD44" s="50"/>
      <c r="AE44" s="50"/>
    </row>
    <row r="45" spans="1:31" ht="13.5" customHeight="1" x14ac:dyDescent="0.15">
      <c r="A45" s="637"/>
      <c r="B45" s="50"/>
      <c r="C45" s="595"/>
      <c r="D45" s="596"/>
      <c r="E45" s="596"/>
      <c r="F45" s="598"/>
      <c r="G45" s="742"/>
      <c r="H45" s="742"/>
      <c r="I45" s="742"/>
      <c r="J45" s="742"/>
      <c r="K45" s="595"/>
      <c r="L45" s="596"/>
      <c r="M45" s="596"/>
      <c r="N45" s="598"/>
      <c r="O45" s="301" t="s">
        <v>306</v>
      </c>
      <c r="P45" s="300"/>
      <c r="Q45" s="286"/>
      <c r="S45" s="308"/>
      <c r="T45" s="308"/>
      <c r="U45" s="308"/>
      <c r="V45" s="309"/>
      <c r="W45" s="300"/>
      <c r="X45" s="300"/>
      <c r="Y45" s="286"/>
      <c r="Z45" s="95"/>
      <c r="AA45" s="299"/>
      <c r="AB45" s="50"/>
      <c r="AC45" s="50"/>
      <c r="AD45" s="50"/>
      <c r="AE45" s="50"/>
    </row>
    <row r="46" spans="1:31" ht="12" customHeight="1" x14ac:dyDescent="0.15">
      <c r="A46" s="637"/>
      <c r="B46" s="50"/>
      <c r="C46" s="50"/>
      <c r="D46" s="50"/>
      <c r="E46" s="50"/>
      <c r="F46" s="49"/>
      <c r="G46" s="49"/>
      <c r="H46" s="49"/>
      <c r="I46" s="49"/>
      <c r="J46" s="49"/>
      <c r="K46" s="573"/>
      <c r="L46" s="573"/>
      <c r="M46" s="573"/>
      <c r="N46" s="573"/>
      <c r="O46" s="68"/>
      <c r="P46" s="68"/>
      <c r="Z46" s="95"/>
      <c r="AA46" s="78"/>
      <c r="AB46" s="50"/>
      <c r="AC46" s="50"/>
      <c r="AD46" s="50"/>
      <c r="AE46" s="50"/>
    </row>
    <row r="47" spans="1:31" ht="7.5" customHeight="1" x14ac:dyDescent="0.15">
      <c r="A47" s="637"/>
      <c r="B47" s="50"/>
      <c r="C47" s="577" t="str">
        <f>IF(C44&lt;K44,"（Ｃ）の額","（Ｄ）の額")</f>
        <v>（Ｃ）の額</v>
      </c>
      <c r="D47" s="577"/>
      <c r="E47" s="577"/>
      <c r="F47" s="577"/>
      <c r="G47" s="302"/>
      <c r="H47" s="49"/>
      <c r="I47" s="49"/>
      <c r="J47" s="49"/>
      <c r="K47" s="284"/>
      <c r="L47" s="284"/>
      <c r="M47" s="284"/>
      <c r="N47" s="284"/>
      <c r="O47" s="49"/>
      <c r="P47" s="49"/>
      <c r="Q47" s="286"/>
      <c r="S47" s="284"/>
      <c r="T47" s="284"/>
      <c r="U47" s="284"/>
      <c r="V47" s="284"/>
      <c r="W47" s="302"/>
      <c r="X47" s="49"/>
      <c r="Y47" s="286"/>
      <c r="Z47" s="95"/>
      <c r="AA47" s="50"/>
      <c r="AB47" s="50"/>
      <c r="AC47" s="50"/>
      <c r="AD47" s="50"/>
      <c r="AE47" s="50"/>
    </row>
    <row r="48" spans="1:31" ht="7.5" customHeight="1" x14ac:dyDescent="0.15">
      <c r="A48" s="637"/>
      <c r="B48" s="50"/>
      <c r="C48" s="583"/>
      <c r="D48" s="583"/>
      <c r="E48" s="583"/>
      <c r="F48" s="583"/>
      <c r="G48" s="302"/>
      <c r="H48" s="49"/>
      <c r="I48" s="49"/>
      <c r="J48" s="49"/>
      <c r="K48" s="73"/>
      <c r="L48" s="73"/>
      <c r="M48" s="73"/>
      <c r="N48" s="73"/>
      <c r="O48" s="49"/>
      <c r="P48" s="49"/>
      <c r="Q48" s="286"/>
      <c r="S48" s="73"/>
      <c r="T48" s="73"/>
      <c r="U48" s="73"/>
      <c r="V48" s="73"/>
      <c r="W48" s="302"/>
      <c r="X48" s="49"/>
      <c r="Y48" s="286"/>
      <c r="Z48" s="95"/>
      <c r="AA48" s="50"/>
      <c r="AB48" s="50"/>
      <c r="AC48" s="50"/>
      <c r="AD48" s="50"/>
      <c r="AE48" s="50"/>
    </row>
    <row r="49" spans="1:35" ht="7.5" customHeight="1" x14ac:dyDescent="0.15">
      <c r="A49" s="637"/>
      <c r="B49" s="50"/>
      <c r="C49" s="593">
        <f>IF(C44&lt;K44,C44,K44)</f>
        <v>2008</v>
      </c>
      <c r="D49" s="594"/>
      <c r="E49" s="594"/>
      <c r="F49" s="597" t="s">
        <v>6</v>
      </c>
      <c r="G49" s="312"/>
      <c r="H49" s="311"/>
      <c r="I49" s="311"/>
      <c r="J49" s="311"/>
      <c r="K49" s="307"/>
      <c r="L49" s="308"/>
      <c r="M49" s="308"/>
      <c r="N49" s="284"/>
      <c r="O49" s="301"/>
      <c r="P49" s="300"/>
      <c r="Q49" s="286"/>
      <c r="R49" s="50"/>
      <c r="S49" s="307"/>
      <c r="T49" s="308"/>
      <c r="U49" s="308"/>
      <c r="V49" s="284"/>
      <c r="W49" s="301"/>
      <c r="X49" s="300"/>
      <c r="Y49" s="286"/>
      <c r="Z49" s="95"/>
      <c r="AA49" s="299"/>
      <c r="AB49" s="50"/>
      <c r="AC49" s="50"/>
      <c r="AD49" s="50"/>
      <c r="AE49" s="50"/>
    </row>
    <row r="50" spans="1:35" ht="13.5" customHeight="1" x14ac:dyDescent="0.15">
      <c r="A50" s="637"/>
      <c r="B50" s="50"/>
      <c r="C50" s="595"/>
      <c r="D50" s="596"/>
      <c r="E50" s="596"/>
      <c r="F50" s="598"/>
      <c r="G50" s="313" t="s">
        <v>307</v>
      </c>
      <c r="H50" s="310"/>
      <c r="I50" s="310"/>
      <c r="J50" s="310"/>
      <c r="K50" s="308"/>
      <c r="L50" s="308"/>
      <c r="M50" s="308"/>
      <c r="N50" s="309"/>
      <c r="O50" s="301"/>
      <c r="P50" s="300"/>
      <c r="Q50" s="286"/>
      <c r="R50" s="50"/>
      <c r="S50" s="308"/>
      <c r="T50" s="308"/>
      <c r="U50" s="308"/>
      <c r="V50" s="309"/>
      <c r="W50" s="300"/>
      <c r="X50" s="300"/>
      <c r="Y50" s="286"/>
      <c r="Z50" s="95"/>
      <c r="AA50" s="299"/>
      <c r="AB50" s="50"/>
      <c r="AC50" s="50"/>
      <c r="AD50" s="50"/>
      <c r="AE50" s="50"/>
    </row>
    <row r="51" spans="1:35" ht="13.5" customHeight="1" x14ac:dyDescent="0.15">
      <c r="A51" s="637"/>
      <c r="B51" s="50"/>
      <c r="C51" s="308"/>
      <c r="D51" s="308"/>
      <c r="E51" s="308"/>
      <c r="F51" s="309"/>
      <c r="G51" s="336"/>
      <c r="H51" s="334"/>
      <c r="I51" s="334"/>
      <c r="J51" s="334"/>
      <c r="K51" s="308"/>
      <c r="L51" s="308"/>
      <c r="M51" s="308"/>
      <c r="N51" s="309"/>
      <c r="O51" s="331"/>
      <c r="P51" s="330"/>
      <c r="Q51" s="286"/>
      <c r="R51" s="50"/>
      <c r="S51" s="308"/>
      <c r="T51" s="308"/>
      <c r="U51" s="308"/>
      <c r="V51" s="309"/>
      <c r="W51" s="330"/>
      <c r="X51" s="330"/>
      <c r="Y51" s="286"/>
      <c r="Z51" s="95"/>
      <c r="AA51" s="329"/>
      <c r="AB51" s="50"/>
      <c r="AC51" s="50"/>
      <c r="AD51" s="50"/>
      <c r="AE51" s="50"/>
    </row>
    <row r="52" spans="1:35" ht="12" customHeight="1" x14ac:dyDescent="0.15">
      <c r="A52" s="637"/>
      <c r="B52" s="50"/>
      <c r="C52" s="50"/>
      <c r="D52" s="50"/>
      <c r="E52" s="50"/>
      <c r="F52" s="49"/>
      <c r="G52" s="49"/>
      <c r="H52" s="49"/>
      <c r="I52" s="49"/>
      <c r="J52" s="49"/>
      <c r="K52" s="573"/>
      <c r="L52" s="573"/>
      <c r="M52" s="573"/>
      <c r="N52" s="573"/>
      <c r="O52" s="68"/>
      <c r="P52" s="68"/>
      <c r="Z52" s="95"/>
      <c r="AA52" s="78"/>
      <c r="AB52" s="50"/>
      <c r="AC52" s="50"/>
      <c r="AD52" s="50"/>
      <c r="AE52" s="50"/>
    </row>
    <row r="53" spans="1:35" ht="9.75" customHeight="1" x14ac:dyDescent="0.15">
      <c r="A53" s="637"/>
      <c r="B53" s="50"/>
      <c r="C53" s="50"/>
      <c r="D53" s="50"/>
      <c r="E53" s="50"/>
      <c r="F53" s="49"/>
      <c r="G53" s="49"/>
      <c r="H53" s="49"/>
      <c r="I53" s="49"/>
      <c r="J53" s="49"/>
      <c r="K53" s="573"/>
      <c r="L53" s="573"/>
      <c r="M53" s="573"/>
      <c r="N53" s="573"/>
      <c r="O53" s="68"/>
      <c r="P53" s="68"/>
      <c r="Q53" s="135"/>
      <c r="R53" s="135"/>
      <c r="S53" s="135"/>
      <c r="T53" s="135"/>
      <c r="U53" s="135"/>
      <c r="V53" s="135"/>
      <c r="W53" s="135"/>
      <c r="X53" s="135"/>
      <c r="Y53" s="135"/>
      <c r="Z53" s="95"/>
      <c r="AA53" s="50"/>
      <c r="AB53" s="50"/>
      <c r="AC53" s="50"/>
      <c r="AD53" s="50"/>
      <c r="AE53" s="50"/>
    </row>
    <row r="54" spans="1:35" ht="1.5" customHeight="1" thickBot="1" x14ac:dyDescent="0.2">
      <c r="A54" s="638"/>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74"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43">
        <f>C19</f>
        <v>45809</v>
      </c>
      <c r="D58" s="744"/>
      <c r="E58" s="744"/>
      <c r="F58" s="744"/>
      <c r="G58" s="744"/>
      <c r="H58" s="744"/>
      <c r="I58" s="744"/>
      <c r="J58" s="745"/>
      <c r="K58" s="302" t="s">
        <v>274</v>
      </c>
      <c r="L58" s="743">
        <f>L19</f>
        <v>45813</v>
      </c>
      <c r="M58" s="744"/>
      <c r="N58" s="744"/>
      <c r="O58" s="744"/>
      <c r="P58" s="744"/>
      <c r="Q58" s="744"/>
      <c r="R58" s="744"/>
      <c r="S58" s="745"/>
      <c r="T58" s="288">
        <f>C58+27</f>
        <v>45836</v>
      </c>
      <c r="U58" s="60"/>
      <c r="V58" s="60"/>
      <c r="W58" s="60"/>
      <c r="X58" s="50"/>
      <c r="Y58" s="50"/>
      <c r="Z58" s="95"/>
      <c r="AA58" s="50"/>
    </row>
    <row r="59" spans="1:35" ht="9.9499999999999993" customHeight="1" x14ac:dyDescent="0.15">
      <c r="A59" s="575"/>
      <c r="B59" s="50"/>
      <c r="C59" s="289" t="s">
        <v>278</v>
      </c>
      <c r="D59" s="287"/>
      <c r="E59" s="287"/>
      <c r="F59" s="287"/>
      <c r="G59" s="287"/>
      <c r="H59" s="287"/>
      <c r="I59" s="287"/>
      <c r="J59" s="287"/>
      <c r="K59" s="302"/>
      <c r="L59" s="289" t="s">
        <v>280</v>
      </c>
      <c r="M59" s="287"/>
      <c r="N59" s="287"/>
      <c r="O59" s="287"/>
      <c r="P59" s="287"/>
      <c r="Q59" s="287"/>
      <c r="R59" s="287"/>
      <c r="S59" s="287"/>
      <c r="T59" s="288"/>
      <c r="U59" s="60"/>
      <c r="V59" s="60"/>
      <c r="W59" s="60"/>
      <c r="X59" s="50"/>
      <c r="Y59" s="50"/>
      <c r="Z59" s="95"/>
      <c r="AA59" s="50"/>
    </row>
    <row r="60" spans="1:35" ht="9.9499999999999993" customHeight="1" x14ac:dyDescent="0.15">
      <c r="A60" s="575"/>
      <c r="B60" s="50"/>
      <c r="C60" s="289"/>
      <c r="D60" s="287"/>
      <c r="E60" s="287"/>
      <c r="F60" s="287"/>
      <c r="G60" s="287"/>
      <c r="H60" s="287"/>
      <c r="I60" s="287"/>
      <c r="J60" s="287"/>
      <c r="K60" s="332"/>
      <c r="L60" s="289"/>
      <c r="M60" s="287"/>
      <c r="N60" s="287"/>
      <c r="O60" s="287"/>
      <c r="P60" s="287"/>
      <c r="Q60" s="287"/>
      <c r="R60" s="287"/>
      <c r="S60" s="287"/>
      <c r="T60" s="288"/>
      <c r="U60" s="60"/>
      <c r="V60" s="60"/>
      <c r="W60" s="60"/>
      <c r="X60" s="50"/>
      <c r="Y60" s="50"/>
      <c r="Z60" s="95"/>
      <c r="AA60" s="50"/>
    </row>
    <row r="61" spans="1:35" ht="9.9499999999999993" customHeight="1" x14ac:dyDescent="0.15">
      <c r="A61" s="575"/>
      <c r="B61" s="315"/>
      <c r="C61" s="316"/>
      <c r="D61" s="317"/>
      <c r="E61" s="317"/>
      <c r="F61" s="317"/>
      <c r="G61" s="317"/>
      <c r="H61" s="317"/>
      <c r="I61" s="317"/>
      <c r="J61" s="317"/>
      <c r="K61" s="318"/>
      <c r="L61" s="316"/>
      <c r="M61" s="317"/>
      <c r="N61" s="317"/>
      <c r="O61" s="317"/>
      <c r="P61" s="317"/>
      <c r="Q61" s="317"/>
      <c r="R61" s="317"/>
      <c r="S61" s="317"/>
      <c r="T61" s="319"/>
      <c r="U61" s="320"/>
      <c r="V61" s="320"/>
      <c r="W61" s="320"/>
      <c r="X61" s="321"/>
      <c r="Y61" s="321"/>
      <c r="Z61" s="322"/>
      <c r="AA61" s="50"/>
    </row>
    <row r="62" spans="1:35" ht="6" customHeight="1" x14ac:dyDescent="0.15">
      <c r="A62" s="57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x14ac:dyDescent="0.15">
      <c r="A63" s="575"/>
      <c r="B63" s="98" t="s">
        <v>309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35" ht="15" customHeight="1" thickBot="1" x14ac:dyDescent="0.2">
      <c r="A64" s="575"/>
      <c r="B64" s="50"/>
      <c r="C64" s="641" t="s">
        <v>283</v>
      </c>
      <c r="D64" s="641"/>
      <c r="E64" s="641"/>
      <c r="F64" s="641"/>
      <c r="G64" s="112"/>
      <c r="H64" s="641" t="s">
        <v>312</v>
      </c>
      <c r="I64" s="641"/>
      <c r="J64" s="641"/>
      <c r="K64" s="641"/>
      <c r="L64" s="112"/>
      <c r="M64" s="112"/>
      <c r="N64" s="49"/>
      <c r="O64" s="50"/>
      <c r="P64" s="50"/>
      <c r="Q64" s="50"/>
      <c r="R64" s="50"/>
      <c r="S64" s="50"/>
      <c r="T64" s="50"/>
      <c r="U64" s="50"/>
      <c r="V64" s="50"/>
      <c r="W64" s="50"/>
      <c r="X64" s="50"/>
      <c r="Y64" s="50"/>
      <c r="Z64" s="95"/>
      <c r="AA64" s="50"/>
      <c r="AB64" s="50"/>
      <c r="AC64" s="50"/>
      <c r="AD64" s="50"/>
      <c r="AE64" s="50"/>
      <c r="AF64" s="50"/>
      <c r="AG64" s="50"/>
      <c r="AH64" s="50"/>
      <c r="AI64" s="50"/>
    </row>
    <row r="65" spans="1:68" ht="21" customHeight="1" thickTop="1" thickBot="1" x14ac:dyDescent="0.2">
      <c r="A65" s="575"/>
      <c r="B65" s="50"/>
      <c r="C65" s="423">
        <f>C49</f>
        <v>2008</v>
      </c>
      <c r="D65" s="579"/>
      <c r="E65" s="579"/>
      <c r="F65" s="80" t="s">
        <v>6</v>
      </c>
      <c r="G65" s="111" t="s">
        <v>311</v>
      </c>
      <c r="H65" s="423">
        <f>K25</f>
        <v>4</v>
      </c>
      <c r="I65" s="579"/>
      <c r="J65" s="579"/>
      <c r="K65" s="80" t="s">
        <v>3</v>
      </c>
      <c r="L65" s="111" t="s">
        <v>88</v>
      </c>
      <c r="M65" s="571">
        <f>C65*H65</f>
        <v>8032</v>
      </c>
      <c r="N65" s="572"/>
      <c r="O65" s="572"/>
      <c r="P65" s="81" t="s">
        <v>6</v>
      </c>
      <c r="Q65" s="50"/>
      <c r="R65" s="50"/>
      <c r="S65" s="50"/>
      <c r="T65" s="50"/>
      <c r="U65" s="50"/>
      <c r="V65" s="50"/>
      <c r="W65" s="50"/>
      <c r="X65" s="50"/>
      <c r="Y65" s="50"/>
      <c r="Z65" s="95"/>
      <c r="AA65" s="50"/>
      <c r="AB65" s="50"/>
      <c r="AC65" s="50"/>
      <c r="AD65" s="50"/>
      <c r="AE65" s="50"/>
      <c r="AF65" s="50"/>
      <c r="AG65" s="50"/>
      <c r="AH65" s="50"/>
      <c r="AI65" s="50"/>
    </row>
    <row r="66" spans="1:68" ht="21" customHeight="1" thickTop="1" x14ac:dyDescent="0.15">
      <c r="A66" s="575"/>
      <c r="B66" s="50"/>
      <c r="C66" s="337"/>
      <c r="D66" s="314"/>
      <c r="E66" s="314"/>
      <c r="F66" s="338"/>
      <c r="G66" s="329"/>
      <c r="H66" s="337"/>
      <c r="I66" s="314"/>
      <c r="J66" s="314"/>
      <c r="K66" s="338"/>
      <c r="L66" s="329"/>
      <c r="M66" s="337"/>
      <c r="N66" s="314"/>
      <c r="O66" s="314"/>
      <c r="P66" s="284"/>
      <c r="Q66" s="50"/>
      <c r="R66" s="50"/>
      <c r="S66" s="50"/>
      <c r="T66" s="50"/>
      <c r="U66" s="50"/>
      <c r="V66" s="50"/>
      <c r="W66" s="50"/>
      <c r="X66" s="50"/>
      <c r="Y66" s="50"/>
      <c r="Z66" s="95"/>
      <c r="AA66" s="50"/>
      <c r="AB66" s="50"/>
      <c r="AC66" s="50"/>
      <c r="AD66" s="50"/>
      <c r="AE66" s="50"/>
      <c r="AF66" s="50"/>
      <c r="AG66" s="50"/>
      <c r="AH66" s="50"/>
      <c r="AI66" s="50"/>
    </row>
    <row r="67" spans="1:68" ht="6" customHeight="1" thickBot="1" x14ac:dyDescent="0.2">
      <c r="A67" s="576"/>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9"/>
      <c r="AA67" s="50"/>
      <c r="AB67" s="50"/>
      <c r="AC67" s="50"/>
      <c r="AD67" s="50"/>
      <c r="AE67" s="50"/>
      <c r="AF67" s="50"/>
      <c r="AG67" s="50"/>
      <c r="AH67" s="50"/>
      <c r="AI67" s="50"/>
    </row>
    <row r="68" spans="1: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15">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15">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1"/>
      <c r="S80" s="51"/>
      <c r="T80" s="51"/>
      <c r="U80" s="51"/>
      <c r="V80" s="51"/>
      <c r="W80" s="51"/>
      <c r="X80" s="51"/>
      <c r="Y80" s="51"/>
      <c r="Z80" s="51"/>
      <c r="AA80" s="51"/>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sheetData>
  <mergeCells count="60">
    <mergeCell ref="A1:Z1"/>
    <mergeCell ref="A2:A14"/>
    <mergeCell ref="A15:A27"/>
    <mergeCell ref="K25:L25"/>
    <mergeCell ref="K7:R7"/>
    <mergeCell ref="K11:R11"/>
    <mergeCell ref="C19:J19"/>
    <mergeCell ref="L19:S19"/>
    <mergeCell ref="K5:R5"/>
    <mergeCell ref="K3:R3"/>
    <mergeCell ref="K9:R9"/>
    <mergeCell ref="K13:R13"/>
    <mergeCell ref="O26:W26"/>
    <mergeCell ref="C26:M26"/>
    <mergeCell ref="Q30:U30"/>
    <mergeCell ref="V30:Y30"/>
    <mergeCell ref="Q33:U33"/>
    <mergeCell ref="C42:F43"/>
    <mergeCell ref="K42:N43"/>
    <mergeCell ref="S36:V37"/>
    <mergeCell ref="S38:U39"/>
    <mergeCell ref="V38:V39"/>
    <mergeCell ref="V31:Y32"/>
    <mergeCell ref="Q31:U32"/>
    <mergeCell ref="W38:X39"/>
    <mergeCell ref="C38:E39"/>
    <mergeCell ref="F38:F39"/>
    <mergeCell ref="G38:J39"/>
    <mergeCell ref="K38:M39"/>
    <mergeCell ref="N38:N39"/>
    <mergeCell ref="A28:A54"/>
    <mergeCell ref="A55:A67"/>
    <mergeCell ref="C64:F64"/>
    <mergeCell ref="H64:K64"/>
    <mergeCell ref="C65:E65"/>
    <mergeCell ref="H65:J65"/>
    <mergeCell ref="K33:M33"/>
    <mergeCell ref="C36:F37"/>
    <mergeCell ref="K36:N37"/>
    <mergeCell ref="C31:F32"/>
    <mergeCell ref="K31:N32"/>
    <mergeCell ref="C33:E33"/>
    <mergeCell ref="G33:J33"/>
    <mergeCell ref="K34:N34"/>
    <mergeCell ref="M65:O65"/>
    <mergeCell ref="K40:N40"/>
    <mergeCell ref="O38:P39"/>
    <mergeCell ref="K53:N53"/>
    <mergeCell ref="C44:E45"/>
    <mergeCell ref="F44:F45"/>
    <mergeCell ref="G44:J45"/>
    <mergeCell ref="K46:N46"/>
    <mergeCell ref="K44:M45"/>
    <mergeCell ref="N44:N45"/>
    <mergeCell ref="K52:N52"/>
    <mergeCell ref="C58:J58"/>
    <mergeCell ref="L58:S58"/>
    <mergeCell ref="C47:F48"/>
    <mergeCell ref="C49:E50"/>
    <mergeCell ref="F49:F50"/>
  </mergeCells>
  <phoneticPr fontId="4"/>
  <conditionalFormatting sqref="K7:R7">
    <cfRule type="containsBlanks" dxfId="18" priority="16">
      <formula>LEN(TRIM(K7))=0</formula>
    </cfRule>
  </conditionalFormatting>
  <conditionalFormatting sqref="K3:R3">
    <cfRule type="containsBlanks" dxfId="17" priority="11">
      <formula>LEN(TRIM(K3))=0</formula>
    </cfRule>
  </conditionalFormatting>
  <conditionalFormatting sqref="K9:R9">
    <cfRule type="containsBlanks" dxfId="16" priority="10">
      <formula>LEN(TRIM(K9))=0</formula>
    </cfRule>
  </conditionalFormatting>
  <conditionalFormatting sqref="K11:R11">
    <cfRule type="containsBlanks" dxfId="15" priority="9">
      <formula>LEN(TRIM(K11))=0</formula>
    </cfRule>
  </conditionalFormatting>
  <conditionalFormatting sqref="K5:R5">
    <cfRule type="containsBlanks" dxfId="14" priority="3">
      <formula>LEN(TRIM(K5))=0</formula>
    </cfRule>
  </conditionalFormatting>
  <dataValidations count="2">
    <dataValidation imeMode="off" allowBlank="1" showInputMessage="1" showErrorMessage="1" sqref="G25:H25 C33:E33 D25" xr:uid="{00000000-0002-0000-0100-000000000000}"/>
    <dataValidation type="list" allowBlank="1" showInputMessage="1" showErrorMessage="1" sqref="K5:R5" xr:uid="{8F2EAABD-B487-4C77-B4BF-0885B4F83201}">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BA29-B10F-4A4F-B72D-217D4676A534}">
  <dimension ref="A1:BP113"/>
  <sheetViews>
    <sheetView showGridLines="0" showZeros="0" view="pageBreakPreview" zoomScaleNormal="100" zoomScaleSheetLayoutView="100" workbookViewId="0">
      <selection activeCell="K3" sqref="K3:R3"/>
    </sheetView>
  </sheetViews>
  <sheetFormatPr defaultColWidth="3.875" defaultRowHeight="15" customHeight="1" x14ac:dyDescent="0.15"/>
  <cols>
    <col min="1" max="1" width="3.75" style="57" customWidth="1"/>
    <col min="2" max="25" width="3.875" style="57" customWidth="1"/>
    <col min="26" max="26" width="1.25" style="57" customWidth="1"/>
    <col min="27" max="27" width="3.875" style="57" customWidth="1"/>
    <col min="28" max="28" width="28" style="57" hidden="1" customWidth="1"/>
    <col min="29" max="29" width="15.125" style="57" hidden="1" customWidth="1"/>
    <col min="30" max="30" width="15.625" style="57" customWidth="1"/>
    <col min="31" max="16384" width="3.875" style="57"/>
  </cols>
  <sheetData>
    <row r="1" spans="1:30" ht="28.5" customHeight="1" x14ac:dyDescent="0.5">
      <c r="A1" s="724" t="s">
        <v>336</v>
      </c>
      <c r="B1" s="725"/>
      <c r="C1" s="725"/>
      <c r="D1" s="725"/>
      <c r="E1" s="725"/>
      <c r="F1" s="725"/>
      <c r="G1" s="725"/>
      <c r="H1" s="725"/>
      <c r="I1" s="725"/>
      <c r="J1" s="725"/>
      <c r="K1" s="725"/>
      <c r="L1" s="725"/>
      <c r="M1" s="725"/>
      <c r="N1" s="725"/>
      <c r="O1" s="725"/>
      <c r="P1" s="725"/>
      <c r="Q1" s="725"/>
      <c r="R1" s="725"/>
      <c r="S1" s="725"/>
      <c r="T1" s="725"/>
      <c r="U1" s="725"/>
      <c r="V1" s="725"/>
      <c r="W1" s="725"/>
      <c r="X1" s="725"/>
      <c r="Y1" s="725"/>
      <c r="Z1" s="726"/>
    </row>
    <row r="2" spans="1:30" ht="9.9499999999999993" customHeight="1" thickBot="1" x14ac:dyDescent="0.2">
      <c r="A2" s="639" t="s">
        <v>334</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639"/>
      <c r="B3" s="5" t="s">
        <v>229</v>
      </c>
      <c r="C3" s="50"/>
      <c r="D3" s="50"/>
      <c r="E3" s="50"/>
      <c r="F3" s="50"/>
      <c r="G3" s="50"/>
      <c r="H3" s="50"/>
      <c r="I3" s="50"/>
      <c r="J3" s="50"/>
      <c r="K3" s="655"/>
      <c r="L3" s="656"/>
      <c r="M3" s="656"/>
      <c r="N3" s="656"/>
      <c r="O3" s="656"/>
      <c r="P3" s="656"/>
      <c r="Q3" s="656"/>
      <c r="R3" s="657"/>
      <c r="S3" s="262" t="s">
        <v>158</v>
      </c>
      <c r="T3" s="50"/>
      <c r="U3" s="50"/>
      <c r="V3" s="50"/>
      <c r="W3" s="50"/>
      <c r="X3" s="50"/>
      <c r="Y3" s="50"/>
      <c r="Z3" s="95"/>
      <c r="AA3" s="50"/>
      <c r="AB3" s="348" t="s">
        <v>340</v>
      </c>
      <c r="AC3" s="57">
        <f>K5-K3+1</f>
        <v>1</v>
      </c>
    </row>
    <row r="4" spans="1:30" ht="6" customHeight="1" thickTop="1" thickBot="1" x14ac:dyDescent="0.2">
      <c r="A4" s="639"/>
      <c r="B4" s="5"/>
      <c r="C4" s="50"/>
      <c r="D4" s="50"/>
      <c r="E4" s="50"/>
      <c r="F4" s="50"/>
      <c r="G4" s="50"/>
      <c r="H4" s="50"/>
      <c r="I4" s="50"/>
      <c r="J4" s="50"/>
      <c r="K4" s="96"/>
      <c r="L4" s="96"/>
      <c r="M4" s="96"/>
      <c r="N4" s="96"/>
      <c r="O4" s="96"/>
      <c r="P4" s="50"/>
      <c r="Q4" s="50"/>
      <c r="R4" s="50"/>
      <c r="S4" s="344"/>
      <c r="T4" s="50"/>
      <c r="U4" s="50"/>
      <c r="V4" s="50"/>
      <c r="W4" s="50"/>
      <c r="X4" s="50"/>
      <c r="Y4" s="50"/>
      <c r="Z4" s="95"/>
      <c r="AA4" s="50"/>
    </row>
    <row r="5" spans="1:30" ht="20.100000000000001" customHeight="1" thickTop="1" thickBot="1" x14ac:dyDescent="0.2">
      <c r="A5" s="639"/>
      <c r="B5" s="5" t="s">
        <v>346</v>
      </c>
      <c r="C5" s="50"/>
      <c r="D5" s="50"/>
      <c r="E5" s="50"/>
      <c r="F5" s="50"/>
      <c r="G5" s="50"/>
      <c r="H5" s="50"/>
      <c r="I5" s="50"/>
      <c r="J5" s="50"/>
      <c r="K5" s="655"/>
      <c r="L5" s="656"/>
      <c r="M5" s="656"/>
      <c r="N5" s="656"/>
      <c r="O5" s="656"/>
      <c r="P5" s="656"/>
      <c r="Q5" s="656"/>
      <c r="R5" s="657"/>
      <c r="S5" s="262" t="s">
        <v>158</v>
      </c>
      <c r="T5" s="50"/>
      <c r="U5" s="50"/>
      <c r="V5" s="50"/>
      <c r="W5" s="50"/>
      <c r="X5" s="50"/>
      <c r="Y5" s="50"/>
      <c r="Z5" s="95"/>
      <c r="AA5" s="50"/>
      <c r="AB5" s="349" t="s">
        <v>345</v>
      </c>
      <c r="AC5" s="290">
        <f>K3+56</f>
        <v>56</v>
      </c>
    </row>
    <row r="6" spans="1:30" ht="6" customHeight="1" thickTop="1" thickBot="1" x14ac:dyDescent="0.2">
      <c r="A6" s="639"/>
      <c r="B6" s="5"/>
      <c r="C6" s="50"/>
      <c r="D6" s="50"/>
      <c r="E6" s="50"/>
      <c r="F6" s="50"/>
      <c r="G6" s="50"/>
      <c r="H6" s="50"/>
      <c r="I6" s="50"/>
      <c r="J6" s="50"/>
      <c r="K6" s="96"/>
      <c r="L6" s="96"/>
      <c r="M6" s="96"/>
      <c r="N6" s="96"/>
      <c r="O6" s="96"/>
      <c r="P6" s="50"/>
      <c r="Q6" s="50"/>
      <c r="R6" s="50"/>
      <c r="S6" s="344"/>
      <c r="T6" s="50"/>
      <c r="U6" s="50"/>
      <c r="V6" s="50"/>
      <c r="W6" s="50"/>
      <c r="X6" s="50"/>
      <c r="Y6" s="50"/>
      <c r="Z6" s="95"/>
      <c r="AA6" s="50"/>
      <c r="AB6" s="349"/>
    </row>
    <row r="7" spans="1:30" ht="20.100000000000001" customHeight="1" thickTop="1" thickBot="1" x14ac:dyDescent="0.2">
      <c r="A7" s="639"/>
      <c r="B7" s="5" t="s">
        <v>347</v>
      </c>
      <c r="C7" s="50"/>
      <c r="D7" s="51"/>
      <c r="E7" s="51"/>
      <c r="F7" s="50"/>
      <c r="G7" s="50"/>
      <c r="H7" s="50"/>
      <c r="I7" s="50"/>
      <c r="J7" s="50"/>
      <c r="K7" s="655"/>
      <c r="L7" s="656"/>
      <c r="M7" s="656"/>
      <c r="N7" s="656"/>
      <c r="O7" s="656"/>
      <c r="P7" s="656"/>
      <c r="Q7" s="656"/>
      <c r="R7" s="657"/>
      <c r="S7" s="262" t="s">
        <v>158</v>
      </c>
      <c r="T7" s="52"/>
      <c r="U7" s="52"/>
      <c r="V7" s="52"/>
      <c r="W7" s="52"/>
      <c r="X7" s="52"/>
      <c r="Y7" s="52"/>
      <c r="Z7" s="97"/>
      <c r="AA7" s="50"/>
      <c r="AB7" s="349" t="s">
        <v>344</v>
      </c>
      <c r="AC7" s="290">
        <f>K5+27</f>
        <v>27</v>
      </c>
    </row>
    <row r="8" spans="1:30" ht="6" customHeight="1" thickTop="1" thickBot="1" x14ac:dyDescent="0.2">
      <c r="A8" s="639"/>
      <c r="AA8" s="50"/>
      <c r="AB8" s="349"/>
    </row>
    <row r="9" spans="1:30" ht="20.100000000000001" customHeight="1" thickTop="1" thickBot="1" x14ac:dyDescent="0.2">
      <c r="A9" s="639"/>
      <c r="B9" s="5" t="s">
        <v>348</v>
      </c>
      <c r="K9" s="730"/>
      <c r="L9" s="731"/>
      <c r="M9" s="731"/>
      <c r="N9" s="731"/>
      <c r="O9" s="731"/>
      <c r="P9" s="731"/>
      <c r="Q9" s="731"/>
      <c r="R9" s="732"/>
      <c r="AA9" s="52"/>
      <c r="AB9" s="349" t="s">
        <v>342</v>
      </c>
      <c r="AC9" s="350">
        <f>K7-K5+1</f>
        <v>1</v>
      </c>
      <c r="AD9" s="49">
        <f>IF(K7&gt;AB8,AB8,K7)</f>
        <v>0</v>
      </c>
    </row>
    <row r="10" spans="1:30" ht="6" customHeight="1" thickTop="1" x14ac:dyDescent="0.15">
      <c r="A10" s="63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c r="AB10" s="349"/>
    </row>
    <row r="11" spans="1:30" ht="30" customHeight="1" x14ac:dyDescent="0.15">
      <c r="A11" s="639"/>
      <c r="B11" s="15"/>
      <c r="C11" s="50"/>
      <c r="D11" s="51"/>
      <c r="E11" s="51"/>
      <c r="F11" s="52"/>
      <c r="G11" s="52"/>
      <c r="H11" s="52"/>
      <c r="I11" s="52"/>
      <c r="J11" s="52"/>
      <c r="K11" s="52"/>
      <c r="L11" s="52"/>
      <c r="M11" s="52"/>
      <c r="N11" s="52"/>
      <c r="O11" s="52"/>
      <c r="P11" s="52"/>
      <c r="Q11" s="52"/>
      <c r="R11" s="52"/>
      <c r="S11" s="15"/>
      <c r="T11" s="52"/>
      <c r="U11" s="52"/>
      <c r="V11" s="52"/>
      <c r="W11" s="52"/>
      <c r="X11" s="52"/>
      <c r="Y11" s="52"/>
      <c r="Z11" s="97"/>
      <c r="AA11" s="52"/>
      <c r="AB11" s="349"/>
    </row>
    <row r="12" spans="1:30" ht="20.100000000000001" customHeight="1" x14ac:dyDescent="0.15">
      <c r="A12" s="575"/>
      <c r="B12" s="5" t="s">
        <v>333</v>
      </c>
      <c r="C12" s="50"/>
      <c r="D12" s="51"/>
      <c r="E12" s="51"/>
      <c r="F12" s="50"/>
      <c r="G12" s="50"/>
      <c r="H12" s="50"/>
      <c r="I12" s="50"/>
      <c r="J12" s="50"/>
      <c r="K12" s="727" t="str">
        <f>IF(AC3+14&gt;56,"請求できません",IF(AC9&lt;14,"請求できません","請求できます"))</f>
        <v>請求できません</v>
      </c>
      <c r="L12" s="728"/>
      <c r="M12" s="728"/>
      <c r="N12" s="728"/>
      <c r="O12" s="728"/>
      <c r="P12" s="728"/>
      <c r="Q12" s="728"/>
      <c r="R12" s="729"/>
      <c r="S12" s="262"/>
      <c r="T12" s="52"/>
      <c r="U12" s="52"/>
      <c r="V12" s="52"/>
      <c r="W12" s="52"/>
      <c r="X12" s="52"/>
      <c r="Y12" s="52"/>
      <c r="Z12" s="97"/>
      <c r="AA12" s="52"/>
      <c r="AB12" s="349" t="s">
        <v>343</v>
      </c>
      <c r="AC12" s="350">
        <f>AC5-K5</f>
        <v>56</v>
      </c>
    </row>
    <row r="13" spans="1:30" ht="6" customHeight="1" x14ac:dyDescent="0.15">
      <c r="A13" s="575"/>
      <c r="B13" s="15"/>
      <c r="C13" s="50"/>
      <c r="D13" s="51"/>
      <c r="E13" s="51"/>
      <c r="F13" s="52"/>
      <c r="G13" s="52"/>
      <c r="H13" s="52"/>
      <c r="I13" s="52"/>
      <c r="J13" s="52"/>
      <c r="K13" s="52"/>
      <c r="L13" s="52"/>
      <c r="M13" s="52"/>
      <c r="N13" s="52"/>
      <c r="O13" s="52"/>
      <c r="P13" s="52"/>
      <c r="Q13" s="52"/>
      <c r="R13" s="52"/>
      <c r="S13" s="52"/>
      <c r="T13" s="52"/>
      <c r="U13" s="52"/>
      <c r="V13" s="52"/>
      <c r="W13" s="52"/>
      <c r="X13" s="52"/>
      <c r="Y13" s="52"/>
      <c r="Z13" s="97"/>
      <c r="AA13" s="52"/>
    </row>
    <row r="14" spans="1:30" ht="9.9499999999999993" customHeight="1" thickBot="1" x14ac:dyDescent="0.2">
      <c r="A14" s="654"/>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15">
      <c r="A15" s="574" t="s">
        <v>285</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639"/>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639"/>
      <c r="B17" s="5" t="s">
        <v>332</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639"/>
      <c r="B18" s="50"/>
      <c r="C18" s="68"/>
      <c r="D18" s="51"/>
      <c r="E18" s="51"/>
      <c r="F18" s="285" t="s">
        <v>16</v>
      </c>
      <c r="G18" s="50"/>
      <c r="H18" s="50"/>
      <c r="I18" s="50"/>
      <c r="J18" s="50"/>
      <c r="K18" s="50"/>
      <c r="L18" s="68"/>
      <c r="M18" s="50"/>
      <c r="N18" s="50"/>
      <c r="O18" s="285" t="s">
        <v>277</v>
      </c>
      <c r="P18" s="50"/>
      <c r="Q18" s="50"/>
      <c r="R18" s="50"/>
      <c r="S18" s="50"/>
      <c r="T18" s="50"/>
      <c r="U18" s="50"/>
      <c r="V18" s="50"/>
      <c r="W18" s="50"/>
      <c r="X18" s="50"/>
      <c r="Y18" s="50"/>
      <c r="Z18" s="95"/>
      <c r="AA18" s="50"/>
    </row>
    <row r="19" spans="1:27" ht="20.100000000000001" customHeight="1" x14ac:dyDescent="0.15">
      <c r="A19" s="639"/>
      <c r="B19" s="51"/>
      <c r="C19" s="733">
        <f>K5</f>
        <v>0</v>
      </c>
      <c r="D19" s="734"/>
      <c r="E19" s="734"/>
      <c r="F19" s="734"/>
      <c r="G19" s="734"/>
      <c r="H19" s="734"/>
      <c r="I19" s="734"/>
      <c r="J19" s="735"/>
      <c r="K19" s="342" t="s">
        <v>274</v>
      </c>
      <c r="L19" s="733">
        <f>IF(K7&lt;AC7,K7,IF(AC7&lt;AC5,AC7,AC5))</f>
        <v>0</v>
      </c>
      <c r="M19" s="734"/>
      <c r="N19" s="734"/>
      <c r="O19" s="734"/>
      <c r="P19" s="734"/>
      <c r="Q19" s="734"/>
      <c r="R19" s="734"/>
      <c r="S19" s="735"/>
      <c r="W19" s="60"/>
      <c r="X19" s="60"/>
      <c r="Y19" s="60"/>
      <c r="Z19" s="101"/>
      <c r="AA19" s="50"/>
    </row>
    <row r="20" spans="1:27" ht="39.950000000000003" customHeight="1" x14ac:dyDescent="0.15">
      <c r="A20" s="639"/>
      <c r="B20" s="51"/>
      <c r="C20" s="289" t="s">
        <v>278</v>
      </c>
      <c r="D20" s="287"/>
      <c r="E20" s="287"/>
      <c r="F20" s="287"/>
      <c r="G20" s="287"/>
      <c r="H20" s="287"/>
      <c r="I20" s="287"/>
      <c r="J20" s="287"/>
      <c r="K20" s="342"/>
      <c r="L20" s="722" t="s">
        <v>350</v>
      </c>
      <c r="M20" s="722"/>
      <c r="N20" s="722"/>
      <c r="O20" s="722"/>
      <c r="P20" s="722"/>
      <c r="Q20" s="722"/>
      <c r="R20" s="722"/>
      <c r="S20" s="722"/>
      <c r="T20" s="722"/>
      <c r="U20" s="722"/>
      <c r="V20" s="722"/>
      <c r="W20" s="722"/>
      <c r="X20" s="722"/>
      <c r="Y20" s="722"/>
      <c r="Z20" s="101"/>
      <c r="AA20" s="50"/>
    </row>
    <row r="21" spans="1:27" ht="9.9499999999999993" customHeight="1" x14ac:dyDescent="0.15">
      <c r="A21" s="639"/>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639"/>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639"/>
      <c r="B23" s="5" t="s">
        <v>286</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639"/>
      <c r="B24" s="50"/>
      <c r="C24" s="34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639"/>
      <c r="B25" s="51"/>
      <c r="D25" s="292" t="s">
        <v>287</v>
      </c>
      <c r="E25" s="284"/>
      <c r="F25" s="50"/>
      <c r="G25" s="340"/>
      <c r="H25" s="340"/>
      <c r="I25" s="284"/>
      <c r="J25" s="50"/>
      <c r="K25" s="736">
        <f>NETWORKDAYS.INTL(C19,L19)</f>
        <v>0</v>
      </c>
      <c r="L25" s="737"/>
      <c r="M25" s="284" t="s">
        <v>3</v>
      </c>
      <c r="N25" s="344"/>
      <c r="O25" s="50"/>
      <c r="P25" s="50"/>
      <c r="Q25" s="50"/>
      <c r="R25" s="50"/>
      <c r="S25" s="50"/>
      <c r="T25" s="50"/>
      <c r="U25" s="50"/>
      <c r="V25" s="50"/>
      <c r="W25" s="50"/>
      <c r="X25" s="50"/>
      <c r="Y25" s="50"/>
      <c r="Z25" s="95"/>
      <c r="AA25" s="50"/>
    </row>
    <row r="26" spans="1:27" ht="15" customHeight="1" x14ac:dyDescent="0.15">
      <c r="A26" s="639"/>
      <c r="B26" s="50"/>
      <c r="C26" s="738"/>
      <c r="D26" s="738"/>
      <c r="E26" s="738"/>
      <c r="F26" s="738"/>
      <c r="G26" s="738"/>
      <c r="H26" s="738"/>
      <c r="I26" s="738"/>
      <c r="J26" s="738"/>
      <c r="K26" s="738"/>
      <c r="L26" s="738"/>
      <c r="M26" s="738"/>
      <c r="N26" s="342"/>
      <c r="O26" s="738"/>
      <c r="P26" s="738"/>
      <c r="Q26" s="738"/>
      <c r="R26" s="738"/>
      <c r="S26" s="738"/>
      <c r="T26" s="738"/>
      <c r="U26" s="738"/>
      <c r="V26" s="738"/>
      <c r="W26" s="738"/>
      <c r="X26" s="50"/>
      <c r="Y26" s="50"/>
      <c r="Z26" s="101"/>
      <c r="AA26" s="50"/>
    </row>
    <row r="27" spans="1:27" ht="6" customHeight="1" thickBot="1" x14ac:dyDescent="0.2">
      <c r="A27" s="640"/>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74" t="s">
        <v>283</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639"/>
      <c r="B29" s="50"/>
      <c r="C29" s="60"/>
      <c r="D29" s="60"/>
      <c r="E29" s="60"/>
      <c r="F29" s="60"/>
      <c r="G29" s="60"/>
      <c r="H29" s="60"/>
      <c r="I29" s="60"/>
      <c r="J29" s="60"/>
      <c r="K29" s="60"/>
      <c r="L29" s="60"/>
      <c r="M29" s="335"/>
      <c r="N29" s="342"/>
      <c r="O29" s="60"/>
      <c r="P29" s="60"/>
      <c r="Q29" s="60"/>
      <c r="R29" s="60"/>
      <c r="S29" s="60"/>
      <c r="T29" s="60"/>
      <c r="U29" s="60"/>
      <c r="V29" s="60"/>
      <c r="W29" s="60"/>
      <c r="X29" s="60"/>
      <c r="Y29" s="60"/>
      <c r="Z29" s="101"/>
      <c r="AA29" s="50"/>
    </row>
    <row r="30" spans="1:27" ht="15" customHeight="1" x14ac:dyDescent="0.15">
      <c r="A30" s="637"/>
      <c r="B30" s="98" t="s">
        <v>281</v>
      </c>
      <c r="C30" s="50"/>
      <c r="D30" s="50"/>
      <c r="E30" s="50"/>
      <c r="F30" s="50"/>
      <c r="G30" s="50"/>
      <c r="H30" s="50"/>
      <c r="I30" s="50"/>
      <c r="J30" s="50"/>
      <c r="K30" s="50"/>
      <c r="L30" s="50"/>
      <c r="M30" s="50"/>
      <c r="N30" s="50"/>
      <c r="O30" s="50"/>
      <c r="P30" s="50"/>
      <c r="Q30" s="356"/>
      <c r="R30" s="356"/>
      <c r="S30" s="356"/>
      <c r="T30" s="356"/>
      <c r="U30" s="356"/>
      <c r="V30" s="613"/>
      <c r="W30" s="613"/>
      <c r="X30" s="613"/>
      <c r="Y30" s="613"/>
      <c r="Z30" s="95"/>
      <c r="AA30" s="50"/>
    </row>
    <row r="31" spans="1:27" ht="9.75" customHeight="1" x14ac:dyDescent="0.15">
      <c r="A31" s="637"/>
      <c r="B31" s="50"/>
      <c r="C31" s="577" t="s">
        <v>284</v>
      </c>
      <c r="D31" s="577"/>
      <c r="E31" s="577"/>
      <c r="F31" s="577"/>
      <c r="G31" s="50"/>
      <c r="H31" s="50"/>
      <c r="I31" s="50"/>
      <c r="J31" s="50"/>
      <c r="K31" s="577" t="s">
        <v>62</v>
      </c>
      <c r="L31" s="577"/>
      <c r="M31" s="577"/>
      <c r="N31" s="577"/>
      <c r="O31" s="50"/>
      <c r="P31" s="50"/>
      <c r="Q31" s="614"/>
      <c r="R31" s="614"/>
      <c r="S31" s="614"/>
      <c r="T31" s="614"/>
      <c r="U31" s="614"/>
      <c r="V31" s="615"/>
      <c r="W31" s="615"/>
      <c r="X31" s="615"/>
      <c r="Y31" s="615"/>
      <c r="Z31" s="95"/>
      <c r="AA31" s="50"/>
    </row>
    <row r="32" spans="1:27" ht="7.5" customHeight="1" x14ac:dyDescent="0.15">
      <c r="A32" s="637"/>
      <c r="B32" s="50"/>
      <c r="C32" s="577"/>
      <c r="D32" s="577"/>
      <c r="E32" s="577"/>
      <c r="F32" s="577"/>
      <c r="G32" s="50"/>
      <c r="H32" s="50"/>
      <c r="I32" s="50"/>
      <c r="J32" s="50"/>
      <c r="K32" s="583"/>
      <c r="L32" s="583"/>
      <c r="M32" s="583"/>
      <c r="N32" s="583"/>
      <c r="O32" s="50"/>
      <c r="P32" s="50"/>
      <c r="Q32" s="614"/>
      <c r="R32" s="614"/>
      <c r="S32" s="614"/>
      <c r="T32" s="614"/>
      <c r="U32" s="614"/>
      <c r="V32" s="615"/>
      <c r="W32" s="615"/>
      <c r="X32" s="615"/>
      <c r="Y32" s="615"/>
      <c r="Z32" s="95"/>
      <c r="AA32" s="50"/>
    </row>
    <row r="33" spans="1:31" ht="21.75" customHeight="1" x14ac:dyDescent="0.15">
      <c r="A33" s="637"/>
      <c r="B33" s="50"/>
      <c r="C33" s="746">
        <f>K9</f>
        <v>0</v>
      </c>
      <c r="D33" s="747"/>
      <c r="E33" s="747"/>
      <c r="F33" s="79" t="s">
        <v>6</v>
      </c>
      <c r="G33" s="602" t="s">
        <v>76</v>
      </c>
      <c r="H33" s="602"/>
      <c r="I33" s="602"/>
      <c r="J33" s="602"/>
      <c r="K33" s="423">
        <f>IF(C33="",0,ROUND(C33/22,-1))</f>
        <v>0</v>
      </c>
      <c r="L33" s="579"/>
      <c r="M33" s="579"/>
      <c r="N33" s="79" t="s">
        <v>6</v>
      </c>
      <c r="O33" s="344" t="s">
        <v>77</v>
      </c>
      <c r="P33" s="50"/>
      <c r="Q33" s="614"/>
      <c r="R33" s="614"/>
      <c r="S33" s="614"/>
      <c r="T33" s="614"/>
      <c r="U33" s="614"/>
      <c r="V33" s="291"/>
      <c r="W33" s="291"/>
      <c r="X33" s="291"/>
      <c r="Y33" s="341"/>
      <c r="Z33" s="95"/>
      <c r="AA33" s="50"/>
    </row>
    <row r="34" spans="1:31" ht="10.5" customHeight="1" x14ac:dyDescent="0.15">
      <c r="A34" s="637"/>
      <c r="B34" s="50"/>
      <c r="C34" s="50"/>
      <c r="D34" s="50"/>
      <c r="E34" s="50"/>
      <c r="F34" s="50"/>
      <c r="G34" s="50"/>
      <c r="H34" s="50"/>
      <c r="I34" s="50"/>
      <c r="J34" s="50"/>
      <c r="K34" s="573" t="s">
        <v>78</v>
      </c>
      <c r="L34" s="573"/>
      <c r="M34" s="573"/>
      <c r="N34" s="573"/>
      <c r="O34" s="68"/>
      <c r="P34" s="68"/>
      <c r="Q34" s="286"/>
      <c r="R34" s="286"/>
      <c r="S34" s="286"/>
      <c r="T34" s="286"/>
      <c r="U34" s="286"/>
      <c r="V34" s="286"/>
      <c r="W34" s="286"/>
      <c r="X34" s="286"/>
      <c r="Y34" s="286"/>
      <c r="Z34" s="95"/>
      <c r="AA34" s="50"/>
    </row>
    <row r="35" spans="1:31" ht="10.5" customHeight="1" x14ac:dyDescent="0.15">
      <c r="A35" s="637"/>
      <c r="B35" s="50"/>
      <c r="C35" s="50"/>
      <c r="D35" s="50"/>
      <c r="E35" s="50"/>
      <c r="F35" s="50"/>
      <c r="G35" s="50"/>
      <c r="H35" s="50"/>
      <c r="I35" s="50"/>
      <c r="J35" s="50"/>
      <c r="K35" s="343"/>
      <c r="L35" s="343"/>
      <c r="M35" s="343"/>
      <c r="N35" s="343"/>
      <c r="O35" s="68"/>
      <c r="P35" s="68"/>
      <c r="Q35" s="286"/>
      <c r="R35" s="286"/>
      <c r="S35" s="286"/>
      <c r="T35" s="286"/>
      <c r="U35" s="286"/>
      <c r="V35" s="286"/>
      <c r="W35" s="286"/>
      <c r="X35" s="286"/>
      <c r="Y35" s="286"/>
      <c r="Z35" s="95"/>
      <c r="AA35" s="50"/>
      <c r="AB35" s="50"/>
      <c r="AC35" s="50"/>
    </row>
    <row r="36" spans="1:31" ht="7.5" customHeight="1" x14ac:dyDescent="0.15">
      <c r="A36" s="637"/>
      <c r="B36" s="50"/>
      <c r="C36" s="577" t="s">
        <v>62</v>
      </c>
      <c r="D36" s="577"/>
      <c r="E36" s="577"/>
      <c r="F36" s="577"/>
      <c r="G36" s="342"/>
      <c r="H36" s="49"/>
      <c r="I36" s="49"/>
      <c r="J36" s="49"/>
      <c r="K36" s="578" t="s">
        <v>283</v>
      </c>
      <c r="L36" s="578"/>
      <c r="M36" s="578"/>
      <c r="N36" s="578"/>
      <c r="O36" s="49"/>
      <c r="P36" s="49"/>
      <c r="Q36" s="286"/>
      <c r="S36" s="577" t="s">
        <v>304</v>
      </c>
      <c r="T36" s="577"/>
      <c r="U36" s="577"/>
      <c r="V36" s="577"/>
      <c r="W36" s="342"/>
      <c r="X36" s="49"/>
      <c r="Y36" s="286"/>
      <c r="Z36" s="95"/>
      <c r="AA36" s="50"/>
      <c r="AB36" s="50"/>
      <c r="AC36" s="50"/>
      <c r="AD36" s="50"/>
      <c r="AE36" s="50"/>
    </row>
    <row r="37" spans="1:31" ht="7.5" customHeight="1" x14ac:dyDescent="0.15">
      <c r="A37" s="637"/>
      <c r="B37" s="50"/>
      <c r="C37" s="583"/>
      <c r="D37" s="583"/>
      <c r="E37" s="583"/>
      <c r="F37" s="583"/>
      <c r="G37" s="342"/>
      <c r="H37" s="49"/>
      <c r="I37" s="49"/>
      <c r="J37" s="49"/>
      <c r="K37" s="578"/>
      <c r="L37" s="578"/>
      <c r="M37" s="578"/>
      <c r="N37" s="578"/>
      <c r="O37" s="49"/>
      <c r="P37" s="49"/>
      <c r="Q37" s="286"/>
      <c r="S37" s="583"/>
      <c r="T37" s="583"/>
      <c r="U37" s="583"/>
      <c r="V37" s="583"/>
      <c r="W37" s="342"/>
      <c r="X37" s="49"/>
      <c r="Y37" s="286"/>
      <c r="Z37" s="95"/>
      <c r="AA37" s="50"/>
      <c r="AB37" s="50"/>
      <c r="AC37" s="50"/>
      <c r="AD37" s="50"/>
      <c r="AE37" s="50"/>
    </row>
    <row r="38" spans="1:31" ht="7.5" customHeight="1" x14ac:dyDescent="0.15">
      <c r="A38" s="637"/>
      <c r="B38" s="50"/>
      <c r="C38" s="593">
        <f>K33</f>
        <v>0</v>
      </c>
      <c r="D38" s="594"/>
      <c r="E38" s="594"/>
      <c r="F38" s="597" t="s">
        <v>6</v>
      </c>
      <c r="G38" s="599" t="s">
        <v>282</v>
      </c>
      <c r="H38" s="599"/>
      <c r="I38" s="599"/>
      <c r="J38" s="599"/>
      <c r="K38" s="593">
        <f>ROUNDDOWN(C38/100*13,0)</f>
        <v>0</v>
      </c>
      <c r="L38" s="594"/>
      <c r="M38" s="594"/>
      <c r="N38" s="597" t="s">
        <v>6</v>
      </c>
      <c r="O38" s="601" t="s">
        <v>80</v>
      </c>
      <c r="P38" s="600"/>
      <c r="Q38" s="286"/>
      <c r="S38" s="593">
        <v>2855</v>
      </c>
      <c r="T38" s="594"/>
      <c r="U38" s="594"/>
      <c r="V38" s="597" t="s">
        <v>6</v>
      </c>
      <c r="W38" s="601" t="s">
        <v>81</v>
      </c>
      <c r="X38" s="600"/>
      <c r="Y38" s="286"/>
      <c r="Z38" s="95"/>
      <c r="AA38" s="346"/>
      <c r="AB38" s="50"/>
      <c r="AC38" s="50"/>
      <c r="AD38" s="50"/>
      <c r="AE38" s="50"/>
    </row>
    <row r="39" spans="1:31" ht="13.5" customHeight="1" x14ac:dyDescent="0.15">
      <c r="A39" s="637"/>
      <c r="B39" s="50"/>
      <c r="C39" s="595"/>
      <c r="D39" s="596"/>
      <c r="E39" s="596"/>
      <c r="F39" s="598"/>
      <c r="G39" s="600"/>
      <c r="H39" s="600"/>
      <c r="I39" s="600"/>
      <c r="J39" s="600"/>
      <c r="K39" s="595"/>
      <c r="L39" s="596"/>
      <c r="M39" s="596"/>
      <c r="N39" s="598"/>
      <c r="O39" s="600"/>
      <c r="P39" s="600"/>
      <c r="Q39" s="286"/>
      <c r="S39" s="595"/>
      <c r="T39" s="596"/>
      <c r="U39" s="596"/>
      <c r="V39" s="598"/>
      <c r="W39" s="600"/>
      <c r="X39" s="600"/>
      <c r="Y39" s="286"/>
      <c r="Z39" s="95"/>
      <c r="AA39" s="346"/>
      <c r="AB39" s="50"/>
      <c r="AC39" s="50"/>
      <c r="AD39" s="50"/>
      <c r="AE39" s="50"/>
    </row>
    <row r="40" spans="1:31" ht="12" customHeight="1" x14ac:dyDescent="0.15">
      <c r="A40" s="637"/>
      <c r="B40" s="50"/>
      <c r="C40" s="50"/>
      <c r="D40" s="50"/>
      <c r="E40" s="50"/>
      <c r="F40" s="49"/>
      <c r="G40" s="49"/>
      <c r="H40" s="49"/>
      <c r="I40" s="49"/>
      <c r="J40" s="49"/>
      <c r="K40" s="573" t="s">
        <v>58</v>
      </c>
      <c r="L40" s="573"/>
      <c r="M40" s="573"/>
      <c r="N40" s="573"/>
      <c r="O40" s="68"/>
      <c r="P40" s="68"/>
      <c r="Z40" s="95"/>
      <c r="AA40" s="78"/>
      <c r="AB40" s="50"/>
      <c r="AC40" s="50"/>
      <c r="AD40" s="50"/>
      <c r="AE40" s="50"/>
    </row>
    <row r="41" spans="1:31" ht="6" customHeight="1" x14ac:dyDescent="0.15">
      <c r="A41" s="637"/>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637"/>
      <c r="B42" s="50"/>
      <c r="C42" s="577" t="s">
        <v>45</v>
      </c>
      <c r="D42" s="577"/>
      <c r="E42" s="577"/>
      <c r="F42" s="577"/>
      <c r="G42" s="342"/>
      <c r="H42" s="49"/>
      <c r="I42" s="49"/>
      <c r="J42" s="49"/>
      <c r="K42" s="577" t="s">
        <v>44</v>
      </c>
      <c r="L42" s="577"/>
      <c r="M42" s="577"/>
      <c r="N42" s="577"/>
      <c r="O42" s="49"/>
      <c r="P42" s="49"/>
      <c r="Q42" s="286"/>
      <c r="S42" s="284"/>
      <c r="T42" s="284"/>
      <c r="U42" s="284"/>
      <c r="V42" s="284"/>
      <c r="W42" s="342"/>
      <c r="X42" s="49"/>
      <c r="Y42" s="286"/>
      <c r="Z42" s="95"/>
      <c r="AA42" s="50"/>
      <c r="AB42" s="50"/>
      <c r="AC42" s="50"/>
      <c r="AD42" s="50"/>
      <c r="AE42" s="50"/>
    </row>
    <row r="43" spans="1:31" ht="7.5" customHeight="1" x14ac:dyDescent="0.15">
      <c r="A43" s="637"/>
      <c r="B43" s="50"/>
      <c r="C43" s="583"/>
      <c r="D43" s="583"/>
      <c r="E43" s="583"/>
      <c r="F43" s="583"/>
      <c r="G43" s="342"/>
      <c r="H43" s="49"/>
      <c r="I43" s="49"/>
      <c r="J43" s="49"/>
      <c r="K43" s="583"/>
      <c r="L43" s="583"/>
      <c r="M43" s="583"/>
      <c r="N43" s="583"/>
      <c r="O43" s="49"/>
      <c r="P43" s="49"/>
      <c r="Q43" s="286"/>
      <c r="S43" s="73"/>
      <c r="T43" s="73"/>
      <c r="U43" s="73"/>
      <c r="V43" s="73"/>
      <c r="W43" s="342"/>
      <c r="X43" s="49"/>
      <c r="Y43" s="286"/>
      <c r="Z43" s="95"/>
      <c r="AA43" s="50"/>
      <c r="AB43" s="50"/>
      <c r="AC43" s="50"/>
      <c r="AD43" s="50"/>
      <c r="AE43" s="50"/>
    </row>
    <row r="44" spans="1:31" ht="7.5" customHeight="1" x14ac:dyDescent="0.15">
      <c r="A44" s="637"/>
      <c r="B44" s="50"/>
      <c r="C44" s="593">
        <f>K38</f>
        <v>0</v>
      </c>
      <c r="D44" s="594"/>
      <c r="E44" s="594"/>
      <c r="F44" s="597" t="s">
        <v>6</v>
      </c>
      <c r="G44" s="741" t="str">
        <f>IF(C44&gt;K44,"&gt;","&lt;")</f>
        <v>&lt;</v>
      </c>
      <c r="H44" s="741"/>
      <c r="I44" s="741"/>
      <c r="J44" s="741"/>
      <c r="K44" s="593">
        <f>S38</f>
        <v>2855</v>
      </c>
      <c r="L44" s="594"/>
      <c r="M44" s="594"/>
      <c r="N44" s="597" t="s">
        <v>6</v>
      </c>
      <c r="O44" s="344"/>
      <c r="P44" s="345"/>
      <c r="Q44" s="286"/>
      <c r="S44" s="307"/>
      <c r="T44" s="308"/>
      <c r="U44" s="308"/>
      <c r="V44" s="284"/>
      <c r="W44" s="344"/>
      <c r="X44" s="345"/>
      <c r="Y44" s="286"/>
      <c r="Z44" s="95"/>
      <c r="AA44" s="346"/>
      <c r="AB44" s="50"/>
      <c r="AC44" s="50"/>
      <c r="AD44" s="50"/>
      <c r="AE44" s="50"/>
    </row>
    <row r="45" spans="1:31" ht="13.5" customHeight="1" x14ac:dyDescent="0.15">
      <c r="A45" s="637"/>
      <c r="B45" s="50"/>
      <c r="C45" s="595"/>
      <c r="D45" s="596"/>
      <c r="E45" s="596"/>
      <c r="F45" s="598"/>
      <c r="G45" s="742"/>
      <c r="H45" s="742"/>
      <c r="I45" s="742"/>
      <c r="J45" s="742"/>
      <c r="K45" s="595"/>
      <c r="L45" s="596"/>
      <c r="M45" s="596"/>
      <c r="N45" s="598"/>
      <c r="O45" s="344" t="s">
        <v>306</v>
      </c>
      <c r="P45" s="345"/>
      <c r="Q45" s="286"/>
      <c r="S45" s="308"/>
      <c r="T45" s="308"/>
      <c r="U45" s="308"/>
      <c r="V45" s="309"/>
      <c r="W45" s="345"/>
      <c r="X45" s="345"/>
      <c r="Y45" s="286"/>
      <c r="Z45" s="95"/>
      <c r="AA45" s="346"/>
      <c r="AB45" s="50"/>
      <c r="AC45" s="50"/>
      <c r="AD45" s="50"/>
      <c r="AE45" s="50"/>
    </row>
    <row r="46" spans="1:31" ht="12" customHeight="1" x14ac:dyDescent="0.15">
      <c r="A46" s="637"/>
      <c r="B46" s="50"/>
      <c r="C46" s="50"/>
      <c r="D46" s="50"/>
      <c r="E46" s="50"/>
      <c r="F46" s="49"/>
      <c r="G46" s="49"/>
      <c r="H46" s="49"/>
      <c r="I46" s="49"/>
      <c r="J46" s="49"/>
      <c r="K46" s="573"/>
      <c r="L46" s="573"/>
      <c r="M46" s="573"/>
      <c r="N46" s="573"/>
      <c r="O46" s="68"/>
      <c r="P46" s="68"/>
      <c r="Z46" s="95"/>
      <c r="AA46" s="78"/>
      <c r="AB46" s="50"/>
      <c r="AC46" s="50"/>
      <c r="AD46" s="50"/>
      <c r="AE46" s="50"/>
    </row>
    <row r="47" spans="1:31" ht="7.5" customHeight="1" x14ac:dyDescent="0.15">
      <c r="A47" s="637"/>
      <c r="B47" s="50"/>
      <c r="C47" s="577" t="str">
        <f>IF(C44&lt;K44,"（Ｃ）の額","（Ｄ）の額")</f>
        <v>（Ｃ）の額</v>
      </c>
      <c r="D47" s="577"/>
      <c r="E47" s="577"/>
      <c r="F47" s="577"/>
      <c r="G47" s="342"/>
      <c r="H47" s="49"/>
      <c r="I47" s="49"/>
      <c r="J47" s="49"/>
      <c r="K47" s="284"/>
      <c r="L47" s="284"/>
      <c r="M47" s="284"/>
      <c r="N47" s="284"/>
      <c r="O47" s="49"/>
      <c r="P47" s="49"/>
      <c r="Q47" s="286"/>
      <c r="S47" s="284"/>
      <c r="T47" s="284"/>
      <c r="U47" s="284"/>
      <c r="V47" s="284"/>
      <c r="W47" s="342"/>
      <c r="X47" s="49"/>
      <c r="Y47" s="286"/>
      <c r="Z47" s="95"/>
      <c r="AA47" s="50"/>
      <c r="AB47" s="50"/>
      <c r="AC47" s="50"/>
      <c r="AD47" s="50"/>
      <c r="AE47" s="50"/>
    </row>
    <row r="48" spans="1:31" ht="7.5" customHeight="1" x14ac:dyDescent="0.15">
      <c r="A48" s="637"/>
      <c r="B48" s="50"/>
      <c r="C48" s="583"/>
      <c r="D48" s="583"/>
      <c r="E48" s="583"/>
      <c r="F48" s="583"/>
      <c r="G48" s="342"/>
      <c r="H48" s="49"/>
      <c r="I48" s="49"/>
      <c r="J48" s="49"/>
      <c r="K48" s="73"/>
      <c r="L48" s="73"/>
      <c r="M48" s="73"/>
      <c r="N48" s="73"/>
      <c r="O48" s="49"/>
      <c r="P48" s="49"/>
      <c r="Q48" s="286"/>
      <c r="S48" s="73"/>
      <c r="T48" s="73"/>
      <c r="U48" s="73"/>
      <c r="V48" s="73"/>
      <c r="W48" s="342"/>
      <c r="X48" s="49"/>
      <c r="Y48" s="286"/>
      <c r="Z48" s="95"/>
      <c r="AA48" s="50"/>
      <c r="AB48" s="50"/>
      <c r="AC48" s="50"/>
      <c r="AD48" s="50"/>
      <c r="AE48" s="50"/>
    </row>
    <row r="49" spans="1:35" ht="7.5" customHeight="1" x14ac:dyDescent="0.15">
      <c r="A49" s="637"/>
      <c r="B49" s="50"/>
      <c r="C49" s="593">
        <f>IF(C44&lt;K44,C44,K44)</f>
        <v>0</v>
      </c>
      <c r="D49" s="594"/>
      <c r="E49" s="594"/>
      <c r="F49" s="597" t="s">
        <v>6</v>
      </c>
      <c r="G49" s="312"/>
      <c r="H49" s="311"/>
      <c r="I49" s="311"/>
      <c r="J49" s="311"/>
      <c r="K49" s="307"/>
      <c r="L49" s="308"/>
      <c r="M49" s="308"/>
      <c r="N49" s="284"/>
      <c r="O49" s="344"/>
      <c r="P49" s="345"/>
      <c r="Q49" s="286"/>
      <c r="R49" s="50"/>
      <c r="S49" s="307"/>
      <c r="T49" s="308"/>
      <c r="U49" s="308"/>
      <c r="V49" s="284"/>
      <c r="W49" s="344"/>
      <c r="X49" s="345"/>
      <c r="Y49" s="286"/>
      <c r="Z49" s="95"/>
      <c r="AA49" s="346"/>
      <c r="AB49" s="50"/>
      <c r="AC49" s="50"/>
      <c r="AD49" s="50"/>
      <c r="AE49" s="50"/>
    </row>
    <row r="50" spans="1:35" ht="13.5" customHeight="1" x14ac:dyDescent="0.15">
      <c r="A50" s="637"/>
      <c r="B50" s="50"/>
      <c r="C50" s="595"/>
      <c r="D50" s="596"/>
      <c r="E50" s="596"/>
      <c r="F50" s="598"/>
      <c r="G50" s="313" t="s">
        <v>307</v>
      </c>
      <c r="H50" s="347"/>
      <c r="I50" s="347"/>
      <c r="J50" s="347"/>
      <c r="K50" s="308"/>
      <c r="L50" s="308"/>
      <c r="M50" s="308"/>
      <c r="N50" s="309"/>
      <c r="O50" s="344"/>
      <c r="P50" s="345"/>
      <c r="Q50" s="286"/>
      <c r="R50" s="50"/>
      <c r="S50" s="308"/>
      <c r="T50" s="308"/>
      <c r="U50" s="308"/>
      <c r="V50" s="309"/>
      <c r="W50" s="345"/>
      <c r="X50" s="345"/>
      <c r="Y50" s="286"/>
      <c r="Z50" s="95"/>
      <c r="AA50" s="346"/>
      <c r="AB50" s="50"/>
      <c r="AC50" s="50"/>
      <c r="AD50" s="50"/>
      <c r="AE50" s="50"/>
    </row>
    <row r="51" spans="1:35" ht="13.5" customHeight="1" x14ac:dyDescent="0.15">
      <c r="A51" s="637"/>
      <c r="B51" s="50"/>
      <c r="C51" s="308"/>
      <c r="D51" s="308"/>
      <c r="E51" s="308"/>
      <c r="F51" s="309"/>
      <c r="G51" s="336"/>
      <c r="H51" s="347"/>
      <c r="I51" s="347"/>
      <c r="J51" s="347"/>
      <c r="K51" s="308"/>
      <c r="L51" s="308"/>
      <c r="M51" s="308"/>
      <c r="N51" s="309"/>
      <c r="O51" s="344"/>
      <c r="P51" s="345"/>
      <c r="Q51" s="286"/>
      <c r="R51" s="50"/>
      <c r="S51" s="308"/>
      <c r="T51" s="308"/>
      <c r="U51" s="308"/>
      <c r="V51" s="309"/>
      <c r="W51" s="345"/>
      <c r="X51" s="345"/>
      <c r="Y51" s="286"/>
      <c r="Z51" s="95"/>
      <c r="AA51" s="346"/>
      <c r="AB51" s="50"/>
      <c r="AC51" s="50"/>
      <c r="AD51" s="50"/>
      <c r="AE51" s="50"/>
    </row>
    <row r="52" spans="1:35" ht="12" customHeight="1" x14ac:dyDescent="0.15">
      <c r="A52" s="637"/>
      <c r="B52" s="50"/>
      <c r="C52" s="50"/>
      <c r="D52" s="50"/>
      <c r="E52" s="50"/>
      <c r="F52" s="49"/>
      <c r="G52" s="49"/>
      <c r="H52" s="49"/>
      <c r="I52" s="49"/>
      <c r="J52" s="49"/>
      <c r="K52" s="573"/>
      <c r="L52" s="573"/>
      <c r="M52" s="573"/>
      <c r="N52" s="573"/>
      <c r="O52" s="68"/>
      <c r="P52" s="68"/>
      <c r="Z52" s="95"/>
      <c r="AA52" s="78"/>
      <c r="AB52" s="50"/>
      <c r="AC52" s="50"/>
      <c r="AD52" s="50"/>
      <c r="AE52" s="50"/>
    </row>
    <row r="53" spans="1:35" ht="9.75" customHeight="1" x14ac:dyDescent="0.15">
      <c r="A53" s="637"/>
      <c r="B53" s="50"/>
      <c r="C53" s="50"/>
      <c r="D53" s="50"/>
      <c r="E53" s="50"/>
      <c r="F53" s="49"/>
      <c r="G53" s="49"/>
      <c r="H53" s="49"/>
      <c r="I53" s="49"/>
      <c r="J53" s="49"/>
      <c r="K53" s="573"/>
      <c r="L53" s="573"/>
      <c r="M53" s="573"/>
      <c r="N53" s="573"/>
      <c r="O53" s="68"/>
      <c r="P53" s="68"/>
      <c r="Q53" s="135"/>
      <c r="R53" s="135"/>
      <c r="S53" s="135"/>
      <c r="T53" s="135"/>
      <c r="U53" s="135"/>
      <c r="V53" s="135"/>
      <c r="W53" s="135"/>
      <c r="X53" s="135"/>
      <c r="Y53" s="135"/>
      <c r="Z53" s="95"/>
      <c r="AA53" s="50"/>
      <c r="AD53" s="50"/>
      <c r="AE53" s="50"/>
    </row>
    <row r="54" spans="1:35" ht="1.5" customHeight="1" thickBot="1" x14ac:dyDescent="0.2">
      <c r="A54" s="638"/>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74" t="s">
        <v>308</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75"/>
      <c r="B56" s="98" t="s">
        <v>310</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75"/>
      <c r="B57" s="50"/>
      <c r="C57" s="68"/>
      <c r="D57" s="51"/>
      <c r="E57" s="51"/>
      <c r="F57" s="285" t="s">
        <v>16</v>
      </c>
      <c r="G57" s="50"/>
      <c r="H57" s="50"/>
      <c r="I57" s="50"/>
      <c r="J57" s="50"/>
      <c r="K57" s="50"/>
      <c r="L57" s="68"/>
      <c r="M57" s="50"/>
      <c r="N57" s="50"/>
      <c r="O57" s="285" t="s">
        <v>277</v>
      </c>
      <c r="P57" s="50"/>
      <c r="Q57" s="50"/>
      <c r="R57" s="50"/>
      <c r="S57" s="50"/>
      <c r="T57" s="50"/>
      <c r="U57" s="50"/>
      <c r="V57" s="50"/>
      <c r="W57" s="50"/>
      <c r="X57" s="50"/>
      <c r="Y57" s="50"/>
      <c r="Z57" s="95"/>
      <c r="AA57" s="50"/>
    </row>
    <row r="58" spans="1:35" ht="21" customHeight="1" x14ac:dyDescent="0.15">
      <c r="A58" s="575"/>
      <c r="B58" s="50"/>
      <c r="C58" s="743">
        <f>C19</f>
        <v>0</v>
      </c>
      <c r="D58" s="744"/>
      <c r="E58" s="744"/>
      <c r="F58" s="744"/>
      <c r="G58" s="744"/>
      <c r="H58" s="744"/>
      <c r="I58" s="744"/>
      <c r="J58" s="745"/>
      <c r="K58" s="342" t="s">
        <v>274</v>
      </c>
      <c r="L58" s="743">
        <f>L19</f>
        <v>0</v>
      </c>
      <c r="M58" s="744"/>
      <c r="N58" s="744"/>
      <c r="O58" s="744"/>
      <c r="P58" s="744"/>
      <c r="Q58" s="744"/>
      <c r="R58" s="744"/>
      <c r="S58" s="745"/>
      <c r="T58" s="288">
        <f>C58+27</f>
        <v>27</v>
      </c>
      <c r="U58" s="60"/>
      <c r="V58" s="60"/>
      <c r="W58" s="60"/>
      <c r="X58" s="50"/>
      <c r="Y58" s="50"/>
      <c r="Z58" s="95"/>
      <c r="AA58" s="50"/>
    </row>
    <row r="59" spans="1:35" ht="39.950000000000003" customHeight="1" x14ac:dyDescent="0.15">
      <c r="A59" s="575"/>
      <c r="B59" s="51"/>
      <c r="C59" s="289" t="s">
        <v>278</v>
      </c>
      <c r="D59" s="287"/>
      <c r="E59" s="287"/>
      <c r="F59" s="287"/>
      <c r="G59" s="287"/>
      <c r="H59" s="287"/>
      <c r="I59" s="287"/>
      <c r="J59" s="287"/>
      <c r="K59" s="353"/>
      <c r="L59" s="722" t="s">
        <v>350</v>
      </c>
      <c r="M59" s="722"/>
      <c r="N59" s="722"/>
      <c r="O59" s="722"/>
      <c r="P59" s="722"/>
      <c r="Q59" s="722"/>
      <c r="R59" s="722"/>
      <c r="S59" s="722"/>
      <c r="T59" s="722"/>
      <c r="U59" s="722"/>
      <c r="V59" s="722"/>
      <c r="W59" s="722"/>
      <c r="X59" s="722"/>
      <c r="Y59" s="722"/>
      <c r="Z59" s="101"/>
      <c r="AA59" s="50"/>
    </row>
    <row r="60" spans="1:35" ht="9.9499999999999993" customHeight="1" x14ac:dyDescent="0.15">
      <c r="A60" s="575"/>
      <c r="B60" s="315"/>
      <c r="C60" s="316"/>
      <c r="D60" s="317"/>
      <c r="E60" s="317"/>
      <c r="F60" s="317"/>
      <c r="G60" s="317"/>
      <c r="H60" s="317"/>
      <c r="I60" s="317"/>
      <c r="J60" s="317"/>
      <c r="K60" s="318"/>
      <c r="L60" s="316"/>
      <c r="M60" s="317"/>
      <c r="N60" s="317"/>
      <c r="O60" s="317"/>
      <c r="P60" s="317"/>
      <c r="Q60" s="317"/>
      <c r="R60" s="317"/>
      <c r="S60" s="317"/>
      <c r="T60" s="319"/>
      <c r="U60" s="320"/>
      <c r="V60" s="320"/>
      <c r="W60" s="320"/>
      <c r="X60" s="321"/>
      <c r="Y60" s="321"/>
      <c r="Z60" s="322"/>
      <c r="AA60" s="50"/>
    </row>
    <row r="61" spans="1:35"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0"/>
    </row>
    <row r="62" spans="1:35" ht="15" customHeight="1" x14ac:dyDescent="0.15">
      <c r="A62" s="57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c r="AB62" s="50"/>
      <c r="AC62" s="50"/>
    </row>
    <row r="63" spans="1:35" ht="15" customHeight="1" thickBot="1" x14ac:dyDescent="0.2">
      <c r="A63" s="575"/>
      <c r="B63" s="50"/>
      <c r="C63" s="641" t="s">
        <v>283</v>
      </c>
      <c r="D63" s="641"/>
      <c r="E63" s="641"/>
      <c r="F63" s="641"/>
      <c r="G63" s="344"/>
      <c r="H63" s="641" t="s">
        <v>312</v>
      </c>
      <c r="I63" s="641"/>
      <c r="J63" s="641"/>
      <c r="K63" s="641"/>
      <c r="L63" s="344"/>
      <c r="M63" s="344"/>
      <c r="N63" s="49"/>
      <c r="O63" s="50"/>
      <c r="P63" s="50"/>
      <c r="Q63" s="50"/>
      <c r="R63" s="50"/>
      <c r="S63" s="50"/>
      <c r="T63" s="50"/>
      <c r="U63" s="50"/>
      <c r="V63" s="50"/>
      <c r="W63" s="50"/>
      <c r="X63" s="50"/>
      <c r="Y63" s="50"/>
      <c r="Z63" s="95"/>
      <c r="AA63" s="50"/>
      <c r="AB63" s="50"/>
      <c r="AC63" s="50"/>
      <c r="AD63" s="50"/>
      <c r="AE63" s="50"/>
      <c r="AF63" s="50"/>
      <c r="AG63" s="50"/>
      <c r="AH63" s="50"/>
      <c r="AI63" s="50"/>
    </row>
    <row r="64" spans="1:35" ht="21" customHeight="1" thickTop="1" thickBot="1" x14ac:dyDescent="0.2">
      <c r="A64" s="575"/>
      <c r="B64" s="50"/>
      <c r="C64" s="423">
        <f>C49</f>
        <v>0</v>
      </c>
      <c r="D64" s="579"/>
      <c r="E64" s="579"/>
      <c r="F64" s="80" t="s">
        <v>6</v>
      </c>
      <c r="G64" s="346" t="s">
        <v>311</v>
      </c>
      <c r="H64" s="423">
        <f>K25</f>
        <v>0</v>
      </c>
      <c r="I64" s="579"/>
      <c r="J64" s="579"/>
      <c r="K64" s="80" t="s">
        <v>3</v>
      </c>
      <c r="L64" s="346" t="s">
        <v>73</v>
      </c>
      <c r="M64" s="571">
        <f>C64*H64</f>
        <v>0</v>
      </c>
      <c r="N64" s="572"/>
      <c r="O64" s="572"/>
      <c r="P64" s="81" t="s">
        <v>6</v>
      </c>
      <c r="Q64" s="50"/>
      <c r="R64" s="50"/>
      <c r="S64" s="50"/>
      <c r="T64" s="50"/>
      <c r="U64" s="50"/>
      <c r="V64" s="50"/>
      <c r="W64" s="50"/>
      <c r="X64" s="50"/>
      <c r="Y64" s="50"/>
      <c r="Z64" s="95"/>
      <c r="AA64" s="50"/>
      <c r="AB64" s="50"/>
      <c r="AC64" s="50"/>
      <c r="AD64" s="50"/>
      <c r="AE64" s="50"/>
      <c r="AF64" s="50"/>
      <c r="AG64" s="50"/>
      <c r="AH64" s="50"/>
      <c r="AI64" s="50"/>
    </row>
    <row r="65" spans="1:68" ht="21" customHeight="1" thickTop="1" x14ac:dyDescent="0.15">
      <c r="A65" s="575"/>
      <c r="B65" s="50"/>
      <c r="C65" s="337"/>
      <c r="D65" s="314"/>
      <c r="E65" s="314"/>
      <c r="F65" s="338"/>
      <c r="G65" s="346"/>
      <c r="H65" s="337"/>
      <c r="I65" s="314"/>
      <c r="J65" s="314"/>
      <c r="K65" s="338"/>
      <c r="L65" s="346"/>
      <c r="M65" s="337"/>
      <c r="N65" s="314"/>
      <c r="O65" s="314"/>
      <c r="P65" s="284"/>
      <c r="Q65" s="50"/>
      <c r="R65" s="50"/>
      <c r="S65" s="50"/>
      <c r="T65" s="50"/>
      <c r="U65" s="50"/>
      <c r="V65" s="50"/>
      <c r="W65" s="50"/>
      <c r="X65" s="50"/>
      <c r="Y65" s="50"/>
      <c r="Z65" s="95"/>
      <c r="AA65" s="50"/>
      <c r="AB65" s="50"/>
      <c r="AC65" s="50"/>
      <c r="AD65" s="50"/>
      <c r="AE65" s="50"/>
      <c r="AF65" s="50"/>
      <c r="AG65" s="50"/>
      <c r="AH65" s="50"/>
      <c r="AI65" s="50"/>
    </row>
    <row r="66" spans="1:68" ht="6" customHeight="1" thickBot="1" x14ac:dyDescent="0.2">
      <c r="A66" s="576"/>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9"/>
      <c r="AA66" s="50"/>
      <c r="AB66" s="50"/>
      <c r="AC66" s="50"/>
      <c r="AD66" s="50"/>
      <c r="AE66" s="50"/>
      <c r="AF66" s="50"/>
      <c r="AG66" s="50"/>
      <c r="AH66" s="50"/>
      <c r="AI66" s="50"/>
    </row>
    <row r="67" spans="1:68" ht="15" customHeight="1" x14ac:dyDescent="0.15">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1:68" ht="15" customHeight="1" x14ac:dyDescent="0.15">
      <c r="B68" s="50"/>
      <c r="C68" s="50"/>
      <c r="D68" s="50"/>
      <c r="E68" s="50"/>
      <c r="F68" s="50"/>
      <c r="G68" s="50"/>
      <c r="H68" s="49"/>
      <c r="I68" s="49"/>
      <c r="J68" s="49"/>
      <c r="K68" s="49"/>
      <c r="L68" s="49"/>
      <c r="M68" s="49"/>
      <c r="N68" s="49"/>
      <c r="O68" s="49"/>
      <c r="P68" s="49"/>
      <c r="Q68" s="49"/>
      <c r="R68" s="49"/>
      <c r="S68" s="49"/>
      <c r="T68" s="49"/>
      <c r="U68" s="49"/>
      <c r="V68" s="49"/>
      <c r="W68" s="49"/>
      <c r="X68" s="49"/>
      <c r="Y68" s="49"/>
      <c r="Z68" s="49"/>
      <c r="AA68" s="49"/>
      <c r="AB68" s="50"/>
      <c r="AC68" s="50"/>
      <c r="AD68" s="50"/>
      <c r="AE68" s="50"/>
      <c r="AF68" s="50"/>
      <c r="AG68" s="50"/>
      <c r="AH68" s="50"/>
      <c r="AI68" s="50"/>
    </row>
    <row r="69" spans="1:68" ht="15" customHeight="1" x14ac:dyDescent="0.15">
      <c r="B69" s="50"/>
      <c r="C69" s="50"/>
      <c r="D69" s="50"/>
      <c r="E69" s="50"/>
      <c r="F69" s="50"/>
      <c r="G69" s="50"/>
      <c r="H69" s="49"/>
      <c r="I69" s="49"/>
      <c r="J69" s="49"/>
      <c r="K69" s="49"/>
      <c r="L69" s="49"/>
      <c r="M69" s="49"/>
      <c r="N69" s="49"/>
      <c r="O69" s="49"/>
      <c r="P69" s="49"/>
      <c r="Q69" s="49"/>
      <c r="R69" s="49"/>
      <c r="S69" s="49"/>
      <c r="T69" s="49"/>
      <c r="U69" s="49"/>
      <c r="V69" s="49"/>
      <c r="W69" s="49"/>
      <c r="X69" s="49"/>
      <c r="Y69" s="49"/>
      <c r="Z69" s="49"/>
      <c r="AA69" s="49"/>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row>
    <row r="72" spans="1:68" ht="15" customHeight="1" x14ac:dyDescent="0.15">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1:68" ht="15" customHeight="1" x14ac:dyDescent="0.15">
      <c r="B73" s="50"/>
      <c r="C73" s="50"/>
      <c r="D73" s="50"/>
      <c r="E73" s="50"/>
      <c r="F73" s="50"/>
      <c r="G73" s="50"/>
      <c r="H73" s="49"/>
      <c r="I73" s="49"/>
      <c r="J73" s="49"/>
      <c r="K73" s="49"/>
      <c r="L73" s="49"/>
      <c r="M73" s="49"/>
      <c r="N73" s="49"/>
      <c r="O73" s="49"/>
      <c r="P73" s="49"/>
      <c r="Q73" s="49"/>
      <c r="R73" s="49"/>
      <c r="S73" s="49"/>
      <c r="T73" s="49"/>
      <c r="U73" s="49"/>
      <c r="V73" s="49"/>
      <c r="W73" s="49"/>
      <c r="X73" s="49"/>
      <c r="Y73" s="49"/>
      <c r="Z73" s="49"/>
      <c r="AA73" s="49"/>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1"/>
      <c r="S78" s="51"/>
      <c r="T78" s="51"/>
      <c r="U78" s="51"/>
      <c r="V78" s="51"/>
      <c r="W78" s="51"/>
      <c r="X78" s="51"/>
      <c r="Y78" s="51"/>
      <c r="Z78" s="51"/>
      <c r="AA78" s="51"/>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sheetData>
  <sheetProtection sheet="1" objects="1" scenarios="1"/>
  <mergeCells count="61">
    <mergeCell ref="L20:Y20"/>
    <mergeCell ref="L59:Y59"/>
    <mergeCell ref="C47:F48"/>
    <mergeCell ref="C49:E50"/>
    <mergeCell ref="F49:F50"/>
    <mergeCell ref="K52:N52"/>
    <mergeCell ref="V38:V39"/>
    <mergeCell ref="W38:X39"/>
    <mergeCell ref="G38:J39"/>
    <mergeCell ref="K38:M39"/>
    <mergeCell ref="N38:N39"/>
    <mergeCell ref="O38:P39"/>
    <mergeCell ref="C31:F32"/>
    <mergeCell ref="K31:N32"/>
    <mergeCell ref="Q31:U32"/>
    <mergeCell ref="K34:N34"/>
    <mergeCell ref="A55:A66"/>
    <mergeCell ref="C58:J58"/>
    <mergeCell ref="L58:S58"/>
    <mergeCell ref="C63:F63"/>
    <mergeCell ref="H63:K63"/>
    <mergeCell ref="C64:E64"/>
    <mergeCell ref="H64:J64"/>
    <mergeCell ref="M64:O64"/>
    <mergeCell ref="A28:A54"/>
    <mergeCell ref="Q30:U30"/>
    <mergeCell ref="C36:F37"/>
    <mergeCell ref="K36:N37"/>
    <mergeCell ref="C42:F43"/>
    <mergeCell ref="K42:N43"/>
    <mergeCell ref="C44:E45"/>
    <mergeCell ref="F44:F45"/>
    <mergeCell ref="G44:J45"/>
    <mergeCell ref="K44:M45"/>
    <mergeCell ref="N44:N45"/>
    <mergeCell ref="S38:U39"/>
    <mergeCell ref="K53:N53"/>
    <mergeCell ref="K40:N40"/>
    <mergeCell ref="K46:N46"/>
    <mergeCell ref="F38:F39"/>
    <mergeCell ref="V31:Y32"/>
    <mergeCell ref="C33:E33"/>
    <mergeCell ref="G33:J33"/>
    <mergeCell ref="K33:M33"/>
    <mergeCell ref="Q33:U33"/>
    <mergeCell ref="S36:V37"/>
    <mergeCell ref="C38:E39"/>
    <mergeCell ref="A15:A27"/>
    <mergeCell ref="C19:J19"/>
    <mergeCell ref="A1:Z1"/>
    <mergeCell ref="A2:A14"/>
    <mergeCell ref="K3:R3"/>
    <mergeCell ref="K7:R7"/>
    <mergeCell ref="K12:R12"/>
    <mergeCell ref="K9:R9"/>
    <mergeCell ref="L19:S19"/>
    <mergeCell ref="K25:L25"/>
    <mergeCell ref="C26:M26"/>
    <mergeCell ref="O26:W26"/>
    <mergeCell ref="K5:R5"/>
    <mergeCell ref="V30:Y30"/>
  </mergeCells>
  <phoneticPr fontId="4"/>
  <conditionalFormatting sqref="K5">
    <cfRule type="containsBlanks" dxfId="13" priority="13">
      <formula>LEN(TRIM(K5))=0</formula>
    </cfRule>
  </conditionalFormatting>
  <conditionalFormatting sqref="K3:R3">
    <cfRule type="containsBlanks" dxfId="12" priority="12">
      <formula>LEN(TRIM(K3))=0</formula>
    </cfRule>
  </conditionalFormatting>
  <conditionalFormatting sqref="K7:R7">
    <cfRule type="containsBlanks" dxfId="11" priority="11">
      <formula>LEN(TRIM(K7))=0</formula>
    </cfRule>
  </conditionalFormatting>
  <conditionalFormatting sqref="K12:R12">
    <cfRule type="containsText" dxfId="10" priority="1" operator="containsText" text="請求できません">
      <formula>NOT(ISERROR(SEARCH("請求できません",K12)))</formula>
    </cfRule>
    <cfRule type="containsBlanks" dxfId="9" priority="10">
      <formula>LEN(TRIM(K12))=0</formula>
    </cfRule>
  </conditionalFormatting>
  <conditionalFormatting sqref="C33:E33">
    <cfRule type="containsBlanks" dxfId="8" priority="3">
      <formula>LEN(TRIM(C33))=0</formula>
    </cfRule>
  </conditionalFormatting>
  <conditionalFormatting sqref="K9:R9">
    <cfRule type="containsBlanks" dxfId="7" priority="2">
      <formula>LEN(TRIM(K9))=0</formula>
    </cfRule>
  </conditionalFormatting>
  <dataValidations count="1">
    <dataValidation imeMode="off" allowBlank="1" showInputMessage="1" showErrorMessage="1" sqref="G25:H25 C33:E33 D25" xr:uid="{910E02B6-3EEA-4037-BF83-35F4C0BD6DE2}"/>
  </dataValidations>
  <printOptions horizontalCentered="1" verticalCentered="1"/>
  <pageMargins left="0.39370078740157483" right="0.39370078740157483" top="0.39370078740157483" bottom="0.39370078740157483" header="0.31496062992125984" footer="0.31496062992125984"/>
  <pageSetup paperSize="9" scale="8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352C-83D0-4228-9C81-054C6A4746D6}">
  <dimension ref="A1:BP119"/>
  <sheetViews>
    <sheetView showGridLines="0" showZeros="0" view="pageBreakPreview" zoomScaleNormal="100" zoomScaleSheetLayoutView="100" workbookViewId="0">
      <selection activeCell="B13" sqref="A13:XFD17"/>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55" t="s">
        <v>228</v>
      </c>
      <c r="B1" s="756"/>
      <c r="C1" s="756"/>
      <c r="D1" s="756"/>
      <c r="E1" s="756"/>
      <c r="F1" s="756"/>
      <c r="G1" s="756"/>
      <c r="H1" s="756"/>
      <c r="I1" s="756"/>
      <c r="J1" s="756"/>
      <c r="K1" s="756"/>
      <c r="L1" s="756"/>
      <c r="M1" s="756"/>
      <c r="N1" s="756"/>
      <c r="O1" s="756"/>
      <c r="P1" s="756"/>
      <c r="Q1" s="756"/>
      <c r="R1" s="756"/>
      <c r="S1" s="756"/>
      <c r="T1" s="756"/>
      <c r="U1" s="756"/>
      <c r="V1" s="756"/>
      <c r="W1" s="756"/>
      <c r="X1" s="756"/>
      <c r="Y1" s="756"/>
      <c r="Z1" s="757"/>
    </row>
    <row r="2" spans="1:30" ht="9.9499999999999993" customHeight="1" thickBot="1" x14ac:dyDescent="0.2">
      <c r="A2" s="639"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639"/>
      <c r="B3" s="5" t="s">
        <v>229</v>
      </c>
      <c r="C3" s="50"/>
      <c r="D3" s="50"/>
      <c r="E3" s="50"/>
      <c r="F3" s="50"/>
      <c r="G3" s="50"/>
      <c r="H3" s="50"/>
      <c r="I3" s="50"/>
      <c r="J3" s="50"/>
      <c r="K3" s="655">
        <v>45731</v>
      </c>
      <c r="L3" s="656"/>
      <c r="M3" s="656"/>
      <c r="N3" s="656"/>
      <c r="O3" s="656"/>
      <c r="P3" s="656"/>
      <c r="Q3" s="656"/>
      <c r="R3" s="657"/>
      <c r="S3" s="262" t="s">
        <v>158</v>
      </c>
      <c r="T3" s="50"/>
      <c r="U3" s="50"/>
      <c r="V3" s="50"/>
      <c r="W3" s="50"/>
      <c r="X3" s="50"/>
      <c r="Y3" s="50"/>
      <c r="Z3" s="95"/>
      <c r="AA3" s="50"/>
    </row>
    <row r="4" spans="1:30" ht="6" customHeight="1" thickTop="1" thickBot="1" x14ac:dyDescent="0.2">
      <c r="A4" s="639"/>
      <c r="B4" s="5"/>
      <c r="C4" s="50"/>
      <c r="D4" s="50"/>
      <c r="E4" s="50"/>
      <c r="F4" s="50"/>
      <c r="G4" s="50"/>
      <c r="H4" s="50"/>
      <c r="I4" s="50"/>
      <c r="J4" s="50"/>
      <c r="K4" s="96"/>
      <c r="L4" s="96"/>
      <c r="M4" s="96"/>
      <c r="N4" s="96"/>
      <c r="O4" s="96"/>
      <c r="P4" s="50"/>
      <c r="Q4" s="50"/>
      <c r="R4" s="50"/>
      <c r="S4" s="331"/>
      <c r="T4" s="50"/>
      <c r="U4" s="50"/>
      <c r="V4" s="50"/>
      <c r="W4" s="50"/>
      <c r="X4" s="50"/>
      <c r="Y4" s="50"/>
      <c r="Z4" s="95"/>
      <c r="AA4" s="50"/>
    </row>
    <row r="5" spans="1:30" ht="20.100000000000001" customHeight="1" thickTop="1" thickBot="1" x14ac:dyDescent="0.2">
      <c r="A5" s="639"/>
      <c r="B5" s="5" t="s">
        <v>317</v>
      </c>
      <c r="C5" s="50"/>
      <c r="D5" s="50"/>
      <c r="E5" s="50"/>
      <c r="F5" s="50"/>
      <c r="G5" s="50"/>
      <c r="H5" s="50"/>
      <c r="I5" s="50"/>
      <c r="J5" s="50"/>
      <c r="K5" s="748" t="s">
        <v>324</v>
      </c>
      <c r="L5" s="749"/>
      <c r="M5" s="749"/>
      <c r="N5" s="749"/>
      <c r="O5" s="749"/>
      <c r="P5" s="749"/>
      <c r="Q5" s="749"/>
      <c r="R5" s="750"/>
      <c r="S5" s="262" t="s">
        <v>279</v>
      </c>
      <c r="T5" s="50"/>
      <c r="U5" s="50"/>
      <c r="V5" s="50"/>
      <c r="W5" s="50"/>
      <c r="X5" s="50"/>
      <c r="Y5" s="50"/>
      <c r="Z5" s="95"/>
      <c r="AA5" s="50"/>
    </row>
    <row r="6" spans="1:30" ht="6" customHeight="1" thickTop="1" thickBot="1" x14ac:dyDescent="0.2">
      <c r="A6" s="639"/>
      <c r="B6" s="5"/>
      <c r="C6" s="50"/>
      <c r="D6" s="50"/>
      <c r="E6" s="50"/>
      <c r="F6" s="50"/>
      <c r="G6" s="50"/>
      <c r="H6" s="50"/>
      <c r="I6" s="50"/>
      <c r="J6" s="50"/>
      <c r="K6" s="96"/>
      <c r="L6" s="96"/>
      <c r="M6" s="96"/>
      <c r="N6" s="96"/>
      <c r="O6" s="96"/>
      <c r="P6" s="50"/>
      <c r="Q6" s="50"/>
      <c r="R6" s="50"/>
      <c r="S6" s="331"/>
      <c r="T6" s="50"/>
      <c r="U6" s="50"/>
      <c r="V6" s="50"/>
      <c r="W6" s="50"/>
      <c r="X6" s="50"/>
      <c r="Y6" s="50"/>
      <c r="Z6" s="95"/>
      <c r="AA6" s="50"/>
    </row>
    <row r="7" spans="1:30" ht="20.100000000000001" customHeight="1" thickTop="1" thickBot="1" x14ac:dyDescent="0.2">
      <c r="A7" s="639"/>
      <c r="B7" s="5" t="s">
        <v>318</v>
      </c>
      <c r="C7" s="50"/>
      <c r="D7" s="50"/>
      <c r="E7" s="50"/>
      <c r="F7" s="50"/>
      <c r="G7" s="50"/>
      <c r="H7" s="50"/>
      <c r="I7" s="50"/>
      <c r="J7" s="50"/>
      <c r="K7" s="655">
        <v>45761</v>
      </c>
      <c r="L7" s="656"/>
      <c r="M7" s="656"/>
      <c r="N7" s="656"/>
      <c r="O7" s="656"/>
      <c r="P7" s="656"/>
      <c r="Q7" s="656"/>
      <c r="R7" s="657"/>
      <c r="S7" s="262" t="s">
        <v>158</v>
      </c>
      <c r="T7" s="50"/>
      <c r="U7" s="50"/>
      <c r="V7" s="50"/>
      <c r="W7" s="50"/>
      <c r="X7" s="50"/>
      <c r="Y7" s="50"/>
      <c r="Z7" s="95"/>
      <c r="AA7" s="50"/>
      <c r="AB7" s="290">
        <f>K3+56</f>
        <v>45787</v>
      </c>
      <c r="AC7" s="290">
        <f>K3+112</f>
        <v>45843</v>
      </c>
    </row>
    <row r="8" spans="1:30" ht="6" customHeight="1" thickTop="1" thickBot="1" x14ac:dyDescent="0.2">
      <c r="A8" s="639"/>
      <c r="B8" s="5"/>
      <c r="C8" s="50"/>
      <c r="D8" s="50"/>
      <c r="E8" s="50"/>
      <c r="F8" s="50"/>
      <c r="G8" s="50"/>
      <c r="H8" s="50"/>
      <c r="I8" s="50"/>
      <c r="J8" s="50"/>
      <c r="K8" s="96"/>
      <c r="L8" s="96"/>
      <c r="M8" s="96"/>
      <c r="N8" s="96"/>
      <c r="O8" s="96"/>
      <c r="P8" s="50"/>
      <c r="Q8" s="50"/>
      <c r="R8" s="50"/>
      <c r="S8" s="331"/>
      <c r="T8" s="50"/>
      <c r="U8" s="50"/>
      <c r="V8" s="50"/>
      <c r="W8" s="50"/>
      <c r="X8" s="50"/>
      <c r="Y8" s="50"/>
      <c r="Z8" s="95"/>
      <c r="AA8" s="50"/>
    </row>
    <row r="9" spans="1:30" ht="20.100000000000001" customHeight="1" thickTop="1" thickBot="1" x14ac:dyDescent="0.2">
      <c r="A9" s="639"/>
      <c r="B9" s="5" t="s">
        <v>230</v>
      </c>
      <c r="C9" s="50"/>
      <c r="D9" s="51"/>
      <c r="E9" s="51"/>
      <c r="F9" s="50"/>
      <c r="G9" s="50"/>
      <c r="H9" s="50"/>
      <c r="I9" s="50"/>
      <c r="J9" s="50"/>
      <c r="K9" s="655">
        <v>45808</v>
      </c>
      <c r="L9" s="656"/>
      <c r="M9" s="656"/>
      <c r="N9" s="656"/>
      <c r="O9" s="656"/>
      <c r="P9" s="656"/>
      <c r="Q9" s="656"/>
      <c r="R9" s="657"/>
      <c r="S9" s="262" t="s">
        <v>158</v>
      </c>
      <c r="T9" s="52"/>
      <c r="U9" s="52"/>
      <c r="V9" s="52"/>
      <c r="W9" s="52"/>
      <c r="X9" s="52"/>
      <c r="Y9" s="52"/>
      <c r="Z9" s="97"/>
      <c r="AA9" s="52"/>
      <c r="AB9" s="324">
        <f>C22+27</f>
        <v>45788</v>
      </c>
      <c r="AC9" s="57">
        <f>K9-K7+1</f>
        <v>48</v>
      </c>
      <c r="AD9" s="49">
        <f>IF(K9&gt;AB9,AB9,K9)</f>
        <v>45788</v>
      </c>
    </row>
    <row r="10" spans="1:30" ht="6" customHeight="1" thickTop="1" thickBot="1" x14ac:dyDescent="0.2">
      <c r="A10" s="63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75"/>
      <c r="B11" s="5" t="s">
        <v>316</v>
      </c>
      <c r="C11" s="50"/>
      <c r="D11" s="51"/>
      <c r="E11" s="51"/>
      <c r="F11" s="50"/>
      <c r="G11" s="50"/>
      <c r="H11" s="50"/>
      <c r="I11" s="50"/>
      <c r="J11" s="50"/>
      <c r="K11" s="730">
        <v>340000</v>
      </c>
      <c r="L11" s="731"/>
      <c r="M11" s="731"/>
      <c r="N11" s="731"/>
      <c r="O11" s="731"/>
      <c r="P11" s="731"/>
      <c r="Q11" s="731"/>
      <c r="R11" s="732"/>
      <c r="S11" s="262" t="s">
        <v>313</v>
      </c>
      <c r="T11" s="52"/>
      <c r="U11" s="52"/>
      <c r="V11" s="52"/>
      <c r="W11" s="52"/>
      <c r="X11" s="52"/>
      <c r="Y11" s="52"/>
      <c r="Z11" s="97"/>
      <c r="AA11" s="52"/>
    </row>
    <row r="12" spans="1:30" ht="6" customHeight="1" thickTop="1" thickBot="1" x14ac:dyDescent="0.2">
      <c r="A12" s="57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thickTop="1" thickBot="1" x14ac:dyDescent="0.2">
      <c r="A13" s="575"/>
      <c r="B13" s="98" t="s">
        <v>323</v>
      </c>
      <c r="C13" s="50"/>
      <c r="D13" s="51"/>
      <c r="E13" s="51"/>
      <c r="F13" s="52"/>
      <c r="G13" s="52"/>
      <c r="H13" s="52"/>
      <c r="I13" s="52"/>
      <c r="J13" s="52"/>
      <c r="K13" s="655" t="s">
        <v>324</v>
      </c>
      <c r="L13" s="656"/>
      <c r="M13" s="656"/>
      <c r="N13" s="656"/>
      <c r="O13" s="656"/>
      <c r="P13" s="656"/>
      <c r="Q13" s="656"/>
      <c r="R13" s="657"/>
      <c r="S13" s="262" t="s">
        <v>279</v>
      </c>
      <c r="T13" s="52"/>
      <c r="U13" s="52"/>
      <c r="V13" s="52"/>
      <c r="W13" s="52"/>
      <c r="X13" s="52"/>
      <c r="Y13" s="52"/>
      <c r="Z13" s="97"/>
      <c r="AA13" s="52"/>
    </row>
    <row r="14" spans="1:30" ht="6" customHeight="1" thickTop="1" thickBot="1" x14ac:dyDescent="0.2">
      <c r="A14" s="575"/>
      <c r="B14" s="5"/>
      <c r="C14" s="50"/>
      <c r="D14" s="50"/>
      <c r="E14" s="50"/>
      <c r="F14" s="50"/>
      <c r="G14" s="50"/>
      <c r="H14" s="50"/>
      <c r="I14" s="50"/>
      <c r="J14" s="50"/>
      <c r="K14" s="96"/>
      <c r="L14" s="96"/>
      <c r="M14" s="96"/>
      <c r="N14" s="96"/>
      <c r="O14" s="96"/>
      <c r="P14" s="50"/>
      <c r="Q14" s="50"/>
      <c r="R14" s="50"/>
      <c r="S14" s="50"/>
      <c r="T14" s="50"/>
      <c r="U14" s="50"/>
      <c r="V14" s="50"/>
      <c r="W14" s="50"/>
      <c r="X14" s="50"/>
      <c r="Y14" s="50"/>
      <c r="Z14" s="95"/>
      <c r="AA14" s="50"/>
    </row>
    <row r="15" spans="1:30" ht="20.100000000000001" customHeight="1" thickTop="1" thickBot="1" x14ac:dyDescent="0.2">
      <c r="A15" s="575"/>
      <c r="B15" s="98" t="s">
        <v>322</v>
      </c>
      <c r="C15" s="50"/>
      <c r="D15" s="51"/>
      <c r="E15" s="51"/>
      <c r="F15" s="52"/>
      <c r="G15" s="52"/>
      <c r="H15" s="52"/>
      <c r="I15" s="52"/>
      <c r="J15" s="52"/>
      <c r="K15" s="655">
        <v>45792</v>
      </c>
      <c r="L15" s="656"/>
      <c r="M15" s="656"/>
      <c r="N15" s="656"/>
      <c r="O15" s="656"/>
      <c r="P15" s="656"/>
      <c r="Q15" s="656"/>
      <c r="R15" s="657"/>
      <c r="S15" s="194" t="s">
        <v>159</v>
      </c>
      <c r="T15" s="52"/>
      <c r="U15" s="52"/>
      <c r="V15" s="52"/>
      <c r="W15" s="52"/>
      <c r="X15" s="52"/>
      <c r="Y15" s="52"/>
      <c r="Z15" s="97"/>
      <c r="AA15" s="52"/>
    </row>
    <row r="16" spans="1:30" ht="6" customHeight="1" thickTop="1" thickBot="1" x14ac:dyDescent="0.2">
      <c r="A16" s="575"/>
      <c r="B16" s="5"/>
      <c r="C16" s="50"/>
      <c r="D16" s="50"/>
      <c r="E16" s="50"/>
      <c r="F16" s="50"/>
      <c r="G16" s="50"/>
      <c r="H16" s="50"/>
      <c r="I16" s="50"/>
      <c r="J16" s="50"/>
      <c r="K16" s="96"/>
      <c r="L16" s="96"/>
      <c r="M16" s="96"/>
      <c r="N16" s="96"/>
      <c r="O16" s="96"/>
      <c r="P16" s="50"/>
      <c r="Q16" s="50"/>
      <c r="R16" s="50"/>
      <c r="S16" s="50"/>
      <c r="T16" s="50"/>
      <c r="U16" s="50"/>
      <c r="V16" s="50"/>
      <c r="W16" s="50"/>
      <c r="X16" s="50"/>
      <c r="Y16" s="50"/>
      <c r="Z16" s="95"/>
      <c r="AA16" s="50"/>
    </row>
    <row r="17" spans="1:27" ht="20.100000000000001" customHeight="1" thickTop="1" thickBot="1" x14ac:dyDescent="0.2">
      <c r="A17" s="575"/>
      <c r="B17" s="5" t="s">
        <v>231</v>
      </c>
      <c r="C17" s="50"/>
      <c r="D17" s="51"/>
      <c r="E17" s="51"/>
      <c r="F17" s="50"/>
      <c r="G17" s="50"/>
      <c r="H17" s="50"/>
      <c r="I17" s="50"/>
      <c r="J17" s="50"/>
      <c r="K17" s="655">
        <v>46477</v>
      </c>
      <c r="L17" s="656"/>
      <c r="M17" s="656"/>
      <c r="N17" s="656"/>
      <c r="O17" s="656"/>
      <c r="P17" s="656"/>
      <c r="Q17" s="656"/>
      <c r="R17" s="657"/>
      <c r="S17" s="194" t="s">
        <v>159</v>
      </c>
      <c r="T17" s="52"/>
      <c r="U17" s="52"/>
      <c r="V17" s="52"/>
      <c r="W17" s="52"/>
      <c r="X17" s="52"/>
      <c r="Y17" s="52"/>
      <c r="Z17" s="97"/>
      <c r="AA17" s="52"/>
    </row>
    <row r="18" spans="1:27" ht="9.9499999999999993" customHeight="1" thickTop="1" thickBot="1" x14ac:dyDescent="0.2">
      <c r="A18" s="654"/>
      <c r="B18" s="66"/>
      <c r="C18" s="54"/>
      <c r="D18" s="54"/>
      <c r="E18" s="54"/>
      <c r="F18" s="54"/>
      <c r="G18" s="54"/>
      <c r="H18" s="54"/>
      <c r="I18" s="54"/>
      <c r="J18" s="54"/>
      <c r="K18" s="54"/>
      <c r="L18" s="54"/>
      <c r="M18" s="54"/>
      <c r="N18" s="55"/>
      <c r="O18" s="55"/>
      <c r="P18" s="55"/>
      <c r="Q18" s="55"/>
      <c r="R18" s="75"/>
      <c r="S18" s="75"/>
      <c r="T18" s="75"/>
      <c r="U18" s="75"/>
      <c r="V18" s="75"/>
      <c r="W18" s="75"/>
      <c r="X18" s="75"/>
      <c r="Y18" s="75"/>
      <c r="Z18" s="99"/>
      <c r="AA18" s="74"/>
    </row>
    <row r="19" spans="1:27" ht="6" customHeight="1" thickTop="1" x14ac:dyDescent="0.15">
      <c r="A19" s="574" t="s">
        <v>285</v>
      </c>
      <c r="B19" s="61"/>
      <c r="C19" s="61"/>
      <c r="D19" s="61"/>
      <c r="E19" s="61"/>
      <c r="F19" s="61"/>
      <c r="G19" s="61"/>
      <c r="H19" s="61"/>
      <c r="I19" s="61"/>
      <c r="J19" s="61"/>
      <c r="K19" s="61"/>
      <c r="L19" s="61"/>
      <c r="M19" s="61"/>
      <c r="N19" s="61"/>
      <c r="O19" s="61"/>
      <c r="P19" s="61"/>
      <c r="Q19" s="61"/>
      <c r="R19" s="61"/>
      <c r="S19" s="61"/>
      <c r="T19" s="61"/>
      <c r="U19" s="61"/>
      <c r="V19" s="61"/>
      <c r="W19" s="61"/>
      <c r="X19" s="61"/>
      <c r="Y19" s="61"/>
      <c r="Z19" s="100"/>
      <c r="AA19" s="50"/>
    </row>
    <row r="20" spans="1:27" ht="15" customHeight="1" x14ac:dyDescent="0.15">
      <c r="A20" s="639"/>
      <c r="B20" s="5" t="s">
        <v>275</v>
      </c>
      <c r="C20" s="50"/>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639"/>
      <c r="B21" s="50"/>
      <c r="C21" s="68"/>
      <c r="D21" s="51"/>
      <c r="E21" s="51"/>
      <c r="F21" s="285" t="s">
        <v>16</v>
      </c>
      <c r="G21" s="50"/>
      <c r="H21" s="50"/>
      <c r="I21" s="50"/>
      <c r="J21" s="50"/>
      <c r="K21" s="50"/>
      <c r="L21" s="68"/>
      <c r="M21" s="50"/>
      <c r="N21" s="50"/>
      <c r="O21" s="285" t="s">
        <v>277</v>
      </c>
      <c r="P21" s="50"/>
      <c r="Q21" s="50"/>
      <c r="R21" s="50"/>
      <c r="S21" s="50"/>
      <c r="T21" s="50"/>
      <c r="U21" s="50"/>
      <c r="V21" s="50"/>
      <c r="W21" s="50"/>
      <c r="X21" s="50"/>
      <c r="Y21" s="50"/>
      <c r="Z21" s="95"/>
      <c r="AA21" s="50"/>
    </row>
    <row r="22" spans="1:27" ht="20.100000000000001" customHeight="1" x14ac:dyDescent="0.15">
      <c r="A22" s="639"/>
      <c r="B22" s="51"/>
      <c r="C22" s="733">
        <f>K7</f>
        <v>45761</v>
      </c>
      <c r="D22" s="734"/>
      <c r="E22" s="734"/>
      <c r="F22" s="734"/>
      <c r="G22" s="734"/>
      <c r="H22" s="734"/>
      <c r="I22" s="734"/>
      <c r="J22" s="735"/>
      <c r="K22" s="332" t="s">
        <v>274</v>
      </c>
      <c r="L22" s="733">
        <f>IF(AC9&lt;14,"請求できません",AD9)</f>
        <v>45788</v>
      </c>
      <c r="M22" s="734"/>
      <c r="N22" s="734"/>
      <c r="O22" s="734"/>
      <c r="P22" s="734"/>
      <c r="Q22" s="734"/>
      <c r="R22" s="734"/>
      <c r="S22" s="735"/>
      <c r="W22" s="60"/>
      <c r="X22" s="60"/>
      <c r="Y22" s="60"/>
      <c r="Z22" s="101"/>
      <c r="AA22" s="50"/>
    </row>
    <row r="23" spans="1:27" ht="20.100000000000001" customHeight="1" x14ac:dyDescent="0.15">
      <c r="A23" s="639"/>
      <c r="B23" s="51"/>
      <c r="C23" s="289" t="s">
        <v>278</v>
      </c>
      <c r="D23" s="287"/>
      <c r="E23" s="287"/>
      <c r="F23" s="287"/>
      <c r="G23" s="287"/>
      <c r="H23" s="287"/>
      <c r="I23" s="287"/>
      <c r="J23" s="287"/>
      <c r="K23" s="332"/>
      <c r="L23" s="289" t="s">
        <v>280</v>
      </c>
      <c r="M23" s="287"/>
      <c r="N23" s="287"/>
      <c r="O23" s="287"/>
      <c r="P23" s="287"/>
      <c r="Q23" s="287"/>
      <c r="R23" s="287"/>
      <c r="S23" s="287"/>
      <c r="T23" s="288"/>
      <c r="U23" s="60"/>
      <c r="V23" s="60"/>
      <c r="W23" s="60"/>
      <c r="X23" s="60"/>
      <c r="Y23" s="60"/>
      <c r="Z23" s="101"/>
      <c r="AA23" s="50"/>
    </row>
    <row r="24" spans="1:27" ht="9.9499999999999993" customHeight="1" x14ac:dyDescent="0.15">
      <c r="A24" s="639"/>
      <c r="B24" s="53"/>
      <c r="C24" s="53"/>
      <c r="D24" s="53"/>
      <c r="E24" s="53"/>
      <c r="F24" s="53"/>
      <c r="G24" s="53"/>
      <c r="H24" s="53"/>
      <c r="I24" s="53"/>
      <c r="J24" s="53"/>
      <c r="K24" s="53"/>
      <c r="L24" s="53"/>
      <c r="M24" s="53"/>
      <c r="N24" s="53"/>
      <c r="O24" s="53"/>
      <c r="P24" s="53"/>
      <c r="Q24" s="53"/>
      <c r="R24" s="53"/>
      <c r="S24" s="53"/>
      <c r="T24" s="53"/>
      <c r="U24" s="53"/>
      <c r="V24" s="53"/>
      <c r="W24" s="53"/>
      <c r="X24" s="53"/>
      <c r="Y24" s="53"/>
      <c r="Z24" s="103"/>
      <c r="AA24" s="50"/>
    </row>
    <row r="25" spans="1:27" ht="6" customHeight="1" x14ac:dyDescent="0.15">
      <c r="A25" s="639"/>
      <c r="B25" s="58"/>
      <c r="C25" s="58"/>
      <c r="D25" s="58"/>
      <c r="E25" s="58"/>
      <c r="F25" s="58"/>
      <c r="G25" s="58"/>
      <c r="H25" s="58"/>
      <c r="I25" s="58"/>
      <c r="J25" s="58"/>
      <c r="K25" s="58"/>
      <c r="L25" s="58"/>
      <c r="M25" s="58"/>
      <c r="N25" s="58"/>
      <c r="O25" s="58"/>
      <c r="P25" s="58"/>
      <c r="Q25" s="58"/>
      <c r="R25" s="58"/>
      <c r="S25" s="58"/>
      <c r="T25" s="58"/>
      <c r="U25" s="58"/>
      <c r="V25" s="58"/>
      <c r="W25" s="58"/>
      <c r="X25" s="58"/>
      <c r="Y25" s="58"/>
      <c r="Z25" s="104"/>
      <c r="AA25" s="50"/>
    </row>
    <row r="26" spans="1:27" ht="15" customHeight="1" x14ac:dyDescent="0.15">
      <c r="A26" s="639"/>
      <c r="B26" s="5" t="s">
        <v>286</v>
      </c>
      <c r="C26" s="50"/>
      <c r="D26" s="51"/>
      <c r="E26" s="51"/>
      <c r="F26" s="50"/>
      <c r="G26" s="50"/>
      <c r="H26" s="50"/>
      <c r="I26" s="50"/>
      <c r="J26" s="50"/>
      <c r="K26" s="50"/>
      <c r="L26" s="50"/>
      <c r="M26" s="50"/>
      <c r="N26" s="50"/>
      <c r="O26" s="50"/>
      <c r="P26" s="50"/>
      <c r="Q26" s="50"/>
      <c r="R26" s="50"/>
      <c r="S26" s="50"/>
      <c r="T26" s="50"/>
      <c r="U26" s="50"/>
      <c r="V26" s="50"/>
      <c r="W26" s="50"/>
      <c r="X26" s="50"/>
      <c r="Y26" s="50"/>
      <c r="Z26" s="95"/>
      <c r="AA26" s="50"/>
    </row>
    <row r="27" spans="1:27" ht="6" customHeight="1" x14ac:dyDescent="0.15">
      <c r="A27" s="639"/>
      <c r="B27" s="50"/>
      <c r="C27" s="331"/>
      <c r="D27" s="51"/>
      <c r="E27" s="51"/>
      <c r="F27" s="50"/>
      <c r="G27" s="50"/>
      <c r="H27" s="50"/>
      <c r="I27" s="50"/>
      <c r="J27" s="50"/>
      <c r="K27" s="50"/>
      <c r="L27" s="50"/>
      <c r="M27" s="50"/>
      <c r="N27" s="50"/>
      <c r="O27" s="50"/>
      <c r="P27" s="50"/>
      <c r="Q27" s="50"/>
      <c r="R27" s="50"/>
      <c r="S27" s="50"/>
      <c r="T27" s="50"/>
      <c r="U27" s="50"/>
      <c r="V27" s="50"/>
      <c r="W27" s="50"/>
      <c r="X27" s="50"/>
      <c r="Y27" s="50"/>
      <c r="Z27" s="95"/>
      <c r="AA27" s="50"/>
    </row>
    <row r="28" spans="1:27" ht="21" customHeight="1" x14ac:dyDescent="0.15">
      <c r="A28" s="639"/>
      <c r="B28" s="51"/>
      <c r="D28" s="292" t="s">
        <v>287</v>
      </c>
      <c r="E28" s="284"/>
      <c r="F28" s="50"/>
      <c r="G28" s="333"/>
      <c r="H28" s="333"/>
      <c r="I28" s="284"/>
      <c r="J28" s="50"/>
      <c r="K28" s="736">
        <f>NETWORKDAYS.INTL(C22,L22)</f>
        <v>20</v>
      </c>
      <c r="L28" s="737"/>
      <c r="M28" s="284" t="s">
        <v>3</v>
      </c>
      <c r="N28" s="331"/>
      <c r="O28" s="50"/>
      <c r="P28" s="50"/>
      <c r="Q28" s="50"/>
      <c r="R28" s="50"/>
      <c r="S28" s="50"/>
      <c r="T28" s="50"/>
      <c r="U28" s="50"/>
      <c r="V28" s="50"/>
      <c r="W28" s="50"/>
      <c r="X28" s="50"/>
      <c r="Y28" s="50"/>
      <c r="Z28" s="95"/>
      <c r="AA28" s="50"/>
    </row>
    <row r="29" spans="1:27" ht="15" customHeight="1" x14ac:dyDescent="0.15">
      <c r="A29" s="639"/>
      <c r="B29" s="50"/>
      <c r="C29" s="738"/>
      <c r="D29" s="738"/>
      <c r="E29" s="738"/>
      <c r="F29" s="738"/>
      <c r="G29" s="738"/>
      <c r="H29" s="738"/>
      <c r="I29" s="738"/>
      <c r="J29" s="738"/>
      <c r="K29" s="738"/>
      <c r="L29" s="738"/>
      <c r="M29" s="738"/>
      <c r="N29" s="332"/>
      <c r="O29" s="738"/>
      <c r="P29" s="738"/>
      <c r="Q29" s="738"/>
      <c r="R29" s="738"/>
      <c r="S29" s="738"/>
      <c r="T29" s="738"/>
      <c r="U29" s="738"/>
      <c r="V29" s="738"/>
      <c r="W29" s="738"/>
      <c r="X29" s="50"/>
      <c r="Y29" s="50"/>
      <c r="Z29" s="101"/>
      <c r="AA29" s="50"/>
    </row>
    <row r="30" spans="1:27" ht="6" customHeight="1" thickBot="1" x14ac:dyDescent="0.2">
      <c r="A30" s="640"/>
      <c r="B30" s="55"/>
      <c r="C30" s="62"/>
      <c r="D30" s="62"/>
      <c r="E30" s="62"/>
      <c r="F30" s="62"/>
      <c r="G30" s="62"/>
      <c r="H30" s="62"/>
      <c r="I30" s="62"/>
      <c r="J30" s="62"/>
      <c r="K30" s="62"/>
      <c r="L30" s="62"/>
      <c r="M30" s="76"/>
      <c r="N30" s="54"/>
      <c r="O30" s="62"/>
      <c r="P30" s="62"/>
      <c r="Q30" s="62"/>
      <c r="R30" s="62"/>
      <c r="S30" s="62"/>
      <c r="T30" s="62"/>
      <c r="U30" s="62"/>
      <c r="V30" s="62"/>
      <c r="W30" s="62"/>
      <c r="X30" s="62"/>
      <c r="Y30" s="62"/>
      <c r="Z30" s="105"/>
      <c r="AA30" s="50"/>
    </row>
    <row r="31" spans="1:27" ht="5.25" customHeight="1" thickTop="1" x14ac:dyDescent="0.15">
      <c r="A31" s="574" t="s">
        <v>283</v>
      </c>
      <c r="B31" s="61"/>
      <c r="C31" s="63"/>
      <c r="D31" s="63"/>
      <c r="E31" s="63"/>
      <c r="F31" s="63"/>
      <c r="G31" s="63"/>
      <c r="H31" s="63"/>
      <c r="I31" s="63"/>
      <c r="J31" s="63"/>
      <c r="K31" s="63"/>
      <c r="L31" s="63"/>
      <c r="M31" s="77"/>
      <c r="N31" s="64"/>
      <c r="O31" s="63"/>
      <c r="P31" s="63"/>
      <c r="Q31" s="63"/>
      <c r="R31" s="63"/>
      <c r="S31" s="63"/>
      <c r="T31" s="63"/>
      <c r="U31" s="63"/>
      <c r="V31" s="63"/>
      <c r="W31" s="63"/>
      <c r="X31" s="63"/>
      <c r="Y31" s="63"/>
      <c r="Z31" s="106"/>
      <c r="AA31" s="50"/>
    </row>
    <row r="32" spans="1:27" ht="15" customHeight="1" x14ac:dyDescent="0.15">
      <c r="A32" s="637"/>
      <c r="B32" s="98" t="s">
        <v>281</v>
      </c>
      <c r="C32" s="50"/>
      <c r="D32" s="50"/>
      <c r="E32" s="50"/>
      <c r="F32" s="50"/>
      <c r="G32" s="50"/>
      <c r="H32" s="50"/>
      <c r="I32" s="50"/>
      <c r="J32" s="50"/>
      <c r="K32" s="50"/>
      <c r="L32" s="50"/>
      <c r="M32" s="50"/>
      <c r="N32" s="50"/>
      <c r="O32" s="50"/>
      <c r="P32" s="50"/>
      <c r="Q32" s="356"/>
      <c r="R32" s="356"/>
      <c r="S32" s="356"/>
      <c r="T32" s="356"/>
      <c r="U32" s="356"/>
      <c r="V32" s="613"/>
      <c r="W32" s="613"/>
      <c r="X32" s="613"/>
      <c r="Y32" s="613"/>
      <c r="Z32" s="95"/>
      <c r="AA32" s="50"/>
    </row>
    <row r="33" spans="1:31" ht="9.75" customHeight="1" x14ac:dyDescent="0.15">
      <c r="A33" s="637"/>
      <c r="B33" s="50"/>
      <c r="C33" s="577" t="s">
        <v>284</v>
      </c>
      <c r="D33" s="577"/>
      <c r="E33" s="577"/>
      <c r="F33" s="577"/>
      <c r="G33" s="50"/>
      <c r="H33" s="50"/>
      <c r="I33" s="50"/>
      <c r="J33" s="50"/>
      <c r="K33" s="577" t="s">
        <v>62</v>
      </c>
      <c r="L33" s="577"/>
      <c r="M33" s="577"/>
      <c r="N33" s="577"/>
      <c r="O33" s="50"/>
      <c r="P33" s="50"/>
      <c r="Q33" s="614"/>
      <c r="R33" s="614"/>
      <c r="S33" s="614"/>
      <c r="T33" s="614"/>
      <c r="U33" s="614"/>
      <c r="V33" s="615"/>
      <c r="W33" s="615"/>
      <c r="X33" s="615"/>
      <c r="Y33" s="615"/>
      <c r="Z33" s="95"/>
      <c r="AA33" s="50"/>
    </row>
    <row r="34" spans="1:31" ht="7.5" customHeight="1" x14ac:dyDescent="0.15">
      <c r="A34" s="637"/>
      <c r="B34" s="50"/>
      <c r="C34" s="577"/>
      <c r="D34" s="577"/>
      <c r="E34" s="577"/>
      <c r="F34" s="577"/>
      <c r="G34" s="50"/>
      <c r="H34" s="50"/>
      <c r="I34" s="50"/>
      <c r="J34" s="50"/>
      <c r="K34" s="583"/>
      <c r="L34" s="583"/>
      <c r="M34" s="583"/>
      <c r="N34" s="583"/>
      <c r="O34" s="50"/>
      <c r="P34" s="50"/>
      <c r="Q34" s="614"/>
      <c r="R34" s="614"/>
      <c r="S34" s="614"/>
      <c r="T34" s="614"/>
      <c r="U34" s="614"/>
      <c r="V34" s="615"/>
      <c r="W34" s="615"/>
      <c r="X34" s="615"/>
      <c r="Y34" s="615"/>
      <c r="Z34" s="95"/>
      <c r="AA34" s="50"/>
    </row>
    <row r="35" spans="1:31" ht="21.75" customHeight="1" x14ac:dyDescent="0.15">
      <c r="A35" s="637"/>
      <c r="B35" s="50"/>
      <c r="C35" s="423">
        <f>K11</f>
        <v>340000</v>
      </c>
      <c r="D35" s="424"/>
      <c r="E35" s="424"/>
      <c r="F35" s="79" t="s">
        <v>6</v>
      </c>
      <c r="G35" s="602" t="s">
        <v>76</v>
      </c>
      <c r="H35" s="602"/>
      <c r="I35" s="602"/>
      <c r="J35" s="602"/>
      <c r="K35" s="423">
        <f>IF(C35="",0,ROUND(C35/22,-1))</f>
        <v>15450</v>
      </c>
      <c r="L35" s="579"/>
      <c r="M35" s="579"/>
      <c r="N35" s="79" t="s">
        <v>6</v>
      </c>
      <c r="O35" s="331" t="s">
        <v>77</v>
      </c>
      <c r="P35" s="50"/>
      <c r="Q35" s="614"/>
      <c r="R35" s="614"/>
      <c r="S35" s="614"/>
      <c r="T35" s="614"/>
      <c r="U35" s="614"/>
      <c r="V35" s="291"/>
      <c r="W35" s="291"/>
      <c r="X35" s="291"/>
      <c r="Y35" s="328"/>
      <c r="Z35" s="95"/>
      <c r="AA35" s="50"/>
    </row>
    <row r="36" spans="1:31" ht="10.5" customHeight="1" x14ac:dyDescent="0.15">
      <c r="A36" s="637"/>
      <c r="B36" s="50"/>
      <c r="C36" s="50"/>
      <c r="D36" s="50"/>
      <c r="E36" s="50"/>
      <c r="F36" s="50"/>
      <c r="G36" s="50"/>
      <c r="H36" s="50"/>
      <c r="I36" s="50"/>
      <c r="J36" s="50"/>
      <c r="K36" s="573" t="s">
        <v>78</v>
      </c>
      <c r="L36" s="573"/>
      <c r="M36" s="573"/>
      <c r="N36" s="573"/>
      <c r="O36" s="68"/>
      <c r="P36" s="68"/>
      <c r="Q36" s="286"/>
      <c r="R36" s="286"/>
      <c r="S36" s="286"/>
      <c r="T36" s="286"/>
      <c r="U36" s="286"/>
      <c r="V36" s="286"/>
      <c r="W36" s="286"/>
      <c r="X36" s="286"/>
      <c r="Y36" s="286"/>
      <c r="Z36" s="95"/>
      <c r="AA36" s="50"/>
    </row>
    <row r="37" spans="1:31" ht="10.5" customHeight="1" x14ac:dyDescent="0.15">
      <c r="A37" s="637"/>
      <c r="B37" s="50"/>
      <c r="C37" s="50"/>
      <c r="D37" s="50"/>
      <c r="E37" s="50"/>
      <c r="F37" s="50"/>
      <c r="G37" s="50"/>
      <c r="H37" s="50"/>
      <c r="I37" s="50"/>
      <c r="J37" s="50"/>
      <c r="K37" s="327"/>
      <c r="L37" s="327"/>
      <c r="M37" s="327"/>
      <c r="N37" s="327"/>
      <c r="O37" s="68"/>
      <c r="P37" s="68"/>
      <c r="Q37" s="286"/>
      <c r="R37" s="286"/>
      <c r="S37" s="286"/>
      <c r="T37" s="286"/>
      <c r="U37" s="286"/>
      <c r="V37" s="286"/>
      <c r="W37" s="286"/>
      <c r="X37" s="286"/>
      <c r="Y37" s="286"/>
      <c r="Z37" s="95"/>
      <c r="AA37" s="50"/>
    </row>
    <row r="38" spans="1:31" ht="7.5" customHeight="1" x14ac:dyDescent="0.15">
      <c r="A38" s="637"/>
      <c r="B38" s="50"/>
      <c r="C38" s="577" t="s">
        <v>62</v>
      </c>
      <c r="D38" s="577"/>
      <c r="E38" s="577"/>
      <c r="F38" s="577"/>
      <c r="G38" s="332"/>
      <c r="H38" s="49"/>
      <c r="I38" s="49"/>
      <c r="J38" s="49"/>
      <c r="K38" s="578" t="s">
        <v>283</v>
      </c>
      <c r="L38" s="578"/>
      <c r="M38" s="578"/>
      <c r="N38" s="578"/>
      <c r="O38" s="49"/>
      <c r="P38" s="49"/>
      <c r="Q38" s="286"/>
      <c r="S38" s="577" t="s">
        <v>304</v>
      </c>
      <c r="T38" s="577"/>
      <c r="U38" s="577"/>
      <c r="V38" s="577"/>
      <c r="W38" s="332"/>
      <c r="X38" s="49"/>
      <c r="Y38" s="286"/>
      <c r="Z38" s="95"/>
      <c r="AA38" s="50"/>
      <c r="AB38" s="50"/>
      <c r="AC38" s="50"/>
      <c r="AD38" s="50"/>
      <c r="AE38" s="50"/>
    </row>
    <row r="39" spans="1:31" ht="7.5" customHeight="1" x14ac:dyDescent="0.15">
      <c r="A39" s="637"/>
      <c r="B39" s="50"/>
      <c r="C39" s="583"/>
      <c r="D39" s="583"/>
      <c r="E39" s="583"/>
      <c r="F39" s="583"/>
      <c r="G39" s="332"/>
      <c r="H39" s="49"/>
      <c r="I39" s="49"/>
      <c r="J39" s="49"/>
      <c r="K39" s="578"/>
      <c r="L39" s="578"/>
      <c r="M39" s="578"/>
      <c r="N39" s="578"/>
      <c r="O39" s="49"/>
      <c r="P39" s="49"/>
      <c r="Q39" s="286"/>
      <c r="S39" s="583"/>
      <c r="T39" s="583"/>
      <c r="U39" s="583"/>
      <c r="V39" s="583"/>
      <c r="W39" s="332"/>
      <c r="X39" s="49"/>
      <c r="Y39" s="286"/>
      <c r="Z39" s="95"/>
      <c r="AA39" s="50"/>
      <c r="AB39" s="50"/>
      <c r="AC39" s="50"/>
      <c r="AD39" s="50"/>
      <c r="AE39" s="50"/>
    </row>
    <row r="40" spans="1:31" ht="7.5" customHeight="1" x14ac:dyDescent="0.15">
      <c r="A40" s="637"/>
      <c r="B40" s="50"/>
      <c r="C40" s="593">
        <f>K35</f>
        <v>15450</v>
      </c>
      <c r="D40" s="594"/>
      <c r="E40" s="594"/>
      <c r="F40" s="597" t="s">
        <v>6</v>
      </c>
      <c r="G40" s="599" t="s">
        <v>282</v>
      </c>
      <c r="H40" s="599"/>
      <c r="I40" s="599"/>
      <c r="J40" s="599"/>
      <c r="K40" s="593">
        <f>ROUNDDOWN(C40/100*13,0)</f>
        <v>2008</v>
      </c>
      <c r="L40" s="594"/>
      <c r="M40" s="594"/>
      <c r="N40" s="597" t="s">
        <v>6</v>
      </c>
      <c r="O40" s="601" t="s">
        <v>80</v>
      </c>
      <c r="P40" s="600"/>
      <c r="Q40" s="286"/>
      <c r="S40" s="593">
        <v>2632</v>
      </c>
      <c r="T40" s="594"/>
      <c r="U40" s="594"/>
      <c r="V40" s="597" t="s">
        <v>6</v>
      </c>
      <c r="W40" s="601" t="s">
        <v>81</v>
      </c>
      <c r="X40" s="600"/>
      <c r="Y40" s="286"/>
      <c r="Z40" s="95"/>
      <c r="AA40" s="329"/>
      <c r="AB40" s="50"/>
      <c r="AC40" s="50"/>
      <c r="AD40" s="50"/>
      <c r="AE40" s="50"/>
    </row>
    <row r="41" spans="1:31" ht="13.5" customHeight="1" x14ac:dyDescent="0.15">
      <c r="A41" s="637"/>
      <c r="B41" s="50"/>
      <c r="C41" s="595"/>
      <c r="D41" s="596"/>
      <c r="E41" s="596"/>
      <c r="F41" s="598"/>
      <c r="G41" s="600"/>
      <c r="H41" s="600"/>
      <c r="I41" s="600"/>
      <c r="J41" s="600"/>
      <c r="K41" s="595"/>
      <c r="L41" s="596"/>
      <c r="M41" s="596"/>
      <c r="N41" s="598"/>
      <c r="O41" s="600"/>
      <c r="P41" s="600"/>
      <c r="Q41" s="286"/>
      <c r="S41" s="595"/>
      <c r="T41" s="596"/>
      <c r="U41" s="596"/>
      <c r="V41" s="598"/>
      <c r="W41" s="600"/>
      <c r="X41" s="600"/>
      <c r="Y41" s="286"/>
      <c r="Z41" s="95"/>
      <c r="AA41" s="329"/>
      <c r="AB41" s="50"/>
      <c r="AC41" s="50"/>
      <c r="AD41" s="50"/>
      <c r="AE41" s="50"/>
    </row>
    <row r="42" spans="1:31" ht="12" customHeight="1" x14ac:dyDescent="0.15">
      <c r="A42" s="637"/>
      <c r="B42" s="50"/>
      <c r="C42" s="50"/>
      <c r="D42" s="50"/>
      <c r="E42" s="50"/>
      <c r="F42" s="49"/>
      <c r="G42" s="49"/>
      <c r="H42" s="49"/>
      <c r="I42" s="49"/>
      <c r="J42" s="49"/>
      <c r="K42" s="573" t="s">
        <v>58</v>
      </c>
      <c r="L42" s="573"/>
      <c r="M42" s="573"/>
      <c r="N42" s="573"/>
      <c r="O42" s="68"/>
      <c r="P42" s="68"/>
      <c r="Z42" s="95"/>
      <c r="AA42" s="78"/>
      <c r="AB42" s="50"/>
      <c r="AC42" s="50"/>
      <c r="AD42" s="50"/>
      <c r="AE42" s="50"/>
    </row>
    <row r="43" spans="1:31" ht="6" customHeight="1" x14ac:dyDescent="0.15">
      <c r="A43" s="637"/>
      <c r="B43" s="293"/>
      <c r="C43" s="50"/>
      <c r="D43" s="50"/>
      <c r="E43" s="50"/>
      <c r="F43" s="49"/>
      <c r="G43" s="49"/>
      <c r="H43" s="49"/>
      <c r="I43" s="49"/>
      <c r="J43" s="49"/>
      <c r="K43" s="49"/>
      <c r="L43" s="49"/>
      <c r="M43" s="49"/>
      <c r="N43" s="49"/>
      <c r="O43" s="49"/>
      <c r="P43" s="49"/>
      <c r="Q43" s="49"/>
      <c r="R43" s="50"/>
      <c r="S43" s="50"/>
      <c r="T43" s="50"/>
      <c r="U43" s="50"/>
      <c r="V43" s="50"/>
      <c r="W43" s="50"/>
      <c r="X43" s="50"/>
      <c r="Y43" s="50"/>
      <c r="Z43" s="95"/>
      <c r="AA43" s="50"/>
      <c r="AB43" s="50"/>
      <c r="AC43" s="50"/>
      <c r="AD43" s="50"/>
      <c r="AE43" s="50"/>
    </row>
    <row r="44" spans="1:31" ht="7.5" customHeight="1" x14ac:dyDescent="0.15">
      <c r="A44" s="637"/>
      <c r="B44" s="50"/>
      <c r="C44" s="577" t="s">
        <v>45</v>
      </c>
      <c r="D44" s="577"/>
      <c r="E44" s="577"/>
      <c r="F44" s="577"/>
      <c r="G44" s="332"/>
      <c r="H44" s="49"/>
      <c r="I44" s="49"/>
      <c r="J44" s="49"/>
      <c r="K44" s="577" t="s">
        <v>44</v>
      </c>
      <c r="L44" s="577"/>
      <c r="M44" s="577"/>
      <c r="N44" s="577"/>
      <c r="O44" s="49"/>
      <c r="P44" s="49"/>
      <c r="Q44" s="286"/>
      <c r="S44" s="284"/>
      <c r="T44" s="284"/>
      <c r="U44" s="284"/>
      <c r="V44" s="284"/>
      <c r="W44" s="332"/>
      <c r="X44" s="49"/>
      <c r="Y44" s="286"/>
      <c r="Z44" s="95"/>
      <c r="AA44" s="50"/>
      <c r="AB44" s="50"/>
      <c r="AC44" s="50"/>
      <c r="AD44" s="50"/>
      <c r="AE44" s="50"/>
    </row>
    <row r="45" spans="1:31" ht="7.5" customHeight="1" x14ac:dyDescent="0.15">
      <c r="A45" s="637"/>
      <c r="B45" s="50"/>
      <c r="C45" s="583"/>
      <c r="D45" s="583"/>
      <c r="E45" s="583"/>
      <c r="F45" s="583"/>
      <c r="G45" s="332"/>
      <c r="H45" s="49"/>
      <c r="I45" s="49"/>
      <c r="J45" s="49"/>
      <c r="K45" s="583"/>
      <c r="L45" s="583"/>
      <c r="M45" s="583"/>
      <c r="N45" s="583"/>
      <c r="O45" s="49"/>
      <c r="P45" s="49"/>
      <c r="Q45" s="286"/>
      <c r="S45" s="73"/>
      <c r="T45" s="73"/>
      <c r="U45" s="73"/>
      <c r="V45" s="73"/>
      <c r="W45" s="332"/>
      <c r="X45" s="49"/>
      <c r="Y45" s="286"/>
      <c r="Z45" s="95"/>
      <c r="AA45" s="50"/>
      <c r="AB45" s="50"/>
      <c r="AC45" s="50"/>
      <c r="AD45" s="50"/>
      <c r="AE45" s="50"/>
    </row>
    <row r="46" spans="1:31" ht="7.5" customHeight="1" x14ac:dyDescent="0.15">
      <c r="A46" s="637"/>
      <c r="B46" s="50"/>
      <c r="C46" s="593">
        <f>K40</f>
        <v>2008</v>
      </c>
      <c r="D46" s="594"/>
      <c r="E46" s="594"/>
      <c r="F46" s="597" t="s">
        <v>6</v>
      </c>
      <c r="G46" s="741" t="str">
        <f>IF(C46&gt;K46,"&gt;","&lt;")</f>
        <v>&lt;</v>
      </c>
      <c r="H46" s="741"/>
      <c r="I46" s="741"/>
      <c r="J46" s="741"/>
      <c r="K46" s="593">
        <f>S40</f>
        <v>2632</v>
      </c>
      <c r="L46" s="594"/>
      <c r="M46" s="594"/>
      <c r="N46" s="597" t="s">
        <v>6</v>
      </c>
      <c r="O46" s="331"/>
      <c r="P46" s="330"/>
      <c r="Q46" s="286"/>
      <c r="S46" s="307"/>
      <c r="T46" s="308"/>
      <c r="U46" s="308"/>
      <c r="V46" s="284"/>
      <c r="W46" s="331"/>
      <c r="X46" s="330"/>
      <c r="Y46" s="286"/>
      <c r="Z46" s="95"/>
      <c r="AA46" s="329"/>
      <c r="AB46" s="50"/>
      <c r="AC46" s="50"/>
      <c r="AD46" s="50"/>
      <c r="AE46" s="50"/>
    </row>
    <row r="47" spans="1:31" ht="13.5" customHeight="1" x14ac:dyDescent="0.15">
      <c r="A47" s="637"/>
      <c r="B47" s="50"/>
      <c r="C47" s="595"/>
      <c r="D47" s="596"/>
      <c r="E47" s="596"/>
      <c r="F47" s="598"/>
      <c r="G47" s="742"/>
      <c r="H47" s="742"/>
      <c r="I47" s="742"/>
      <c r="J47" s="742"/>
      <c r="K47" s="595"/>
      <c r="L47" s="596"/>
      <c r="M47" s="596"/>
      <c r="N47" s="598"/>
      <c r="O47" s="331" t="s">
        <v>306</v>
      </c>
      <c r="P47" s="330"/>
      <c r="Q47" s="286"/>
      <c r="S47" s="308"/>
      <c r="T47" s="308"/>
      <c r="U47" s="308"/>
      <c r="V47" s="309"/>
      <c r="W47" s="330"/>
      <c r="X47" s="330"/>
      <c r="Y47" s="286"/>
      <c r="Z47" s="95"/>
      <c r="AA47" s="329"/>
      <c r="AB47" s="50"/>
      <c r="AC47" s="50"/>
      <c r="AD47" s="50"/>
      <c r="AE47" s="50"/>
    </row>
    <row r="48" spans="1:31" ht="12" customHeight="1" x14ac:dyDescent="0.15">
      <c r="A48" s="637"/>
      <c r="B48" s="50"/>
      <c r="C48" s="50"/>
      <c r="D48" s="50"/>
      <c r="E48" s="50"/>
      <c r="F48" s="49"/>
      <c r="G48" s="49"/>
      <c r="H48" s="49"/>
      <c r="I48" s="49"/>
      <c r="J48" s="49"/>
      <c r="K48" s="573"/>
      <c r="L48" s="573"/>
      <c r="M48" s="573"/>
      <c r="N48" s="573"/>
      <c r="O48" s="68"/>
      <c r="P48" s="68"/>
      <c r="Z48" s="95"/>
      <c r="AA48" s="78"/>
      <c r="AB48" s="50"/>
      <c r="AC48" s="50"/>
      <c r="AD48" s="50"/>
      <c r="AE48" s="50"/>
    </row>
    <row r="49" spans="1:31" ht="7.5" customHeight="1" x14ac:dyDescent="0.15">
      <c r="A49" s="637"/>
      <c r="B49" s="50"/>
      <c r="C49" s="577" t="str">
        <f>IF(C46&lt;K46,"（Ｃ）の額","（Ｄ）の額")</f>
        <v>（Ｃ）の額</v>
      </c>
      <c r="D49" s="577"/>
      <c r="E49" s="577"/>
      <c r="F49" s="577"/>
      <c r="G49" s="332"/>
      <c r="H49" s="49"/>
      <c r="I49" s="49"/>
      <c r="J49" s="49"/>
      <c r="K49" s="284"/>
      <c r="L49" s="284"/>
      <c r="M49" s="284"/>
      <c r="N49" s="284"/>
      <c r="O49" s="49"/>
      <c r="P49" s="49"/>
      <c r="Q49" s="286"/>
      <c r="S49" s="284"/>
      <c r="T49" s="284"/>
      <c r="U49" s="284"/>
      <c r="V49" s="284"/>
      <c r="W49" s="332"/>
      <c r="X49" s="49"/>
      <c r="Y49" s="286"/>
      <c r="Z49" s="95"/>
      <c r="AA49" s="50"/>
      <c r="AB49" s="50"/>
      <c r="AC49" s="50"/>
      <c r="AD49" s="50"/>
      <c r="AE49" s="50"/>
    </row>
    <row r="50" spans="1:31" ht="7.5" customHeight="1" x14ac:dyDescent="0.15">
      <c r="A50" s="637"/>
      <c r="B50" s="50"/>
      <c r="C50" s="583"/>
      <c r="D50" s="583"/>
      <c r="E50" s="583"/>
      <c r="F50" s="583"/>
      <c r="G50" s="332"/>
      <c r="H50" s="49"/>
      <c r="I50" s="49"/>
      <c r="J50" s="49"/>
      <c r="K50" s="73"/>
      <c r="L50" s="73"/>
      <c r="M50" s="73"/>
      <c r="N50" s="73"/>
      <c r="O50" s="49"/>
      <c r="P50" s="49"/>
      <c r="Q50" s="286"/>
      <c r="S50" s="73"/>
      <c r="T50" s="73"/>
      <c r="U50" s="73"/>
      <c r="V50" s="73"/>
      <c r="W50" s="332"/>
      <c r="X50" s="49"/>
      <c r="Y50" s="286"/>
      <c r="Z50" s="95"/>
      <c r="AA50" s="50"/>
      <c r="AB50" s="50"/>
      <c r="AC50" s="50"/>
      <c r="AD50" s="50"/>
      <c r="AE50" s="50"/>
    </row>
    <row r="51" spans="1:31" ht="7.5" customHeight="1" x14ac:dyDescent="0.15">
      <c r="A51" s="637"/>
      <c r="B51" s="50"/>
      <c r="C51" s="593">
        <f>IF(C46&lt;K46,C46,K46)</f>
        <v>2008</v>
      </c>
      <c r="D51" s="594"/>
      <c r="E51" s="594"/>
      <c r="F51" s="597" t="s">
        <v>6</v>
      </c>
      <c r="G51" s="312"/>
      <c r="H51" s="311"/>
      <c r="I51" s="311"/>
      <c r="J51" s="311"/>
      <c r="K51" s="307"/>
      <c r="L51" s="308"/>
      <c r="M51" s="308"/>
      <c r="N51" s="284"/>
      <c r="O51" s="331"/>
      <c r="P51" s="330"/>
      <c r="Q51" s="286"/>
      <c r="R51" s="50"/>
      <c r="S51" s="307"/>
      <c r="T51" s="308"/>
      <c r="U51" s="308"/>
      <c r="V51" s="284"/>
      <c r="W51" s="331"/>
      <c r="X51" s="330"/>
      <c r="Y51" s="286"/>
      <c r="Z51" s="95"/>
      <c r="AA51" s="329"/>
      <c r="AB51" s="50"/>
      <c r="AC51" s="50"/>
      <c r="AD51" s="50"/>
      <c r="AE51" s="50"/>
    </row>
    <row r="52" spans="1:31" ht="13.5" customHeight="1" x14ac:dyDescent="0.15">
      <c r="A52" s="637"/>
      <c r="B52" s="50"/>
      <c r="C52" s="595"/>
      <c r="D52" s="596"/>
      <c r="E52" s="596"/>
      <c r="F52" s="598"/>
      <c r="G52" s="313" t="s">
        <v>307</v>
      </c>
      <c r="H52" s="334"/>
      <c r="I52" s="334"/>
      <c r="J52" s="334"/>
      <c r="K52" s="308"/>
      <c r="L52" s="308"/>
      <c r="M52" s="308"/>
      <c r="N52" s="309"/>
      <c r="O52" s="331"/>
      <c r="P52" s="330"/>
      <c r="Q52" s="286"/>
      <c r="R52" s="50"/>
      <c r="S52" s="308"/>
      <c r="T52" s="308"/>
      <c r="U52" s="308"/>
      <c r="V52" s="309"/>
      <c r="W52" s="330"/>
      <c r="X52" s="330"/>
      <c r="Y52" s="286"/>
      <c r="Z52" s="95"/>
      <c r="AA52" s="329"/>
      <c r="AB52" s="50"/>
      <c r="AC52" s="50"/>
      <c r="AD52" s="50"/>
      <c r="AE52" s="50"/>
    </row>
    <row r="53" spans="1:31" ht="12" customHeight="1" x14ac:dyDescent="0.15">
      <c r="A53" s="637"/>
      <c r="B53" s="50"/>
      <c r="C53" s="50"/>
      <c r="D53" s="50"/>
      <c r="E53" s="50"/>
      <c r="F53" s="49"/>
      <c r="G53" s="49"/>
      <c r="H53" s="49"/>
      <c r="I53" s="49"/>
      <c r="J53" s="49"/>
      <c r="K53" s="573"/>
      <c r="L53" s="573"/>
      <c r="M53" s="573"/>
      <c r="N53" s="573"/>
      <c r="O53" s="68"/>
      <c r="P53" s="68"/>
      <c r="Z53" s="95"/>
      <c r="AA53" s="78"/>
      <c r="AB53" s="50"/>
      <c r="AC53" s="50"/>
      <c r="AD53" s="50"/>
      <c r="AE53" s="50"/>
    </row>
    <row r="54" spans="1:31" ht="9.75" customHeight="1" x14ac:dyDescent="0.15">
      <c r="A54" s="637"/>
      <c r="B54" s="50"/>
      <c r="C54" s="50"/>
      <c r="D54" s="50"/>
      <c r="E54" s="50"/>
      <c r="F54" s="49"/>
      <c r="G54" s="49"/>
      <c r="H54" s="49"/>
      <c r="I54" s="49"/>
      <c r="J54" s="49"/>
      <c r="K54" s="573"/>
      <c r="L54" s="573"/>
      <c r="M54" s="573"/>
      <c r="N54" s="573"/>
      <c r="O54" s="68"/>
      <c r="P54" s="68"/>
      <c r="Q54" s="135"/>
      <c r="R54" s="135"/>
      <c r="S54" s="135"/>
      <c r="T54" s="135"/>
      <c r="U54" s="135"/>
      <c r="V54" s="135"/>
      <c r="W54" s="135"/>
      <c r="X54" s="135"/>
      <c r="Y54" s="135"/>
      <c r="Z54" s="95"/>
      <c r="AA54" s="50"/>
      <c r="AB54" s="50"/>
      <c r="AC54" s="50"/>
      <c r="AD54" s="50"/>
      <c r="AE54" s="50"/>
    </row>
    <row r="55" spans="1:31" ht="1.5" customHeight="1" thickBot="1" x14ac:dyDescent="0.2">
      <c r="A55" s="638"/>
      <c r="B55" s="55"/>
      <c r="C55" s="55"/>
      <c r="D55" s="55"/>
      <c r="E55" s="55"/>
      <c r="F55" s="65"/>
      <c r="G55" s="65"/>
      <c r="H55" s="65"/>
      <c r="I55" s="65"/>
      <c r="J55" s="65"/>
      <c r="K55" s="65"/>
      <c r="L55" s="65"/>
      <c r="M55" s="65"/>
      <c r="N55" s="65"/>
      <c r="O55" s="65"/>
      <c r="P55" s="65"/>
      <c r="Q55" s="65"/>
      <c r="R55" s="55"/>
      <c r="S55" s="55"/>
      <c r="T55" s="55"/>
      <c r="U55" s="55"/>
      <c r="V55" s="55"/>
      <c r="W55" s="55"/>
      <c r="X55" s="55"/>
      <c r="Y55" s="55"/>
      <c r="Z55" s="107"/>
      <c r="AA55" s="50"/>
    </row>
    <row r="56" spans="1:31" ht="6" customHeight="1" thickTop="1" x14ac:dyDescent="0.15">
      <c r="A56" s="574" t="s">
        <v>308</v>
      </c>
      <c r="B56" s="50"/>
      <c r="C56" s="50"/>
      <c r="D56" s="50"/>
      <c r="E56" s="50"/>
      <c r="F56" s="49"/>
      <c r="G56" s="49"/>
      <c r="H56" s="49"/>
      <c r="I56" s="49"/>
      <c r="J56" s="49"/>
      <c r="K56" s="49"/>
      <c r="L56" s="49"/>
      <c r="M56" s="49"/>
      <c r="N56" s="49"/>
      <c r="O56" s="49"/>
      <c r="P56" s="49"/>
      <c r="Q56" s="49"/>
      <c r="R56" s="50"/>
      <c r="S56" s="50"/>
      <c r="T56" s="50"/>
      <c r="U56" s="50"/>
      <c r="V56" s="50"/>
      <c r="W56" s="50"/>
      <c r="X56" s="50"/>
      <c r="Y56" s="50"/>
      <c r="Z56" s="95"/>
      <c r="AA56" s="49"/>
    </row>
    <row r="57" spans="1:31" ht="15" customHeight="1" x14ac:dyDescent="0.15">
      <c r="A57" s="575"/>
      <c r="B57" s="98" t="s">
        <v>315</v>
      </c>
      <c r="C57" s="50"/>
      <c r="D57" s="50"/>
      <c r="E57" s="50"/>
      <c r="F57" s="50"/>
      <c r="G57" s="50"/>
      <c r="H57" s="50"/>
      <c r="I57" s="50"/>
      <c r="J57" s="50"/>
      <c r="K57" s="50"/>
      <c r="L57" s="50"/>
      <c r="M57" s="50"/>
      <c r="N57" s="50"/>
      <c r="O57" s="50"/>
      <c r="P57" s="50"/>
      <c r="Q57" s="50"/>
      <c r="R57" s="50"/>
      <c r="S57" s="50"/>
      <c r="T57" s="50"/>
      <c r="U57" s="50"/>
      <c r="V57" s="50"/>
      <c r="W57" s="50"/>
      <c r="X57" s="50"/>
      <c r="Y57" s="50"/>
      <c r="Z57" s="95"/>
      <c r="AA57" s="50"/>
    </row>
    <row r="58" spans="1:31" ht="15" customHeight="1" x14ac:dyDescent="0.15">
      <c r="A58" s="575"/>
      <c r="B58" s="50"/>
      <c r="C58" s="751" t="s">
        <v>320</v>
      </c>
      <c r="D58" s="751"/>
      <c r="E58" s="751"/>
      <c r="F58" s="751"/>
      <c r="G58" s="751"/>
      <c r="H58" s="751"/>
      <c r="I58" s="323"/>
      <c r="J58" s="751" t="s">
        <v>321</v>
      </c>
      <c r="K58" s="751"/>
      <c r="L58" s="751"/>
      <c r="M58" s="751"/>
      <c r="N58" s="751"/>
      <c r="O58" s="751"/>
      <c r="P58" s="326" t="str">
        <f>IF(C59="要件を満たしません","組合員は、対象期間内に１４日以上の育児休業を取得していません","")</f>
        <v>組合員は、対象期間内に１４日以上の育児休業を取得していません</v>
      </c>
      <c r="R58" s="325"/>
      <c r="S58" s="325"/>
      <c r="T58" s="325"/>
      <c r="U58" s="325"/>
      <c r="V58" s="325"/>
      <c r="W58" s="325"/>
      <c r="X58" s="325"/>
      <c r="Y58" s="325"/>
      <c r="Z58" s="95"/>
      <c r="AA58" s="50"/>
    </row>
    <row r="59" spans="1:31" ht="21" customHeight="1" x14ac:dyDescent="0.15">
      <c r="A59" s="575"/>
      <c r="B59" s="50"/>
      <c r="C59" s="752" t="str">
        <f>IF(K5="取得していない",IF(AND(K7&lt;AB7,AC9&gt;13),"要件を満たします","要件を満たしません"),"要件を満たしません")</f>
        <v>要件を満たしません</v>
      </c>
      <c r="D59" s="753"/>
      <c r="E59" s="753"/>
      <c r="F59" s="753"/>
      <c r="G59" s="753"/>
      <c r="H59" s="754"/>
      <c r="I59" s="314"/>
      <c r="J59" s="752"/>
      <c r="K59" s="753"/>
      <c r="L59" s="753"/>
      <c r="M59" s="753"/>
      <c r="N59" s="753"/>
      <c r="O59" s="754"/>
      <c r="P59" s="331"/>
      <c r="Q59" s="50"/>
      <c r="R59" s="50"/>
      <c r="S59" s="50"/>
      <c r="T59" s="50"/>
      <c r="U59" s="50"/>
      <c r="V59" s="50"/>
      <c r="W59" s="50"/>
      <c r="X59" s="50"/>
      <c r="Y59" s="50"/>
      <c r="Z59" s="95"/>
      <c r="AA59" s="50"/>
    </row>
    <row r="60" spans="1:31" ht="6" customHeight="1" x14ac:dyDescent="0.15">
      <c r="A60" s="575"/>
      <c r="B60" s="53"/>
      <c r="C60" s="53"/>
      <c r="D60" s="53"/>
      <c r="E60" s="53"/>
      <c r="F60" s="56"/>
      <c r="G60" s="56"/>
      <c r="H60" s="56"/>
      <c r="I60" s="56"/>
      <c r="J60" s="56"/>
      <c r="K60" s="56"/>
      <c r="L60" s="56"/>
      <c r="M60" s="56"/>
      <c r="N60" s="56"/>
      <c r="O60" s="56"/>
      <c r="P60" s="56"/>
      <c r="Q60" s="56"/>
      <c r="R60" s="53"/>
      <c r="S60" s="53"/>
      <c r="T60" s="53"/>
      <c r="U60" s="53"/>
      <c r="V60" s="53"/>
      <c r="W60" s="53"/>
      <c r="X60" s="53"/>
      <c r="Y60" s="53"/>
      <c r="Z60" s="103"/>
      <c r="AA60" s="59"/>
    </row>
    <row r="61" spans="1:31" ht="6" customHeight="1" x14ac:dyDescent="0.15">
      <c r="A61" s="57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9"/>
    </row>
    <row r="62" spans="1:31" ht="15" customHeight="1" x14ac:dyDescent="0.15">
      <c r="A62" s="575"/>
      <c r="B62" s="98" t="s">
        <v>310</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1" ht="15" customHeight="1" x14ac:dyDescent="0.15">
      <c r="A63" s="575"/>
      <c r="B63" s="50"/>
      <c r="C63" s="68"/>
      <c r="D63" s="51"/>
      <c r="E63" s="51"/>
      <c r="F63" s="285" t="s">
        <v>16</v>
      </c>
      <c r="G63" s="50"/>
      <c r="H63" s="50"/>
      <c r="I63" s="50"/>
      <c r="J63" s="50"/>
      <c r="K63" s="50"/>
      <c r="L63" s="68"/>
      <c r="M63" s="50"/>
      <c r="N63" s="50"/>
      <c r="O63" s="285" t="s">
        <v>277</v>
      </c>
      <c r="P63" s="50"/>
      <c r="Q63" s="50"/>
      <c r="R63" s="50"/>
      <c r="S63" s="50"/>
      <c r="T63" s="50"/>
      <c r="U63" s="50"/>
      <c r="V63" s="50"/>
      <c r="W63" s="50"/>
      <c r="X63" s="50"/>
      <c r="Y63" s="50"/>
      <c r="Z63" s="95"/>
      <c r="AA63" s="50"/>
    </row>
    <row r="64" spans="1:31" ht="21" customHeight="1" x14ac:dyDescent="0.15">
      <c r="A64" s="575"/>
      <c r="B64" s="50"/>
      <c r="C64" s="743">
        <f>C22</f>
        <v>45761</v>
      </c>
      <c r="D64" s="744"/>
      <c r="E64" s="744"/>
      <c r="F64" s="744"/>
      <c r="G64" s="744"/>
      <c r="H64" s="744"/>
      <c r="I64" s="744"/>
      <c r="J64" s="745"/>
      <c r="K64" s="332" t="s">
        <v>274</v>
      </c>
      <c r="L64" s="743">
        <f>L22</f>
        <v>45788</v>
      </c>
      <c r="M64" s="744"/>
      <c r="N64" s="744"/>
      <c r="O64" s="744"/>
      <c r="P64" s="744"/>
      <c r="Q64" s="744"/>
      <c r="R64" s="744"/>
      <c r="S64" s="745"/>
      <c r="T64" s="288">
        <f>C64+27</f>
        <v>45788</v>
      </c>
      <c r="U64" s="60"/>
      <c r="V64" s="60"/>
      <c r="W64" s="60"/>
      <c r="X64" s="50"/>
      <c r="Y64" s="50"/>
      <c r="Z64" s="95"/>
      <c r="AA64" s="50"/>
    </row>
    <row r="65" spans="1:68" ht="9.9499999999999993" customHeight="1" x14ac:dyDescent="0.15">
      <c r="A65" s="575"/>
      <c r="B65" s="50"/>
      <c r="C65" s="289" t="s">
        <v>278</v>
      </c>
      <c r="D65" s="287"/>
      <c r="E65" s="287"/>
      <c r="F65" s="287"/>
      <c r="G65" s="287"/>
      <c r="H65" s="287"/>
      <c r="I65" s="287"/>
      <c r="J65" s="287"/>
      <c r="K65" s="332"/>
      <c r="L65" s="289" t="s">
        <v>280</v>
      </c>
      <c r="M65" s="287"/>
      <c r="N65" s="287"/>
      <c r="O65" s="287"/>
      <c r="P65" s="287"/>
      <c r="Q65" s="287"/>
      <c r="R65" s="287"/>
      <c r="S65" s="287"/>
      <c r="T65" s="288"/>
      <c r="U65" s="60"/>
      <c r="V65" s="60"/>
      <c r="W65" s="60"/>
      <c r="X65" s="50"/>
      <c r="Y65" s="50"/>
      <c r="Z65" s="95"/>
      <c r="AA65" s="50"/>
    </row>
    <row r="66" spans="1:68" ht="9.9499999999999993" customHeight="1" x14ac:dyDescent="0.15">
      <c r="A66" s="575"/>
      <c r="B66" s="315"/>
      <c r="C66" s="316"/>
      <c r="D66" s="317"/>
      <c r="E66" s="317"/>
      <c r="F66" s="317"/>
      <c r="G66" s="317"/>
      <c r="H66" s="317"/>
      <c r="I66" s="317"/>
      <c r="J66" s="317"/>
      <c r="K66" s="318"/>
      <c r="L66" s="316"/>
      <c r="M66" s="317"/>
      <c r="N66" s="317"/>
      <c r="O66" s="317"/>
      <c r="P66" s="317"/>
      <c r="Q66" s="317"/>
      <c r="R66" s="317"/>
      <c r="S66" s="317"/>
      <c r="T66" s="319"/>
      <c r="U66" s="320"/>
      <c r="V66" s="320"/>
      <c r="W66" s="320"/>
      <c r="X66" s="321"/>
      <c r="Y66" s="321"/>
      <c r="Z66" s="322"/>
      <c r="AA66" s="50"/>
    </row>
    <row r="67" spans="1:68" ht="6" customHeight="1" x14ac:dyDescent="0.15">
      <c r="A67" s="57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75"/>
      <c r="B68" s="98" t="s">
        <v>309</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75"/>
      <c r="B69" s="50"/>
      <c r="C69" s="641" t="s">
        <v>283</v>
      </c>
      <c r="D69" s="641"/>
      <c r="E69" s="641"/>
      <c r="F69" s="641"/>
      <c r="G69" s="331"/>
      <c r="H69" s="641" t="s">
        <v>312</v>
      </c>
      <c r="I69" s="641"/>
      <c r="J69" s="641"/>
      <c r="K69" s="641"/>
      <c r="L69" s="331"/>
      <c r="M69" s="331"/>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75"/>
      <c r="B70" s="50"/>
      <c r="C70" s="423">
        <f>C51</f>
        <v>2008</v>
      </c>
      <c r="D70" s="579"/>
      <c r="E70" s="579"/>
      <c r="F70" s="80" t="s">
        <v>6</v>
      </c>
      <c r="G70" s="329" t="s">
        <v>311</v>
      </c>
      <c r="H70" s="423">
        <f>K28</f>
        <v>20</v>
      </c>
      <c r="I70" s="579"/>
      <c r="J70" s="579"/>
      <c r="K70" s="80" t="s">
        <v>6</v>
      </c>
      <c r="L70" s="329" t="s">
        <v>73</v>
      </c>
      <c r="M70" s="571">
        <f>C70*H70</f>
        <v>40160</v>
      </c>
      <c r="N70" s="572"/>
      <c r="O70" s="572"/>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576"/>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66">
    <mergeCell ref="A1:Z1"/>
    <mergeCell ref="A2:A18"/>
    <mergeCell ref="K3:R3"/>
    <mergeCell ref="K5:R5"/>
    <mergeCell ref="K7:R7"/>
    <mergeCell ref="K9:R9"/>
    <mergeCell ref="K11:R11"/>
    <mergeCell ref="K13:R13"/>
    <mergeCell ref="K15:R15"/>
    <mergeCell ref="K17:R17"/>
    <mergeCell ref="A19:A30"/>
    <mergeCell ref="C22:J22"/>
    <mergeCell ref="L22:S22"/>
    <mergeCell ref="K28:L28"/>
    <mergeCell ref="C29:M29"/>
    <mergeCell ref="O29:W29"/>
    <mergeCell ref="A31:A55"/>
    <mergeCell ref="Q32:U32"/>
    <mergeCell ref="V32:Y32"/>
    <mergeCell ref="C33:F34"/>
    <mergeCell ref="K33:N34"/>
    <mergeCell ref="Q33:U34"/>
    <mergeCell ref="V33:Y34"/>
    <mergeCell ref="C35:E35"/>
    <mergeCell ref="G35:J35"/>
    <mergeCell ref="K35:M35"/>
    <mergeCell ref="C44:F45"/>
    <mergeCell ref="K44:N45"/>
    <mergeCell ref="Q35:U35"/>
    <mergeCell ref="K36:N36"/>
    <mergeCell ref="C38:F39"/>
    <mergeCell ref="K38:N39"/>
    <mergeCell ref="S38:V39"/>
    <mergeCell ref="C40:E41"/>
    <mergeCell ref="F40:F41"/>
    <mergeCell ref="G40:J41"/>
    <mergeCell ref="K40:M41"/>
    <mergeCell ref="N40:N41"/>
    <mergeCell ref="K48:N48"/>
    <mergeCell ref="O40:P41"/>
    <mergeCell ref="S40:U41"/>
    <mergeCell ref="V40:V41"/>
    <mergeCell ref="W40:X41"/>
    <mergeCell ref="K42:N42"/>
    <mergeCell ref="C46:E47"/>
    <mergeCell ref="F46:F47"/>
    <mergeCell ref="G46:J47"/>
    <mergeCell ref="K46:M47"/>
    <mergeCell ref="N46:N47"/>
    <mergeCell ref="A56:A71"/>
    <mergeCell ref="C58:H58"/>
    <mergeCell ref="J58:O58"/>
    <mergeCell ref="C59:H59"/>
    <mergeCell ref="J59:O59"/>
    <mergeCell ref="C64:J64"/>
    <mergeCell ref="L64:S64"/>
    <mergeCell ref="C69:F69"/>
    <mergeCell ref="H69:K69"/>
    <mergeCell ref="C70:E70"/>
    <mergeCell ref="H70:J70"/>
    <mergeCell ref="M70:O70"/>
    <mergeCell ref="C49:F50"/>
    <mergeCell ref="C51:E52"/>
    <mergeCell ref="F51:F52"/>
    <mergeCell ref="K53:N53"/>
    <mergeCell ref="K54:N54"/>
  </mergeCells>
  <phoneticPr fontId="4"/>
  <conditionalFormatting sqref="K7:R7 K15:R15">
    <cfRule type="containsBlanks" dxfId="6" priority="7">
      <formula>LEN(TRIM(K7))=0</formula>
    </cfRule>
  </conditionalFormatting>
  <conditionalFormatting sqref="K3:R3">
    <cfRule type="containsBlanks" dxfId="5" priority="6">
      <formula>LEN(TRIM(K3))=0</formula>
    </cfRule>
  </conditionalFormatting>
  <conditionalFormatting sqref="K9:R9">
    <cfRule type="containsBlanks" dxfId="4" priority="5">
      <formula>LEN(TRIM(K9))=0</formula>
    </cfRule>
  </conditionalFormatting>
  <conditionalFormatting sqref="K11:R11">
    <cfRule type="containsBlanks" dxfId="3" priority="4">
      <formula>LEN(TRIM(K11))=0</formula>
    </cfRule>
  </conditionalFormatting>
  <conditionalFormatting sqref="K17:R17">
    <cfRule type="containsBlanks" dxfId="2" priority="3">
      <formula>LEN(TRIM(K17))=0</formula>
    </cfRule>
  </conditionalFormatting>
  <conditionalFormatting sqref="K5:R5">
    <cfRule type="containsBlanks" dxfId="1" priority="2">
      <formula>LEN(TRIM(K5))=0</formula>
    </cfRule>
  </conditionalFormatting>
  <conditionalFormatting sqref="K13:R13">
    <cfRule type="containsBlanks" dxfId="0" priority="1">
      <formula>LEN(TRIM(K13))=0</formula>
    </cfRule>
  </conditionalFormatting>
  <dataValidations count="3">
    <dataValidation type="list" allowBlank="1" showInputMessage="1" showErrorMessage="1" sqref="K13:R13" xr:uid="{95EA7EF9-B5CC-4DAD-9CE6-E030CAB27424}">
      <formula1>"取得している,取得していない,働いていない,配偶者はいない"</formula1>
    </dataValidation>
    <dataValidation type="list" allowBlank="1" showInputMessage="1" showErrorMessage="1" sqref="K5:R5" xr:uid="{323EE0D1-B979-48CF-B533-C0E869FEF80B}">
      <formula1>"取得している,取得していない"</formula1>
    </dataValidation>
    <dataValidation imeMode="off" allowBlank="1" showInputMessage="1" showErrorMessage="1" sqref="G28:H28 C35:E35 D28" xr:uid="{AB21A01E-86C7-430B-B82B-3B82E647FB36}"/>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9" customWidth="1"/>
    <col min="2" max="2" width="7.5" style="29" customWidth="1"/>
    <col min="3" max="6" width="11.25" style="29" customWidth="1"/>
    <col min="7" max="16384" width="9" style="29"/>
  </cols>
  <sheetData>
    <row r="1" spans="1:6" ht="13.5" customHeight="1" x14ac:dyDescent="0.15">
      <c r="A1" s="490" t="s">
        <v>67</v>
      </c>
      <c r="B1" s="491"/>
      <c r="C1" s="492" t="s">
        <v>32</v>
      </c>
      <c r="D1" s="493"/>
      <c r="E1" s="486" t="s">
        <v>33</v>
      </c>
      <c r="F1" s="488" t="s">
        <v>34</v>
      </c>
    </row>
    <row r="2" spans="1:6" ht="13.5" customHeight="1" x14ac:dyDescent="0.15">
      <c r="A2" s="87" t="s">
        <v>68</v>
      </c>
      <c r="B2" s="88" t="s">
        <v>31</v>
      </c>
      <c r="C2" s="30" t="s">
        <v>35</v>
      </c>
      <c r="D2" s="31" t="s">
        <v>36</v>
      </c>
      <c r="E2" s="487"/>
      <c r="F2" s="489"/>
    </row>
    <row r="3" spans="1:6" ht="13.5" customHeight="1" x14ac:dyDescent="0.15">
      <c r="A3" s="34">
        <v>98000</v>
      </c>
      <c r="B3" s="89">
        <v>1</v>
      </c>
      <c r="C3" s="32"/>
      <c r="D3" s="33">
        <v>101000</v>
      </c>
      <c r="E3" s="34"/>
      <c r="F3" s="35">
        <f t="shared" ref="F3:F48" si="0">ROUND(A3/22,-1)</f>
        <v>4450</v>
      </c>
    </row>
    <row r="4" spans="1:6" ht="13.5" customHeight="1" x14ac:dyDescent="0.15">
      <c r="A4" s="38">
        <v>104000</v>
      </c>
      <c r="B4" s="90">
        <v>2</v>
      </c>
      <c r="C4" s="36">
        <v>101000</v>
      </c>
      <c r="D4" s="37">
        <v>107000</v>
      </c>
      <c r="E4" s="38">
        <f t="shared" ref="E4:E48" si="1">A4-A3</f>
        <v>6000</v>
      </c>
      <c r="F4" s="39">
        <f t="shared" si="0"/>
        <v>4730</v>
      </c>
    </row>
    <row r="5" spans="1:6" ht="13.5" customHeight="1" x14ac:dyDescent="0.15">
      <c r="A5" s="38">
        <v>110000</v>
      </c>
      <c r="B5" s="90">
        <v>3</v>
      </c>
      <c r="C5" s="36">
        <v>107000</v>
      </c>
      <c r="D5" s="37">
        <v>114000</v>
      </c>
      <c r="E5" s="38">
        <f t="shared" si="1"/>
        <v>6000</v>
      </c>
      <c r="F5" s="39">
        <f t="shared" si="0"/>
        <v>5000</v>
      </c>
    </row>
    <row r="6" spans="1:6" ht="13.5" customHeight="1" x14ac:dyDescent="0.15">
      <c r="A6" s="38">
        <v>118000</v>
      </c>
      <c r="B6" s="90">
        <v>4</v>
      </c>
      <c r="C6" s="36">
        <v>114000</v>
      </c>
      <c r="D6" s="37">
        <v>122000</v>
      </c>
      <c r="E6" s="38">
        <f t="shared" si="1"/>
        <v>8000</v>
      </c>
      <c r="F6" s="39">
        <f t="shared" si="0"/>
        <v>5360</v>
      </c>
    </row>
    <row r="7" spans="1:6" ht="13.5" customHeight="1" x14ac:dyDescent="0.15">
      <c r="A7" s="42">
        <v>126000</v>
      </c>
      <c r="B7" s="91">
        <v>5</v>
      </c>
      <c r="C7" s="40">
        <v>122000</v>
      </c>
      <c r="D7" s="41">
        <v>130000</v>
      </c>
      <c r="E7" s="42">
        <f t="shared" si="1"/>
        <v>8000</v>
      </c>
      <c r="F7" s="43">
        <f t="shared" si="0"/>
        <v>5730</v>
      </c>
    </row>
    <row r="8" spans="1:6" ht="13.5" customHeight="1" x14ac:dyDescent="0.15">
      <c r="A8" s="46">
        <v>134000</v>
      </c>
      <c r="B8" s="92">
        <v>6</v>
      </c>
      <c r="C8" s="44">
        <v>130000</v>
      </c>
      <c r="D8" s="45">
        <v>138000</v>
      </c>
      <c r="E8" s="46">
        <f t="shared" si="1"/>
        <v>8000</v>
      </c>
      <c r="F8" s="47">
        <f t="shared" si="0"/>
        <v>6090</v>
      </c>
    </row>
    <row r="9" spans="1:6" ht="13.5" customHeight="1" x14ac:dyDescent="0.15">
      <c r="A9" s="38">
        <v>142000</v>
      </c>
      <c r="B9" s="90">
        <v>7</v>
      </c>
      <c r="C9" s="36">
        <v>138000</v>
      </c>
      <c r="D9" s="37">
        <v>146000</v>
      </c>
      <c r="E9" s="38">
        <f t="shared" si="1"/>
        <v>8000</v>
      </c>
      <c r="F9" s="39">
        <f t="shared" si="0"/>
        <v>6450</v>
      </c>
    </row>
    <row r="10" spans="1:6" ht="13.5" customHeight="1" x14ac:dyDescent="0.15">
      <c r="A10" s="38">
        <v>150000</v>
      </c>
      <c r="B10" s="90">
        <v>8</v>
      </c>
      <c r="C10" s="36">
        <v>146000</v>
      </c>
      <c r="D10" s="37">
        <v>155000</v>
      </c>
      <c r="E10" s="38">
        <f t="shared" si="1"/>
        <v>8000</v>
      </c>
      <c r="F10" s="39">
        <f t="shared" si="0"/>
        <v>6820</v>
      </c>
    </row>
    <row r="11" spans="1:6" ht="13.5" customHeight="1" x14ac:dyDescent="0.15">
      <c r="A11" s="38">
        <v>160000</v>
      </c>
      <c r="B11" s="90">
        <v>9</v>
      </c>
      <c r="C11" s="36">
        <v>155000</v>
      </c>
      <c r="D11" s="37">
        <v>165000</v>
      </c>
      <c r="E11" s="38">
        <f t="shared" si="1"/>
        <v>10000</v>
      </c>
      <c r="F11" s="39">
        <f t="shared" si="0"/>
        <v>7270</v>
      </c>
    </row>
    <row r="12" spans="1:6" ht="13.5" customHeight="1" x14ac:dyDescent="0.15">
      <c r="A12" s="42">
        <v>170000</v>
      </c>
      <c r="B12" s="91">
        <v>10</v>
      </c>
      <c r="C12" s="40">
        <v>165000</v>
      </c>
      <c r="D12" s="41">
        <v>175000</v>
      </c>
      <c r="E12" s="42">
        <f t="shared" si="1"/>
        <v>10000</v>
      </c>
      <c r="F12" s="43">
        <f t="shared" si="0"/>
        <v>7730</v>
      </c>
    </row>
    <row r="13" spans="1:6" ht="13.5" customHeight="1" x14ac:dyDescent="0.15">
      <c r="A13" s="46">
        <v>180000</v>
      </c>
      <c r="B13" s="92">
        <v>11</v>
      </c>
      <c r="C13" s="44">
        <v>175000</v>
      </c>
      <c r="D13" s="45">
        <v>185000</v>
      </c>
      <c r="E13" s="46">
        <f t="shared" si="1"/>
        <v>10000</v>
      </c>
      <c r="F13" s="47">
        <f t="shared" si="0"/>
        <v>8180</v>
      </c>
    </row>
    <row r="14" spans="1:6" ht="13.5" customHeight="1" x14ac:dyDescent="0.15">
      <c r="A14" s="38">
        <v>190000</v>
      </c>
      <c r="B14" s="90">
        <v>12</v>
      </c>
      <c r="C14" s="36">
        <v>185000</v>
      </c>
      <c r="D14" s="37">
        <v>195000</v>
      </c>
      <c r="E14" s="38">
        <f t="shared" si="1"/>
        <v>10000</v>
      </c>
      <c r="F14" s="39">
        <f t="shared" si="0"/>
        <v>8640</v>
      </c>
    </row>
    <row r="15" spans="1:6" ht="13.5" customHeight="1" x14ac:dyDescent="0.15">
      <c r="A15" s="38">
        <v>200000</v>
      </c>
      <c r="B15" s="90">
        <v>13</v>
      </c>
      <c r="C15" s="36">
        <v>195000</v>
      </c>
      <c r="D15" s="37">
        <v>210000</v>
      </c>
      <c r="E15" s="38">
        <f t="shared" si="1"/>
        <v>10000</v>
      </c>
      <c r="F15" s="39">
        <f t="shared" si="0"/>
        <v>9090</v>
      </c>
    </row>
    <row r="16" spans="1:6" ht="13.5" customHeight="1" x14ac:dyDescent="0.15">
      <c r="A16" s="38">
        <v>220000</v>
      </c>
      <c r="B16" s="90">
        <v>14</v>
      </c>
      <c r="C16" s="36">
        <v>210000</v>
      </c>
      <c r="D16" s="37">
        <v>230000</v>
      </c>
      <c r="E16" s="38">
        <f t="shared" si="1"/>
        <v>20000</v>
      </c>
      <c r="F16" s="39">
        <f t="shared" si="0"/>
        <v>10000</v>
      </c>
    </row>
    <row r="17" spans="1:6" ht="13.5" customHeight="1" x14ac:dyDescent="0.15">
      <c r="A17" s="42">
        <v>240000</v>
      </c>
      <c r="B17" s="91">
        <v>15</v>
      </c>
      <c r="C17" s="40">
        <v>230000</v>
      </c>
      <c r="D17" s="41">
        <v>250000</v>
      </c>
      <c r="E17" s="42">
        <f t="shared" si="1"/>
        <v>20000</v>
      </c>
      <c r="F17" s="43">
        <f t="shared" si="0"/>
        <v>10910</v>
      </c>
    </row>
    <row r="18" spans="1:6" ht="13.5" customHeight="1" x14ac:dyDescent="0.15">
      <c r="A18" s="46">
        <v>260000</v>
      </c>
      <c r="B18" s="92">
        <v>16</v>
      </c>
      <c r="C18" s="44">
        <v>250000</v>
      </c>
      <c r="D18" s="45">
        <v>270000</v>
      </c>
      <c r="E18" s="46">
        <f t="shared" si="1"/>
        <v>20000</v>
      </c>
      <c r="F18" s="47">
        <f t="shared" si="0"/>
        <v>11820</v>
      </c>
    </row>
    <row r="19" spans="1:6" ht="13.5" customHeight="1" x14ac:dyDescent="0.15">
      <c r="A19" s="38">
        <v>280000</v>
      </c>
      <c r="B19" s="90">
        <v>17</v>
      </c>
      <c r="C19" s="36">
        <v>270000</v>
      </c>
      <c r="D19" s="37">
        <v>290000</v>
      </c>
      <c r="E19" s="38">
        <f t="shared" si="1"/>
        <v>20000</v>
      </c>
      <c r="F19" s="39">
        <f t="shared" si="0"/>
        <v>12730</v>
      </c>
    </row>
    <row r="20" spans="1:6" ht="13.5" customHeight="1" x14ac:dyDescent="0.15">
      <c r="A20" s="38">
        <v>300000</v>
      </c>
      <c r="B20" s="90">
        <v>18</v>
      </c>
      <c r="C20" s="36">
        <v>290000</v>
      </c>
      <c r="D20" s="37">
        <v>310000</v>
      </c>
      <c r="E20" s="38">
        <f t="shared" si="1"/>
        <v>20000</v>
      </c>
      <c r="F20" s="39">
        <f t="shared" si="0"/>
        <v>13640</v>
      </c>
    </row>
    <row r="21" spans="1:6" ht="13.5" customHeight="1" x14ac:dyDescent="0.15">
      <c r="A21" s="38">
        <v>320000</v>
      </c>
      <c r="B21" s="90">
        <v>19</v>
      </c>
      <c r="C21" s="36">
        <v>310000</v>
      </c>
      <c r="D21" s="37">
        <v>330000</v>
      </c>
      <c r="E21" s="38">
        <f t="shared" si="1"/>
        <v>20000</v>
      </c>
      <c r="F21" s="39">
        <f t="shared" si="0"/>
        <v>14550</v>
      </c>
    </row>
    <row r="22" spans="1:6" ht="13.5" customHeight="1" x14ac:dyDescent="0.15">
      <c r="A22" s="42">
        <v>340000</v>
      </c>
      <c r="B22" s="91">
        <v>20</v>
      </c>
      <c r="C22" s="40">
        <v>330000</v>
      </c>
      <c r="D22" s="41">
        <v>350000</v>
      </c>
      <c r="E22" s="42">
        <f t="shared" si="1"/>
        <v>20000</v>
      </c>
      <c r="F22" s="43">
        <f t="shared" si="0"/>
        <v>15450</v>
      </c>
    </row>
    <row r="23" spans="1:6" ht="13.5" customHeight="1" x14ac:dyDescent="0.15">
      <c r="A23" s="46">
        <v>360000</v>
      </c>
      <c r="B23" s="92">
        <v>21</v>
      </c>
      <c r="C23" s="44">
        <v>350000</v>
      </c>
      <c r="D23" s="45">
        <v>370000</v>
      </c>
      <c r="E23" s="46">
        <f t="shared" si="1"/>
        <v>20000</v>
      </c>
      <c r="F23" s="47">
        <f t="shared" si="0"/>
        <v>16360</v>
      </c>
    </row>
    <row r="24" spans="1:6" ht="13.5" customHeight="1" x14ac:dyDescent="0.15">
      <c r="A24" s="38">
        <v>380000</v>
      </c>
      <c r="B24" s="90">
        <v>22</v>
      </c>
      <c r="C24" s="36">
        <v>370000</v>
      </c>
      <c r="D24" s="37">
        <v>395000</v>
      </c>
      <c r="E24" s="38">
        <f t="shared" si="1"/>
        <v>20000</v>
      </c>
      <c r="F24" s="39">
        <f t="shared" si="0"/>
        <v>17270</v>
      </c>
    </row>
    <row r="25" spans="1:6" ht="13.5" customHeight="1" x14ac:dyDescent="0.15">
      <c r="A25" s="38">
        <v>410000</v>
      </c>
      <c r="B25" s="90">
        <v>23</v>
      </c>
      <c r="C25" s="36">
        <v>395000</v>
      </c>
      <c r="D25" s="37">
        <v>425000</v>
      </c>
      <c r="E25" s="38">
        <f t="shared" si="1"/>
        <v>30000</v>
      </c>
      <c r="F25" s="39">
        <f t="shared" si="0"/>
        <v>18640</v>
      </c>
    </row>
    <row r="26" spans="1:6" ht="13.5" customHeight="1" x14ac:dyDescent="0.15">
      <c r="A26" s="38">
        <v>440000</v>
      </c>
      <c r="B26" s="90">
        <v>24</v>
      </c>
      <c r="C26" s="36">
        <v>425000</v>
      </c>
      <c r="D26" s="37">
        <v>455000</v>
      </c>
      <c r="E26" s="38">
        <f t="shared" si="1"/>
        <v>30000</v>
      </c>
      <c r="F26" s="39">
        <f t="shared" si="0"/>
        <v>20000</v>
      </c>
    </row>
    <row r="27" spans="1:6" ht="13.5" customHeight="1" x14ac:dyDescent="0.15">
      <c r="A27" s="42">
        <v>470000</v>
      </c>
      <c r="B27" s="91">
        <v>25</v>
      </c>
      <c r="C27" s="40">
        <v>455000</v>
      </c>
      <c r="D27" s="41">
        <v>485000</v>
      </c>
      <c r="E27" s="42">
        <f t="shared" si="1"/>
        <v>30000</v>
      </c>
      <c r="F27" s="43">
        <f t="shared" si="0"/>
        <v>21360</v>
      </c>
    </row>
    <row r="28" spans="1:6" ht="13.5" customHeight="1" x14ac:dyDescent="0.15">
      <c r="A28" s="46">
        <v>500000</v>
      </c>
      <c r="B28" s="92">
        <v>26</v>
      </c>
      <c r="C28" s="44">
        <v>485000</v>
      </c>
      <c r="D28" s="45">
        <v>515000</v>
      </c>
      <c r="E28" s="46">
        <f t="shared" si="1"/>
        <v>30000</v>
      </c>
      <c r="F28" s="47">
        <f t="shared" si="0"/>
        <v>22730</v>
      </c>
    </row>
    <row r="29" spans="1:6" ht="13.5" customHeight="1" x14ac:dyDescent="0.15">
      <c r="A29" s="38">
        <v>530000</v>
      </c>
      <c r="B29" s="90">
        <v>27</v>
      </c>
      <c r="C29" s="36">
        <v>515000</v>
      </c>
      <c r="D29" s="37">
        <v>545000</v>
      </c>
      <c r="E29" s="38">
        <f t="shared" si="1"/>
        <v>30000</v>
      </c>
      <c r="F29" s="39">
        <f t="shared" si="0"/>
        <v>24090</v>
      </c>
    </row>
    <row r="30" spans="1:6" ht="13.5" customHeight="1" x14ac:dyDescent="0.15">
      <c r="A30" s="38">
        <v>560000</v>
      </c>
      <c r="B30" s="90">
        <v>28</v>
      </c>
      <c r="C30" s="36">
        <v>545000</v>
      </c>
      <c r="D30" s="37">
        <v>575000</v>
      </c>
      <c r="E30" s="38">
        <f t="shared" si="1"/>
        <v>30000</v>
      </c>
      <c r="F30" s="39">
        <f t="shared" si="0"/>
        <v>25450</v>
      </c>
    </row>
    <row r="31" spans="1:6" ht="13.5" customHeight="1" x14ac:dyDescent="0.15">
      <c r="A31" s="38">
        <v>590000</v>
      </c>
      <c r="B31" s="90">
        <v>29</v>
      </c>
      <c r="C31" s="36">
        <v>575000</v>
      </c>
      <c r="D31" s="37">
        <v>605000</v>
      </c>
      <c r="E31" s="38">
        <f t="shared" si="1"/>
        <v>30000</v>
      </c>
      <c r="F31" s="39">
        <f t="shared" si="0"/>
        <v>26820</v>
      </c>
    </row>
    <row r="32" spans="1:6" ht="13.5" customHeight="1" x14ac:dyDescent="0.15">
      <c r="A32" s="42">
        <v>620000</v>
      </c>
      <c r="B32" s="91">
        <v>30</v>
      </c>
      <c r="C32" s="40">
        <v>605000</v>
      </c>
      <c r="D32" s="41">
        <v>635000</v>
      </c>
      <c r="E32" s="42">
        <f t="shared" si="1"/>
        <v>30000</v>
      </c>
      <c r="F32" s="43">
        <f t="shared" si="0"/>
        <v>28180</v>
      </c>
    </row>
    <row r="33" spans="1:6" ht="13.5" customHeight="1" x14ac:dyDescent="0.15">
      <c r="A33" s="46">
        <v>650000</v>
      </c>
      <c r="B33" s="92">
        <v>31</v>
      </c>
      <c r="C33" s="44">
        <v>635000</v>
      </c>
      <c r="D33" s="45">
        <v>665000</v>
      </c>
      <c r="E33" s="46">
        <f t="shared" si="1"/>
        <v>30000</v>
      </c>
      <c r="F33" s="47">
        <f t="shared" si="0"/>
        <v>29550</v>
      </c>
    </row>
    <row r="34" spans="1:6" ht="13.5" customHeight="1" x14ac:dyDescent="0.15">
      <c r="A34" s="38">
        <v>680000</v>
      </c>
      <c r="B34" s="90">
        <v>32</v>
      </c>
      <c r="C34" s="36">
        <v>665000</v>
      </c>
      <c r="D34" s="37">
        <v>695000</v>
      </c>
      <c r="E34" s="38">
        <f t="shared" si="1"/>
        <v>30000</v>
      </c>
      <c r="F34" s="39">
        <f t="shared" si="0"/>
        <v>30910</v>
      </c>
    </row>
    <row r="35" spans="1:6" ht="13.5" customHeight="1" x14ac:dyDescent="0.15">
      <c r="A35" s="38">
        <v>710000</v>
      </c>
      <c r="B35" s="90">
        <v>33</v>
      </c>
      <c r="C35" s="36">
        <v>695000</v>
      </c>
      <c r="D35" s="37">
        <v>730000</v>
      </c>
      <c r="E35" s="38">
        <f t="shared" si="1"/>
        <v>30000</v>
      </c>
      <c r="F35" s="39">
        <f t="shared" si="0"/>
        <v>32270</v>
      </c>
    </row>
    <row r="36" spans="1:6" ht="13.5" customHeight="1" x14ac:dyDescent="0.15">
      <c r="A36" s="38">
        <v>750000</v>
      </c>
      <c r="B36" s="90">
        <v>34</v>
      </c>
      <c r="C36" s="36">
        <v>730000</v>
      </c>
      <c r="D36" s="37">
        <v>770000</v>
      </c>
      <c r="E36" s="38">
        <f t="shared" si="1"/>
        <v>40000</v>
      </c>
      <c r="F36" s="39">
        <f t="shared" si="0"/>
        <v>34090</v>
      </c>
    </row>
    <row r="37" spans="1:6" ht="13.5" customHeight="1" x14ac:dyDescent="0.15">
      <c r="A37" s="42">
        <v>790000</v>
      </c>
      <c r="B37" s="91">
        <v>35</v>
      </c>
      <c r="C37" s="40">
        <v>770000</v>
      </c>
      <c r="D37" s="41">
        <v>810000</v>
      </c>
      <c r="E37" s="42">
        <f t="shared" si="1"/>
        <v>40000</v>
      </c>
      <c r="F37" s="43">
        <f t="shared" si="0"/>
        <v>35910</v>
      </c>
    </row>
    <row r="38" spans="1:6" ht="13.5" customHeight="1" x14ac:dyDescent="0.15">
      <c r="A38" s="46">
        <v>830000</v>
      </c>
      <c r="B38" s="92">
        <v>36</v>
      </c>
      <c r="C38" s="44">
        <v>810000</v>
      </c>
      <c r="D38" s="45">
        <v>855000</v>
      </c>
      <c r="E38" s="46">
        <f t="shared" si="1"/>
        <v>40000</v>
      </c>
      <c r="F38" s="47">
        <f t="shared" si="0"/>
        <v>37730</v>
      </c>
    </row>
    <row r="39" spans="1:6" ht="13.5" customHeight="1" x14ac:dyDescent="0.15">
      <c r="A39" s="38">
        <v>880000</v>
      </c>
      <c r="B39" s="90">
        <v>37</v>
      </c>
      <c r="C39" s="36">
        <v>855000</v>
      </c>
      <c r="D39" s="37">
        <v>905000</v>
      </c>
      <c r="E39" s="38">
        <f t="shared" si="1"/>
        <v>50000</v>
      </c>
      <c r="F39" s="39">
        <f t="shared" si="0"/>
        <v>40000</v>
      </c>
    </row>
    <row r="40" spans="1:6" ht="13.5" customHeight="1" x14ac:dyDescent="0.15">
      <c r="A40" s="38">
        <v>930000</v>
      </c>
      <c r="B40" s="90">
        <v>38</v>
      </c>
      <c r="C40" s="36">
        <v>905000</v>
      </c>
      <c r="D40" s="37">
        <v>955000</v>
      </c>
      <c r="E40" s="38">
        <f t="shared" si="1"/>
        <v>50000</v>
      </c>
      <c r="F40" s="39">
        <f t="shared" si="0"/>
        <v>42270</v>
      </c>
    </row>
    <row r="41" spans="1:6" ht="13.5" customHeight="1" x14ac:dyDescent="0.15">
      <c r="A41" s="38">
        <v>980000</v>
      </c>
      <c r="B41" s="90">
        <v>39</v>
      </c>
      <c r="C41" s="36">
        <v>955000</v>
      </c>
      <c r="D41" s="37">
        <v>1005000</v>
      </c>
      <c r="E41" s="38">
        <f t="shared" si="1"/>
        <v>50000</v>
      </c>
      <c r="F41" s="39">
        <f t="shared" si="0"/>
        <v>44550</v>
      </c>
    </row>
    <row r="42" spans="1:6" ht="13.5" customHeight="1" x14ac:dyDescent="0.15">
      <c r="A42" s="42">
        <v>1030000</v>
      </c>
      <c r="B42" s="91">
        <v>40</v>
      </c>
      <c r="C42" s="40">
        <v>1005000</v>
      </c>
      <c r="D42" s="41">
        <v>1055000</v>
      </c>
      <c r="E42" s="42">
        <f t="shared" si="1"/>
        <v>50000</v>
      </c>
      <c r="F42" s="43">
        <f t="shared" si="0"/>
        <v>46820</v>
      </c>
    </row>
    <row r="43" spans="1:6" ht="13.5" customHeight="1" x14ac:dyDescent="0.15">
      <c r="A43" s="119">
        <v>1090000</v>
      </c>
      <c r="B43" s="92">
        <v>41</v>
      </c>
      <c r="C43" s="44">
        <v>1055000</v>
      </c>
      <c r="D43" s="45">
        <v>1115000</v>
      </c>
      <c r="E43" s="46">
        <f t="shared" si="1"/>
        <v>60000</v>
      </c>
      <c r="F43" s="47">
        <f t="shared" si="0"/>
        <v>49550</v>
      </c>
    </row>
    <row r="44" spans="1:6" ht="13.5" customHeight="1" x14ac:dyDescent="0.15">
      <c r="A44" s="120">
        <v>1150000</v>
      </c>
      <c r="B44" s="90">
        <v>42</v>
      </c>
      <c r="C44" s="36">
        <v>1115000</v>
      </c>
      <c r="D44" s="37">
        <v>1175000</v>
      </c>
      <c r="E44" s="38">
        <f t="shared" si="1"/>
        <v>60000</v>
      </c>
      <c r="F44" s="39">
        <f t="shared" si="0"/>
        <v>52270</v>
      </c>
    </row>
    <row r="45" spans="1:6" ht="13.5" customHeight="1" x14ac:dyDescent="0.15">
      <c r="A45" s="121">
        <v>1210000</v>
      </c>
      <c r="B45" s="122">
        <v>43</v>
      </c>
      <c r="C45" s="36">
        <v>1175000</v>
      </c>
      <c r="D45" s="123">
        <v>1235000</v>
      </c>
      <c r="E45" s="124">
        <f t="shared" si="1"/>
        <v>60000</v>
      </c>
      <c r="F45" s="39">
        <f t="shared" si="0"/>
        <v>55000</v>
      </c>
    </row>
    <row r="46" spans="1:6" ht="13.5" customHeight="1" x14ac:dyDescent="0.15">
      <c r="A46" s="121">
        <v>1270000</v>
      </c>
      <c r="B46" s="125">
        <v>44</v>
      </c>
      <c r="C46" s="36">
        <v>1235000</v>
      </c>
      <c r="D46" s="123">
        <v>1295000</v>
      </c>
      <c r="E46" s="124">
        <f t="shared" si="1"/>
        <v>60000</v>
      </c>
      <c r="F46" s="39">
        <f t="shared" si="0"/>
        <v>57730</v>
      </c>
    </row>
    <row r="47" spans="1:6" ht="13.5" customHeight="1" x14ac:dyDescent="0.15">
      <c r="A47" s="126">
        <v>1330000</v>
      </c>
      <c r="B47" s="127">
        <v>45</v>
      </c>
      <c r="C47" s="40">
        <v>1295000</v>
      </c>
      <c r="D47" s="128">
        <v>1355000</v>
      </c>
      <c r="E47" s="129">
        <f t="shared" si="1"/>
        <v>60000</v>
      </c>
      <c r="F47" s="43">
        <f t="shared" si="0"/>
        <v>60450</v>
      </c>
    </row>
    <row r="48" spans="1:6" ht="13.5" customHeight="1" thickBot="1" x14ac:dyDescent="0.2">
      <c r="A48" s="130">
        <v>1390000</v>
      </c>
      <c r="B48" s="131">
        <v>46</v>
      </c>
      <c r="C48" s="132">
        <v>1355000</v>
      </c>
      <c r="D48" s="133"/>
      <c r="E48" s="48">
        <f t="shared" si="1"/>
        <v>60000</v>
      </c>
      <c r="F48" s="134">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RowHeight="13.5" customHeight="1" x14ac:dyDescent="0.15"/>
  <cols>
    <col min="1" max="1" width="15" style="94" customWidth="1"/>
    <col min="2" max="3" width="11.25" style="29" customWidth="1"/>
    <col min="4" max="16384" width="9" style="29"/>
  </cols>
  <sheetData>
    <row r="1" spans="1:3" ht="13.5" customHeight="1" x14ac:dyDescent="0.15">
      <c r="A1" s="494" t="s">
        <v>63</v>
      </c>
      <c r="B1" s="496" t="s">
        <v>50</v>
      </c>
      <c r="C1" s="497"/>
    </row>
    <row r="2" spans="1:3" ht="13.5" customHeight="1" x14ac:dyDescent="0.15">
      <c r="A2" s="495"/>
      <c r="B2" s="93" t="s">
        <v>69</v>
      </c>
      <c r="C2" s="172" t="s">
        <v>70</v>
      </c>
    </row>
    <row r="3" spans="1:3" ht="13.5" customHeight="1" x14ac:dyDescent="0.15">
      <c r="A3" s="197">
        <v>45139</v>
      </c>
      <c r="B3" s="198">
        <v>14097</v>
      </c>
      <c r="C3" s="198">
        <v>10520</v>
      </c>
    </row>
    <row r="4" spans="1:3" ht="13.5" customHeight="1" x14ac:dyDescent="0.15">
      <c r="A4" s="197">
        <v>45505</v>
      </c>
      <c r="B4" s="198">
        <v>14334</v>
      </c>
      <c r="C4" s="198">
        <v>10697</v>
      </c>
    </row>
    <row r="9" spans="1:3" ht="13.5" customHeight="1" x14ac:dyDescent="0.15">
      <c r="A9" s="94" t="str">
        <f>C9&amp;"："&amp;B9</f>
        <v>平成：4</v>
      </c>
      <c r="B9" s="29">
        <v>4</v>
      </c>
      <c r="C9" s="29" t="s">
        <v>142</v>
      </c>
    </row>
    <row r="10" spans="1:3" ht="13.5" customHeight="1" x14ac:dyDescent="0.15">
      <c r="A10" s="94" t="str">
        <f>C10&amp;"："&amp;B10</f>
        <v>令和：5</v>
      </c>
      <c r="B10" s="29">
        <v>5</v>
      </c>
      <c r="C10" s="29" t="s">
        <v>144</v>
      </c>
    </row>
  </sheetData>
  <mergeCells count="2">
    <mergeCell ref="A1:A2"/>
    <mergeCell ref="B1:C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140"/>
  </cols>
  <sheetData>
    <row r="1" spans="1:24" s="166" customFormat="1" ht="15" customHeight="1" x14ac:dyDescent="0.15">
      <c r="A1" s="137" t="s">
        <v>133</v>
      </c>
      <c r="B1" s="137"/>
      <c r="C1" s="137"/>
      <c r="D1" s="137"/>
      <c r="E1" s="137"/>
      <c r="F1" s="137"/>
      <c r="G1" s="137"/>
      <c r="H1" s="137"/>
      <c r="I1" s="137"/>
      <c r="J1" s="137"/>
      <c r="K1" s="137"/>
      <c r="L1" s="137"/>
      <c r="M1" s="137"/>
      <c r="N1" s="137"/>
      <c r="O1" s="137"/>
      <c r="P1" s="137"/>
      <c r="Q1" s="137"/>
      <c r="R1" s="137"/>
      <c r="S1" s="137"/>
      <c r="T1" s="137"/>
      <c r="U1" s="137"/>
      <c r="V1" s="137"/>
      <c r="W1" s="137"/>
    </row>
    <row r="2" spans="1:24" s="166" customFormat="1" ht="15" customHeight="1" thickBot="1" x14ac:dyDescent="0.2">
      <c r="A2" s="137"/>
      <c r="B2" s="137"/>
      <c r="C2" s="137"/>
      <c r="D2" s="137"/>
      <c r="E2" s="137"/>
      <c r="F2" s="137"/>
      <c r="G2" s="137"/>
      <c r="H2" s="137"/>
      <c r="I2" s="137"/>
      <c r="J2" s="137"/>
      <c r="K2" s="137"/>
      <c r="L2" s="137"/>
      <c r="M2" s="137"/>
      <c r="N2" s="137"/>
      <c r="O2" s="137"/>
      <c r="P2" s="137"/>
      <c r="Q2" s="137"/>
      <c r="R2" s="137"/>
      <c r="S2" s="137"/>
      <c r="T2" s="137"/>
      <c r="U2" s="137"/>
      <c r="V2" s="137"/>
      <c r="W2" s="137"/>
    </row>
    <row r="3" spans="1:24" s="138" customFormat="1" ht="18" customHeight="1" thickBot="1" x14ac:dyDescent="0.2">
      <c r="B3" s="549" t="s">
        <v>110</v>
      </c>
      <c r="C3" s="550"/>
      <c r="D3" s="550"/>
      <c r="E3" s="550"/>
      <c r="F3" s="551"/>
      <c r="G3" s="551"/>
      <c r="H3" s="551"/>
      <c r="I3" s="551"/>
      <c r="J3" s="551"/>
      <c r="K3" s="551"/>
      <c r="L3" s="551"/>
      <c r="M3" s="552"/>
      <c r="N3" s="553" t="s">
        <v>111</v>
      </c>
      <c r="O3" s="553"/>
      <c r="P3" s="553"/>
      <c r="Q3" s="553"/>
      <c r="R3" s="553"/>
      <c r="S3" s="553"/>
      <c r="T3" s="553"/>
      <c r="U3" s="553"/>
      <c r="V3" s="553"/>
      <c r="W3" s="553"/>
      <c r="X3" s="554"/>
    </row>
    <row r="4" spans="1:24" s="138" customFormat="1" ht="18" customHeight="1" x14ac:dyDescent="0.15">
      <c r="B4" s="557" t="s">
        <v>116</v>
      </c>
      <c r="C4" s="558"/>
      <c r="D4" s="558"/>
      <c r="E4" s="558"/>
      <c r="F4" s="559"/>
      <c r="G4" s="559"/>
      <c r="H4" s="559"/>
      <c r="I4" s="559"/>
      <c r="J4" s="559"/>
      <c r="K4" s="559"/>
      <c r="L4" s="559"/>
      <c r="M4" s="560"/>
      <c r="N4" s="555" t="s">
        <v>119</v>
      </c>
      <c r="O4" s="555"/>
      <c r="P4" s="555"/>
      <c r="Q4" s="555"/>
      <c r="R4" s="555"/>
      <c r="S4" s="555"/>
      <c r="T4" s="555"/>
      <c r="U4" s="555"/>
      <c r="V4" s="555"/>
      <c r="W4" s="555"/>
      <c r="X4" s="556"/>
    </row>
    <row r="5" spans="1:24" s="138" customFormat="1" ht="18" customHeight="1" x14ac:dyDescent="0.15">
      <c r="B5" s="561" t="s">
        <v>135</v>
      </c>
      <c r="C5" s="499"/>
      <c r="D5" s="499"/>
      <c r="E5" s="499"/>
      <c r="F5" s="499"/>
      <c r="G5" s="499"/>
      <c r="H5" s="499"/>
      <c r="I5" s="499"/>
      <c r="J5" s="499"/>
      <c r="K5" s="499"/>
      <c r="L5" s="499"/>
      <c r="M5" s="562"/>
      <c r="N5" s="499" t="s">
        <v>124</v>
      </c>
      <c r="O5" s="499"/>
      <c r="P5" s="499"/>
      <c r="Q5" s="499"/>
      <c r="R5" s="499"/>
      <c r="S5" s="499"/>
      <c r="T5" s="499"/>
      <c r="U5" s="499"/>
      <c r="V5" s="499"/>
      <c r="W5" s="499"/>
      <c r="X5" s="500"/>
    </row>
    <row r="6" spans="1:24" s="138" customFormat="1" ht="18" customHeight="1" x14ac:dyDescent="0.15">
      <c r="B6" s="563"/>
      <c r="C6" s="501"/>
      <c r="D6" s="501"/>
      <c r="E6" s="501"/>
      <c r="F6" s="501"/>
      <c r="G6" s="501"/>
      <c r="H6" s="501"/>
      <c r="I6" s="501"/>
      <c r="J6" s="501"/>
      <c r="K6" s="501"/>
      <c r="L6" s="501"/>
      <c r="M6" s="564"/>
      <c r="N6" s="501"/>
      <c r="O6" s="501"/>
      <c r="P6" s="501"/>
      <c r="Q6" s="501"/>
      <c r="R6" s="501"/>
      <c r="S6" s="501"/>
      <c r="T6" s="501"/>
      <c r="U6" s="501"/>
      <c r="V6" s="501"/>
      <c r="W6" s="501"/>
      <c r="X6" s="502"/>
    </row>
    <row r="7" spans="1:24" s="138" customFormat="1" ht="18" customHeight="1" x14ac:dyDescent="0.15">
      <c r="B7" s="563"/>
      <c r="C7" s="501"/>
      <c r="D7" s="501"/>
      <c r="E7" s="501"/>
      <c r="F7" s="501"/>
      <c r="G7" s="501"/>
      <c r="H7" s="501"/>
      <c r="I7" s="501"/>
      <c r="J7" s="501"/>
      <c r="K7" s="501"/>
      <c r="L7" s="501"/>
      <c r="M7" s="564"/>
      <c r="N7" s="501"/>
      <c r="O7" s="501"/>
      <c r="P7" s="501"/>
      <c r="Q7" s="501"/>
      <c r="R7" s="501"/>
      <c r="S7" s="501"/>
      <c r="T7" s="501"/>
      <c r="U7" s="501"/>
      <c r="V7" s="501"/>
      <c r="W7" s="501"/>
      <c r="X7" s="502"/>
    </row>
    <row r="8" spans="1:24" s="138" customFormat="1" ht="18" customHeight="1" x14ac:dyDescent="0.15">
      <c r="B8" s="563"/>
      <c r="C8" s="501"/>
      <c r="D8" s="501"/>
      <c r="E8" s="501"/>
      <c r="F8" s="501"/>
      <c r="G8" s="501"/>
      <c r="H8" s="501"/>
      <c r="I8" s="501"/>
      <c r="J8" s="501"/>
      <c r="K8" s="501"/>
      <c r="L8" s="501"/>
      <c r="M8" s="564"/>
      <c r="N8" s="501"/>
      <c r="O8" s="501"/>
      <c r="P8" s="501"/>
      <c r="Q8" s="501"/>
      <c r="R8" s="501"/>
      <c r="S8" s="501"/>
      <c r="T8" s="501"/>
      <c r="U8" s="501"/>
      <c r="V8" s="501"/>
      <c r="W8" s="501"/>
      <c r="X8" s="502"/>
    </row>
    <row r="9" spans="1:24" s="138" customFormat="1" ht="18" customHeight="1" x14ac:dyDescent="0.15">
      <c r="A9" s="139"/>
      <c r="B9" s="563"/>
      <c r="C9" s="501"/>
      <c r="D9" s="501"/>
      <c r="E9" s="501"/>
      <c r="F9" s="501"/>
      <c r="G9" s="501"/>
      <c r="H9" s="501"/>
      <c r="I9" s="501"/>
      <c r="J9" s="501"/>
      <c r="K9" s="501"/>
      <c r="L9" s="501"/>
      <c r="M9" s="564"/>
      <c r="N9" s="568" t="s">
        <v>120</v>
      </c>
      <c r="O9" s="568"/>
      <c r="P9" s="568"/>
      <c r="Q9" s="568"/>
      <c r="R9" s="568"/>
      <c r="S9" s="568"/>
      <c r="T9" s="568"/>
      <c r="U9" s="568"/>
      <c r="V9" s="568"/>
      <c r="W9" s="568"/>
      <c r="X9" s="569"/>
    </row>
    <row r="10" spans="1:24" s="138" customFormat="1" ht="18" customHeight="1" x14ac:dyDescent="0.15">
      <c r="A10" s="139"/>
      <c r="B10" s="565"/>
      <c r="C10" s="566"/>
      <c r="D10" s="566"/>
      <c r="E10" s="566"/>
      <c r="F10" s="566"/>
      <c r="G10" s="566"/>
      <c r="H10" s="566"/>
      <c r="I10" s="566"/>
      <c r="J10" s="566"/>
      <c r="K10" s="566"/>
      <c r="L10" s="566"/>
      <c r="M10" s="567"/>
      <c r="N10" s="566"/>
      <c r="O10" s="566"/>
      <c r="P10" s="566"/>
      <c r="Q10" s="566"/>
      <c r="R10" s="566"/>
      <c r="S10" s="566"/>
      <c r="T10" s="566"/>
      <c r="U10" s="566"/>
      <c r="V10" s="566"/>
      <c r="W10" s="566"/>
      <c r="X10" s="570"/>
    </row>
    <row r="11" spans="1:24" s="138" customFormat="1" ht="18" customHeight="1" x14ac:dyDescent="0.15">
      <c r="B11" s="503" t="s">
        <v>143</v>
      </c>
      <c r="C11" s="504"/>
      <c r="D11" s="504"/>
      <c r="E11" s="504"/>
      <c r="F11" s="505"/>
      <c r="G11" s="505"/>
      <c r="H11" s="505"/>
      <c r="I11" s="505"/>
      <c r="J11" s="505"/>
      <c r="K11" s="505"/>
      <c r="L11" s="505"/>
      <c r="M11" s="506"/>
      <c r="N11" s="499" t="s">
        <v>121</v>
      </c>
      <c r="O11" s="499"/>
      <c r="P11" s="499"/>
      <c r="Q11" s="499"/>
      <c r="R11" s="499"/>
      <c r="S11" s="499"/>
      <c r="T11" s="499"/>
      <c r="U11" s="499"/>
      <c r="V11" s="499"/>
      <c r="W11" s="499"/>
      <c r="X11" s="500"/>
    </row>
    <row r="12" spans="1:24" s="138" customFormat="1" ht="18" customHeight="1" x14ac:dyDescent="0.15">
      <c r="B12" s="503"/>
      <c r="C12" s="504"/>
      <c r="D12" s="504"/>
      <c r="E12" s="504"/>
      <c r="F12" s="505"/>
      <c r="G12" s="505"/>
      <c r="H12" s="505"/>
      <c r="I12" s="505"/>
      <c r="J12" s="505"/>
      <c r="K12" s="505"/>
      <c r="L12" s="505"/>
      <c r="M12" s="506"/>
      <c r="N12" s="529"/>
      <c r="O12" s="530"/>
      <c r="P12" s="530"/>
      <c r="Q12" s="530"/>
      <c r="R12" s="530"/>
      <c r="S12" s="530"/>
      <c r="T12" s="530"/>
      <c r="U12" s="530"/>
      <c r="V12" s="530"/>
      <c r="W12" s="530"/>
      <c r="X12" s="531"/>
    </row>
    <row r="13" spans="1:24" s="138" customFormat="1" ht="18" customHeight="1" x14ac:dyDescent="0.15">
      <c r="A13" s="139"/>
      <c r="B13" s="507"/>
      <c r="C13" s="508"/>
      <c r="D13" s="508"/>
      <c r="E13" s="508"/>
      <c r="F13" s="509"/>
      <c r="G13" s="509"/>
      <c r="H13" s="509"/>
      <c r="I13" s="509"/>
      <c r="J13" s="509"/>
      <c r="K13" s="509"/>
      <c r="L13" s="509"/>
      <c r="M13" s="510"/>
      <c r="N13" s="555" t="s">
        <v>112</v>
      </c>
      <c r="O13" s="555"/>
      <c r="P13" s="555"/>
      <c r="Q13" s="555"/>
      <c r="R13" s="555"/>
      <c r="S13" s="555"/>
      <c r="T13" s="555"/>
      <c r="U13" s="555"/>
      <c r="V13" s="555"/>
      <c r="W13" s="555"/>
      <c r="X13" s="556"/>
    </row>
    <row r="14" spans="1:24" s="138" customFormat="1" ht="18" customHeight="1" x14ac:dyDescent="0.15">
      <c r="A14" s="139"/>
      <c r="B14" s="511" t="s">
        <v>136</v>
      </c>
      <c r="C14" s="512"/>
      <c r="D14" s="512"/>
      <c r="E14" s="512"/>
      <c r="F14" s="513"/>
      <c r="G14" s="523" t="s">
        <v>117</v>
      </c>
      <c r="H14" s="523"/>
      <c r="I14" s="523"/>
      <c r="J14" s="523"/>
      <c r="K14" s="523"/>
      <c r="L14" s="523"/>
      <c r="M14" s="524"/>
      <c r="N14" s="158" t="s">
        <v>122</v>
      </c>
      <c r="O14" s="158"/>
      <c r="P14" s="158"/>
      <c r="Q14" s="158"/>
      <c r="R14" s="158"/>
      <c r="S14" s="158"/>
      <c r="T14" s="158"/>
      <c r="U14" s="158"/>
      <c r="V14" s="158"/>
      <c r="W14" s="158"/>
      <c r="X14" s="159"/>
    </row>
    <row r="15" spans="1:24" ht="18" customHeight="1" x14ac:dyDescent="0.15">
      <c r="B15" s="503"/>
      <c r="C15" s="504"/>
      <c r="D15" s="504"/>
      <c r="E15" s="504"/>
      <c r="F15" s="505"/>
      <c r="G15" s="525"/>
      <c r="H15" s="525"/>
      <c r="I15" s="525"/>
      <c r="J15" s="525"/>
      <c r="K15" s="525"/>
      <c r="L15" s="525"/>
      <c r="M15" s="526"/>
      <c r="N15" s="160" t="s">
        <v>130</v>
      </c>
      <c r="O15" s="161"/>
      <c r="P15" s="161"/>
      <c r="Q15" s="161"/>
      <c r="R15" s="161"/>
      <c r="S15" s="161"/>
      <c r="T15" s="161"/>
      <c r="U15" s="161"/>
      <c r="V15" s="161"/>
      <c r="W15" s="161"/>
      <c r="X15" s="162"/>
    </row>
    <row r="16" spans="1:24" ht="18" customHeight="1" x14ac:dyDescent="0.15">
      <c r="B16" s="503"/>
      <c r="C16" s="504"/>
      <c r="D16" s="504"/>
      <c r="E16" s="504"/>
      <c r="F16" s="505"/>
      <c r="G16" s="525" t="s">
        <v>118</v>
      </c>
      <c r="H16" s="525"/>
      <c r="I16" s="525"/>
      <c r="J16" s="525"/>
      <c r="K16" s="525"/>
      <c r="L16" s="525"/>
      <c r="M16" s="526"/>
      <c r="N16" s="158" t="s">
        <v>122</v>
      </c>
      <c r="O16" s="163"/>
      <c r="P16" s="163"/>
      <c r="Q16" s="163"/>
      <c r="R16" s="163"/>
      <c r="S16" s="163"/>
      <c r="T16" s="163"/>
      <c r="U16" s="163"/>
      <c r="V16" s="163"/>
      <c r="W16" s="163"/>
      <c r="X16" s="164"/>
    </row>
    <row r="17" spans="1:24" ht="18" customHeight="1" x14ac:dyDescent="0.15">
      <c r="B17" s="503"/>
      <c r="C17" s="504"/>
      <c r="D17" s="504"/>
      <c r="E17" s="504"/>
      <c r="F17" s="505"/>
      <c r="G17" s="525"/>
      <c r="H17" s="525"/>
      <c r="I17" s="525"/>
      <c r="J17" s="525"/>
      <c r="K17" s="525"/>
      <c r="L17" s="525"/>
      <c r="M17" s="526"/>
      <c r="N17" s="158" t="s">
        <v>123</v>
      </c>
      <c r="O17" s="161"/>
      <c r="P17" s="161"/>
      <c r="Q17" s="161"/>
      <c r="R17" s="161"/>
      <c r="S17" s="161"/>
      <c r="T17" s="161"/>
      <c r="U17" s="161"/>
      <c r="V17" s="161"/>
      <c r="W17" s="161"/>
      <c r="X17" s="162"/>
    </row>
    <row r="18" spans="1:24" ht="18" customHeight="1" x14ac:dyDescent="0.15">
      <c r="B18" s="503"/>
      <c r="C18" s="504"/>
      <c r="D18" s="504"/>
      <c r="E18" s="504"/>
      <c r="F18" s="505"/>
      <c r="G18" s="525"/>
      <c r="H18" s="525"/>
      <c r="I18" s="525"/>
      <c r="J18" s="525"/>
      <c r="K18" s="525"/>
      <c r="L18" s="525"/>
      <c r="M18" s="526"/>
      <c r="N18" s="532" t="s">
        <v>115</v>
      </c>
      <c r="O18" s="533"/>
      <c r="P18" s="533"/>
      <c r="Q18" s="533"/>
      <c r="R18" s="533"/>
      <c r="S18" s="533"/>
      <c r="T18" s="533"/>
      <c r="U18" s="533"/>
      <c r="V18" s="533"/>
      <c r="W18" s="533"/>
      <c r="X18" s="534"/>
    </row>
    <row r="19" spans="1:24" ht="15" customHeight="1" x14ac:dyDescent="0.15">
      <c r="B19" s="503"/>
      <c r="C19" s="504"/>
      <c r="D19" s="504"/>
      <c r="E19" s="504"/>
      <c r="F19" s="505"/>
      <c r="G19" s="525"/>
      <c r="H19" s="525"/>
      <c r="I19" s="525"/>
      <c r="J19" s="525"/>
      <c r="K19" s="525"/>
      <c r="L19" s="525"/>
      <c r="M19" s="526"/>
      <c r="N19" s="535"/>
      <c r="O19" s="536"/>
      <c r="P19" s="536"/>
      <c r="Q19" s="536"/>
      <c r="R19" s="536"/>
      <c r="S19" s="536"/>
      <c r="T19" s="536"/>
      <c r="U19" s="536"/>
      <c r="V19" s="536"/>
      <c r="W19" s="536"/>
      <c r="X19" s="537"/>
    </row>
    <row r="20" spans="1:24" ht="18" customHeight="1" x14ac:dyDescent="0.15">
      <c r="B20" s="503"/>
      <c r="C20" s="504"/>
      <c r="D20" s="504"/>
      <c r="E20" s="504"/>
      <c r="F20" s="505"/>
      <c r="G20" s="517" t="s">
        <v>127</v>
      </c>
      <c r="H20" s="517"/>
      <c r="I20" s="517"/>
      <c r="J20" s="517"/>
      <c r="K20" s="517"/>
      <c r="L20" s="517"/>
      <c r="M20" s="518"/>
      <c r="N20" s="158" t="s">
        <v>122</v>
      </c>
      <c r="O20" s="163"/>
      <c r="P20" s="163"/>
      <c r="Q20" s="163"/>
      <c r="R20" s="163"/>
      <c r="S20" s="163"/>
      <c r="T20" s="163"/>
      <c r="U20" s="163"/>
      <c r="V20" s="163"/>
      <c r="W20" s="163"/>
      <c r="X20" s="164"/>
    </row>
    <row r="21" spans="1:24" ht="18" customHeight="1" x14ac:dyDescent="0.15">
      <c r="B21" s="503"/>
      <c r="C21" s="504"/>
      <c r="D21" s="504"/>
      <c r="E21" s="504"/>
      <c r="F21" s="505"/>
      <c r="G21" s="517"/>
      <c r="H21" s="517"/>
      <c r="I21" s="517"/>
      <c r="J21" s="517"/>
      <c r="K21" s="517"/>
      <c r="L21" s="517"/>
      <c r="M21" s="518"/>
      <c r="N21" s="160" t="s">
        <v>128</v>
      </c>
      <c r="O21" s="160"/>
      <c r="P21" s="160"/>
      <c r="Q21" s="160"/>
      <c r="R21" s="160"/>
      <c r="S21" s="160"/>
      <c r="T21" s="160"/>
      <c r="U21" s="160"/>
      <c r="V21" s="160"/>
      <c r="W21" s="160"/>
      <c r="X21" s="165"/>
    </row>
    <row r="22" spans="1:24" ht="18" customHeight="1" x14ac:dyDescent="0.15">
      <c r="B22" s="503"/>
      <c r="C22" s="504"/>
      <c r="D22" s="504"/>
      <c r="E22" s="504"/>
      <c r="F22" s="505"/>
      <c r="G22" s="517" t="s">
        <v>129</v>
      </c>
      <c r="H22" s="517"/>
      <c r="I22" s="517"/>
      <c r="J22" s="517"/>
      <c r="K22" s="517"/>
      <c r="L22" s="517"/>
      <c r="M22" s="518"/>
      <c r="N22" s="158" t="s">
        <v>122</v>
      </c>
      <c r="O22" s="163"/>
      <c r="P22" s="163"/>
      <c r="Q22" s="163"/>
      <c r="R22" s="163"/>
      <c r="S22" s="163"/>
      <c r="T22" s="163"/>
      <c r="U22" s="163"/>
      <c r="V22" s="163"/>
      <c r="W22" s="163"/>
      <c r="X22" s="164"/>
    </row>
    <row r="23" spans="1:24" ht="18" customHeight="1" x14ac:dyDescent="0.15">
      <c r="B23" s="503"/>
      <c r="C23" s="504"/>
      <c r="D23" s="504"/>
      <c r="E23" s="504"/>
      <c r="F23" s="505"/>
      <c r="G23" s="517"/>
      <c r="H23" s="517"/>
      <c r="I23" s="517"/>
      <c r="J23" s="517"/>
      <c r="K23" s="517"/>
      <c r="L23" s="517"/>
      <c r="M23" s="518"/>
      <c r="N23" s="538" t="s">
        <v>131</v>
      </c>
      <c r="O23" s="530"/>
      <c r="P23" s="530"/>
      <c r="Q23" s="530"/>
      <c r="R23" s="530"/>
      <c r="S23" s="530"/>
      <c r="T23" s="530"/>
      <c r="U23" s="530"/>
      <c r="V23" s="530"/>
      <c r="W23" s="530"/>
      <c r="X23" s="531"/>
    </row>
    <row r="24" spans="1:24" ht="18" customHeight="1" x14ac:dyDescent="0.15">
      <c r="B24" s="503"/>
      <c r="C24" s="504"/>
      <c r="D24" s="504"/>
      <c r="E24" s="504"/>
      <c r="F24" s="505"/>
      <c r="G24" s="517"/>
      <c r="H24" s="517"/>
      <c r="I24" s="517"/>
      <c r="J24" s="517"/>
      <c r="K24" s="517"/>
      <c r="L24" s="517"/>
      <c r="M24" s="518"/>
      <c r="N24" s="539"/>
      <c r="O24" s="539"/>
      <c r="P24" s="539"/>
      <c r="Q24" s="539"/>
      <c r="R24" s="539"/>
      <c r="S24" s="539"/>
      <c r="T24" s="539"/>
      <c r="U24" s="539"/>
      <c r="V24" s="539"/>
      <c r="W24" s="539"/>
      <c r="X24" s="540"/>
    </row>
    <row r="25" spans="1:24" ht="18" customHeight="1" x14ac:dyDescent="0.15">
      <c r="B25" s="503"/>
      <c r="C25" s="504"/>
      <c r="D25" s="504"/>
      <c r="E25" s="504"/>
      <c r="F25" s="505"/>
      <c r="G25" s="517" t="s">
        <v>134</v>
      </c>
      <c r="H25" s="517"/>
      <c r="I25" s="517"/>
      <c r="J25" s="517"/>
      <c r="K25" s="517"/>
      <c r="L25" s="517"/>
      <c r="M25" s="518"/>
      <c r="N25" s="541" t="s">
        <v>138</v>
      </c>
      <c r="O25" s="542"/>
      <c r="P25" s="542"/>
      <c r="Q25" s="542"/>
      <c r="R25" s="542"/>
      <c r="S25" s="542"/>
      <c r="T25" s="542"/>
      <c r="U25" s="542"/>
      <c r="V25" s="542"/>
      <c r="W25" s="542"/>
      <c r="X25" s="543"/>
    </row>
    <row r="26" spans="1:24" ht="18" customHeight="1" x14ac:dyDescent="0.15">
      <c r="B26" s="503"/>
      <c r="C26" s="504"/>
      <c r="D26" s="504"/>
      <c r="E26" s="504"/>
      <c r="F26" s="505"/>
      <c r="G26" s="519"/>
      <c r="H26" s="519"/>
      <c r="I26" s="519"/>
      <c r="J26" s="519"/>
      <c r="K26" s="519"/>
      <c r="L26" s="519"/>
      <c r="M26" s="520"/>
      <c r="N26" s="544"/>
      <c r="O26" s="538"/>
      <c r="P26" s="538"/>
      <c r="Q26" s="538"/>
      <c r="R26" s="538"/>
      <c r="S26" s="538"/>
      <c r="T26" s="538"/>
      <c r="U26" s="538"/>
      <c r="V26" s="538"/>
      <c r="W26" s="538"/>
      <c r="X26" s="545"/>
    </row>
    <row r="27" spans="1:24" ht="18" customHeight="1" thickBot="1" x14ac:dyDescent="0.2">
      <c r="B27" s="514"/>
      <c r="C27" s="515"/>
      <c r="D27" s="515"/>
      <c r="E27" s="515"/>
      <c r="F27" s="516"/>
      <c r="G27" s="521"/>
      <c r="H27" s="521"/>
      <c r="I27" s="521"/>
      <c r="J27" s="521"/>
      <c r="K27" s="521"/>
      <c r="L27" s="521"/>
      <c r="M27" s="522"/>
      <c r="N27" s="546"/>
      <c r="O27" s="547"/>
      <c r="P27" s="547"/>
      <c r="Q27" s="547"/>
      <c r="R27" s="547"/>
      <c r="S27" s="547"/>
      <c r="T27" s="547"/>
      <c r="U27" s="547"/>
      <c r="V27" s="547"/>
      <c r="W27" s="547"/>
      <c r="X27" s="548"/>
    </row>
    <row r="28" spans="1:24" ht="18" customHeight="1" x14ac:dyDescent="0.15">
      <c r="B28" s="167"/>
      <c r="C28" s="167"/>
      <c r="D28" s="167"/>
      <c r="E28" s="167"/>
      <c r="F28" s="167"/>
      <c r="G28" s="168"/>
      <c r="H28" s="168"/>
      <c r="I28" s="168"/>
      <c r="J28" s="168"/>
      <c r="K28" s="168"/>
      <c r="L28" s="168"/>
      <c r="M28" s="168"/>
      <c r="N28" s="169"/>
      <c r="O28" s="169"/>
      <c r="P28" s="169"/>
      <c r="Q28" s="169"/>
      <c r="R28" s="169"/>
      <c r="S28" s="169"/>
      <c r="T28" s="169"/>
      <c r="U28" s="169"/>
      <c r="V28" s="169"/>
      <c r="W28" s="169"/>
      <c r="X28" s="169"/>
    </row>
    <row r="29" spans="1:24" s="152" customFormat="1" ht="15" customHeight="1" x14ac:dyDescent="0.15">
      <c r="A29" s="153" t="s">
        <v>113</v>
      </c>
      <c r="B29" s="527" t="s">
        <v>137</v>
      </c>
      <c r="C29" s="527"/>
      <c r="D29" s="527"/>
      <c r="E29" s="527"/>
      <c r="F29" s="528"/>
      <c r="G29" s="528"/>
      <c r="H29" s="528"/>
      <c r="I29" s="528"/>
      <c r="J29" s="528"/>
      <c r="K29" s="528"/>
      <c r="L29" s="528"/>
      <c r="M29" s="528"/>
      <c r="N29" s="528"/>
      <c r="O29" s="528"/>
      <c r="P29" s="528"/>
      <c r="Q29" s="528"/>
      <c r="R29" s="528"/>
      <c r="S29" s="528"/>
      <c r="T29" s="528"/>
      <c r="U29" s="528"/>
      <c r="V29" s="528"/>
      <c r="W29" s="528"/>
      <c r="X29" s="528"/>
    </row>
    <row r="30" spans="1:24" s="152" customFormat="1" ht="15" customHeight="1" x14ac:dyDescent="0.15">
      <c r="A30" s="153"/>
      <c r="B30" s="528"/>
      <c r="C30" s="528"/>
      <c r="D30" s="528"/>
      <c r="E30" s="528"/>
      <c r="F30" s="528"/>
      <c r="G30" s="528"/>
      <c r="H30" s="528"/>
      <c r="I30" s="528"/>
      <c r="J30" s="528"/>
      <c r="K30" s="528"/>
      <c r="L30" s="528"/>
      <c r="M30" s="528"/>
      <c r="N30" s="528"/>
      <c r="O30" s="528"/>
      <c r="P30" s="528"/>
      <c r="Q30" s="528"/>
      <c r="R30" s="528"/>
      <c r="S30" s="528"/>
      <c r="T30" s="528"/>
      <c r="U30" s="528"/>
      <c r="V30" s="528"/>
      <c r="W30" s="528"/>
      <c r="X30" s="528"/>
    </row>
    <row r="31" spans="1:24" s="152" customFormat="1" ht="15" customHeight="1" x14ac:dyDescent="0.15">
      <c r="A31" s="153"/>
      <c r="B31" s="528"/>
      <c r="C31" s="528"/>
      <c r="D31" s="528"/>
      <c r="E31" s="528"/>
      <c r="F31" s="528"/>
      <c r="G31" s="528"/>
      <c r="H31" s="528"/>
      <c r="I31" s="528"/>
      <c r="J31" s="528"/>
      <c r="K31" s="528"/>
      <c r="L31" s="528"/>
      <c r="M31" s="528"/>
      <c r="N31" s="528"/>
      <c r="O31" s="528"/>
      <c r="P31" s="528"/>
      <c r="Q31" s="528"/>
      <c r="R31" s="528"/>
      <c r="S31" s="528"/>
      <c r="T31" s="528"/>
      <c r="U31" s="528"/>
      <c r="V31" s="528"/>
      <c r="W31" s="528"/>
      <c r="X31" s="528"/>
    </row>
    <row r="32" spans="1:24" s="152" customFormat="1" ht="15" customHeight="1" x14ac:dyDescent="0.15">
      <c r="A32" s="153"/>
      <c r="B32" s="528"/>
      <c r="C32" s="528"/>
      <c r="D32" s="528"/>
      <c r="E32" s="528"/>
      <c r="F32" s="528"/>
      <c r="G32" s="528"/>
      <c r="H32" s="528"/>
      <c r="I32" s="528"/>
      <c r="J32" s="528"/>
      <c r="K32" s="528"/>
      <c r="L32" s="528"/>
      <c r="M32" s="528"/>
      <c r="N32" s="528"/>
      <c r="O32" s="528"/>
      <c r="P32" s="528"/>
      <c r="Q32" s="528"/>
      <c r="R32" s="528"/>
      <c r="S32" s="528"/>
      <c r="T32" s="528"/>
      <c r="U32" s="528"/>
      <c r="V32" s="528"/>
      <c r="W32" s="528"/>
      <c r="X32" s="528"/>
    </row>
    <row r="33" spans="1:24" s="152" customFormat="1" ht="15" customHeight="1" x14ac:dyDescent="0.15">
      <c r="A33" s="153"/>
      <c r="B33" s="157"/>
      <c r="C33" s="157"/>
      <c r="D33" s="157"/>
      <c r="E33" s="157"/>
      <c r="F33" s="157"/>
      <c r="G33" s="157"/>
      <c r="H33" s="157"/>
      <c r="I33" s="157"/>
      <c r="J33" s="157"/>
      <c r="K33" s="157"/>
      <c r="L33" s="157"/>
      <c r="M33" s="157"/>
      <c r="N33" s="157"/>
      <c r="O33" s="157"/>
      <c r="P33" s="157"/>
      <c r="Q33" s="157"/>
      <c r="R33" s="157"/>
      <c r="S33" s="157"/>
      <c r="T33" s="157"/>
      <c r="U33" s="157"/>
      <c r="V33" s="157"/>
      <c r="W33" s="157"/>
      <c r="X33" s="157"/>
    </row>
    <row r="34" spans="1:24" s="152" customFormat="1" ht="15" customHeight="1" x14ac:dyDescent="0.15">
      <c r="A34" s="153" t="s">
        <v>114</v>
      </c>
      <c r="B34" s="498" t="s">
        <v>141</v>
      </c>
      <c r="C34" s="498"/>
      <c r="D34" s="498"/>
      <c r="E34" s="498"/>
      <c r="F34" s="498"/>
      <c r="G34" s="498"/>
      <c r="H34" s="498"/>
      <c r="I34" s="498"/>
      <c r="J34" s="498"/>
      <c r="K34" s="498"/>
      <c r="L34" s="498"/>
      <c r="M34" s="498"/>
      <c r="N34" s="498"/>
      <c r="O34" s="498"/>
      <c r="P34" s="498"/>
      <c r="Q34" s="498"/>
      <c r="R34" s="498"/>
      <c r="S34" s="498"/>
      <c r="T34" s="498"/>
      <c r="U34" s="498"/>
      <c r="V34" s="498"/>
      <c r="W34" s="498"/>
      <c r="X34" s="498"/>
    </row>
    <row r="35" spans="1:24" s="152" customFormat="1" ht="15" customHeight="1" x14ac:dyDescent="0.15">
      <c r="A35" s="153"/>
      <c r="B35" s="498"/>
      <c r="C35" s="498"/>
      <c r="D35" s="498"/>
      <c r="E35" s="498"/>
      <c r="F35" s="498"/>
      <c r="G35" s="498"/>
      <c r="H35" s="498"/>
      <c r="I35" s="498"/>
      <c r="J35" s="498"/>
      <c r="K35" s="498"/>
      <c r="L35" s="498"/>
      <c r="M35" s="498"/>
      <c r="N35" s="498"/>
      <c r="O35" s="498"/>
      <c r="P35" s="498"/>
      <c r="Q35" s="498"/>
      <c r="R35" s="498"/>
      <c r="S35" s="498"/>
      <c r="T35" s="498"/>
      <c r="U35" s="498"/>
      <c r="V35" s="498"/>
      <c r="W35" s="498"/>
      <c r="X35" s="498"/>
    </row>
    <row r="36" spans="1:24" s="152" customFormat="1" ht="15" customHeight="1" x14ac:dyDescent="0.15">
      <c r="A36" s="153"/>
      <c r="B36" s="498"/>
      <c r="C36" s="498"/>
      <c r="D36" s="498"/>
      <c r="E36" s="498"/>
      <c r="F36" s="498"/>
      <c r="G36" s="498"/>
      <c r="H36" s="498"/>
      <c r="I36" s="498"/>
      <c r="J36" s="498"/>
      <c r="K36" s="498"/>
      <c r="L36" s="498"/>
      <c r="M36" s="498"/>
      <c r="N36" s="498"/>
      <c r="O36" s="498"/>
      <c r="P36" s="498"/>
      <c r="Q36" s="498"/>
      <c r="R36" s="498"/>
      <c r="S36" s="498"/>
      <c r="T36" s="498"/>
      <c r="U36" s="498"/>
      <c r="V36" s="498"/>
      <c r="W36" s="498"/>
      <c r="X36" s="498"/>
    </row>
    <row r="37" spans="1:24" s="152" customFormat="1" ht="15" customHeight="1" x14ac:dyDescent="0.15">
      <c r="A37" s="153" t="s">
        <v>125</v>
      </c>
      <c r="B37" s="498" t="s">
        <v>139</v>
      </c>
      <c r="C37" s="498"/>
      <c r="D37" s="498"/>
      <c r="E37" s="498"/>
      <c r="F37" s="498"/>
      <c r="G37" s="498"/>
      <c r="H37" s="498"/>
      <c r="I37" s="498"/>
      <c r="J37" s="498"/>
      <c r="K37" s="498"/>
      <c r="L37" s="498"/>
      <c r="M37" s="498"/>
      <c r="N37" s="498"/>
      <c r="O37" s="498"/>
      <c r="P37" s="498"/>
      <c r="Q37" s="498"/>
      <c r="R37" s="498"/>
      <c r="S37" s="498"/>
      <c r="T37" s="498"/>
      <c r="U37" s="498"/>
      <c r="V37" s="498"/>
      <c r="W37" s="498"/>
      <c r="X37" s="498"/>
    </row>
    <row r="38" spans="1:24" s="152" customFormat="1" ht="15" customHeight="1" x14ac:dyDescent="0.15">
      <c r="A38" s="153"/>
      <c r="B38" s="498"/>
      <c r="C38" s="498"/>
      <c r="D38" s="498"/>
      <c r="E38" s="498"/>
      <c r="F38" s="498"/>
      <c r="G38" s="498"/>
      <c r="H38" s="498"/>
      <c r="I38" s="498"/>
      <c r="J38" s="498"/>
      <c r="K38" s="498"/>
      <c r="L38" s="498"/>
      <c r="M38" s="498"/>
      <c r="N38" s="498"/>
      <c r="O38" s="498"/>
      <c r="P38" s="498"/>
      <c r="Q38" s="498"/>
      <c r="R38" s="498"/>
      <c r="S38" s="498"/>
      <c r="T38" s="498"/>
      <c r="U38" s="498"/>
      <c r="V38" s="498"/>
      <c r="W38" s="498"/>
      <c r="X38" s="498"/>
    </row>
    <row r="39" spans="1:24" s="152" customFormat="1" ht="15" customHeight="1" x14ac:dyDescent="0.15">
      <c r="A39" s="153"/>
      <c r="B39" s="498"/>
      <c r="C39" s="498"/>
      <c r="D39" s="498"/>
      <c r="E39" s="498"/>
      <c r="F39" s="498"/>
      <c r="G39" s="498"/>
      <c r="H39" s="498"/>
      <c r="I39" s="498"/>
      <c r="J39" s="498"/>
      <c r="K39" s="498"/>
      <c r="L39" s="498"/>
      <c r="M39" s="498"/>
      <c r="N39" s="498"/>
      <c r="O39" s="498"/>
      <c r="P39" s="498"/>
      <c r="Q39" s="498"/>
      <c r="R39" s="498"/>
      <c r="S39" s="498"/>
      <c r="T39" s="498"/>
      <c r="U39" s="498"/>
      <c r="V39" s="498"/>
      <c r="W39" s="498"/>
      <c r="X39" s="498"/>
    </row>
    <row r="40" spans="1:24" s="152" customFormat="1" ht="15" customHeight="1" x14ac:dyDescent="0.15">
      <c r="A40" s="153"/>
      <c r="B40" s="498"/>
      <c r="C40" s="498"/>
      <c r="D40" s="498"/>
      <c r="E40" s="498"/>
      <c r="F40" s="498"/>
      <c r="G40" s="498"/>
      <c r="H40" s="498"/>
      <c r="I40" s="498"/>
      <c r="J40" s="498"/>
      <c r="K40" s="498"/>
      <c r="L40" s="498"/>
      <c r="M40" s="498"/>
      <c r="N40" s="498"/>
      <c r="O40" s="498"/>
      <c r="P40" s="498"/>
      <c r="Q40" s="498"/>
      <c r="R40" s="498"/>
      <c r="S40" s="498"/>
      <c r="T40" s="498"/>
      <c r="U40" s="498"/>
      <c r="V40" s="498"/>
      <c r="W40" s="498"/>
      <c r="X40" s="498"/>
    </row>
    <row r="41" spans="1:24" s="152" customFormat="1" ht="15" customHeight="1" x14ac:dyDescent="0.15">
      <c r="A41" s="153"/>
      <c r="B41" s="498"/>
      <c r="C41" s="498"/>
      <c r="D41" s="498"/>
      <c r="E41" s="498"/>
      <c r="F41" s="498"/>
      <c r="G41" s="498"/>
      <c r="H41" s="498"/>
      <c r="I41" s="498"/>
      <c r="J41" s="498"/>
      <c r="K41" s="498"/>
      <c r="L41" s="498"/>
      <c r="M41" s="498"/>
      <c r="N41" s="498"/>
      <c r="O41" s="498"/>
      <c r="P41" s="498"/>
      <c r="Q41" s="498"/>
      <c r="R41" s="498"/>
      <c r="S41" s="498"/>
      <c r="T41" s="498"/>
      <c r="U41" s="498"/>
      <c r="V41" s="498"/>
      <c r="W41" s="498"/>
      <c r="X41" s="498"/>
    </row>
    <row r="42" spans="1:24" s="152" customFormat="1" ht="15" customHeight="1" x14ac:dyDescent="0.15">
      <c r="A42" s="153"/>
      <c r="B42" s="498"/>
      <c r="C42" s="498"/>
      <c r="D42" s="498"/>
      <c r="E42" s="498"/>
      <c r="F42" s="498"/>
      <c r="G42" s="498"/>
      <c r="H42" s="498"/>
      <c r="I42" s="498"/>
      <c r="J42" s="498"/>
      <c r="K42" s="498"/>
      <c r="L42" s="498"/>
      <c r="M42" s="498"/>
      <c r="N42" s="498"/>
      <c r="O42" s="498"/>
      <c r="P42" s="498"/>
      <c r="Q42" s="498"/>
      <c r="R42" s="498"/>
      <c r="S42" s="498"/>
      <c r="T42" s="498"/>
      <c r="U42" s="498"/>
      <c r="V42" s="498"/>
      <c r="W42" s="498"/>
      <c r="X42" s="498"/>
    </row>
    <row r="43" spans="1:24" s="152" customFormat="1" ht="15" customHeight="1" x14ac:dyDescent="0.15">
      <c r="A43" s="153"/>
      <c r="B43" s="498"/>
      <c r="C43" s="498"/>
      <c r="D43" s="498"/>
      <c r="E43" s="498"/>
      <c r="F43" s="498"/>
      <c r="G43" s="498"/>
      <c r="H43" s="498"/>
      <c r="I43" s="498"/>
      <c r="J43" s="498"/>
      <c r="K43" s="498"/>
      <c r="L43" s="498"/>
      <c r="M43" s="498"/>
      <c r="N43" s="498"/>
      <c r="O43" s="498"/>
      <c r="P43" s="498"/>
      <c r="Q43" s="498"/>
      <c r="R43" s="498"/>
      <c r="S43" s="498"/>
      <c r="T43" s="498"/>
      <c r="U43" s="498"/>
      <c r="V43" s="498"/>
      <c r="W43" s="498"/>
      <c r="X43" s="498"/>
    </row>
    <row r="44" spans="1:24" s="152" customFormat="1" ht="15" customHeight="1" x14ac:dyDescent="0.15">
      <c r="A44" s="153" t="s">
        <v>126</v>
      </c>
      <c r="B44" s="498" t="s">
        <v>140</v>
      </c>
      <c r="C44" s="498"/>
      <c r="D44" s="498"/>
      <c r="E44" s="498"/>
      <c r="F44" s="498"/>
      <c r="G44" s="498"/>
      <c r="H44" s="498"/>
      <c r="I44" s="498"/>
      <c r="J44" s="498"/>
      <c r="K44" s="498"/>
      <c r="L44" s="498"/>
      <c r="M44" s="498"/>
      <c r="N44" s="498"/>
      <c r="O44" s="498"/>
      <c r="P44" s="498"/>
      <c r="Q44" s="498"/>
      <c r="R44" s="498"/>
      <c r="S44" s="498"/>
      <c r="T44" s="498"/>
      <c r="U44" s="498"/>
      <c r="V44" s="498"/>
      <c r="W44" s="498"/>
      <c r="X44" s="498"/>
    </row>
    <row r="45" spans="1:24" s="152" customFormat="1" ht="15" customHeight="1" x14ac:dyDescent="0.15">
      <c r="A45" s="151"/>
      <c r="B45" s="498"/>
      <c r="C45" s="498"/>
      <c r="D45" s="498"/>
      <c r="E45" s="498"/>
      <c r="F45" s="498"/>
      <c r="G45" s="498"/>
      <c r="H45" s="498"/>
      <c r="I45" s="498"/>
      <c r="J45" s="498"/>
      <c r="K45" s="498"/>
      <c r="L45" s="498"/>
      <c r="M45" s="498"/>
      <c r="N45" s="498"/>
      <c r="O45" s="498"/>
      <c r="P45" s="498"/>
      <c r="Q45" s="498"/>
      <c r="R45" s="498"/>
      <c r="S45" s="498"/>
      <c r="T45" s="498"/>
      <c r="U45" s="498"/>
      <c r="V45" s="498"/>
      <c r="W45" s="498"/>
      <c r="X45" s="498"/>
    </row>
  </sheetData>
  <mergeCells count="23">
    <mergeCell ref="B3:M3"/>
    <mergeCell ref="N3:X3"/>
    <mergeCell ref="G22:M24"/>
    <mergeCell ref="N4:X4"/>
    <mergeCell ref="N13:X13"/>
    <mergeCell ref="B4:M4"/>
    <mergeCell ref="B5:M10"/>
    <mergeCell ref="N9:X10"/>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E579-3A5B-4406-9E7B-50AE4144403A}">
  <dimension ref="A1:BP119"/>
  <sheetViews>
    <sheetView showGridLines="0" showZeros="0" view="pageBreakPreview" zoomScaleNormal="100" zoomScaleSheetLayoutView="100" workbookViewId="0">
      <selection activeCell="K16" sqref="K16"/>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9" width="3.875" style="57"/>
    <col min="30" max="30" width="5.25" style="57" bestFit="1" customWidth="1"/>
    <col min="31" max="16384" width="3.875" style="57"/>
  </cols>
  <sheetData>
    <row r="1" spans="1:27" ht="28.5" customHeight="1" x14ac:dyDescent="0.15">
      <c r="A1" s="651" t="s">
        <v>71</v>
      </c>
      <c r="B1" s="652"/>
      <c r="C1" s="652"/>
      <c r="D1" s="652"/>
      <c r="E1" s="652"/>
      <c r="F1" s="652"/>
      <c r="G1" s="652"/>
      <c r="H1" s="652"/>
      <c r="I1" s="652"/>
      <c r="J1" s="652"/>
      <c r="K1" s="652"/>
      <c r="L1" s="652"/>
      <c r="M1" s="652"/>
      <c r="N1" s="652"/>
      <c r="O1" s="652"/>
      <c r="P1" s="652"/>
      <c r="Q1" s="652"/>
      <c r="R1" s="652"/>
      <c r="S1" s="652"/>
      <c r="T1" s="652"/>
      <c r="U1" s="652"/>
      <c r="V1" s="652"/>
      <c r="W1" s="652"/>
      <c r="X1" s="652"/>
      <c r="Y1" s="652"/>
      <c r="Z1" s="653"/>
    </row>
    <row r="2" spans="1:27" ht="6" customHeight="1" thickBot="1" x14ac:dyDescent="0.2">
      <c r="A2" s="639" t="s">
        <v>51</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
      <c r="A3" s="639"/>
      <c r="B3" s="5" t="s">
        <v>89</v>
      </c>
      <c r="C3" s="50"/>
      <c r="D3" s="50"/>
      <c r="E3" s="50"/>
      <c r="F3" s="50"/>
      <c r="G3" s="50"/>
      <c r="H3" s="50"/>
      <c r="I3" s="50"/>
      <c r="J3" s="50"/>
      <c r="K3" s="655"/>
      <c r="L3" s="656"/>
      <c r="M3" s="656"/>
      <c r="N3" s="656"/>
      <c r="O3" s="656"/>
      <c r="P3" s="656"/>
      <c r="Q3" s="656"/>
      <c r="R3" s="657"/>
      <c r="S3" s="193" t="s">
        <v>158</v>
      </c>
      <c r="T3" s="50"/>
      <c r="U3" s="50"/>
      <c r="V3" s="50"/>
      <c r="W3" s="50"/>
      <c r="X3" s="50"/>
      <c r="Y3" s="50"/>
      <c r="Z3" s="95"/>
      <c r="AA3" s="50"/>
    </row>
    <row r="4" spans="1:27" ht="6" customHeight="1" thickTop="1" x14ac:dyDescent="0.15">
      <c r="A4" s="639"/>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15">
      <c r="A5" s="575"/>
      <c r="B5" s="5" t="s">
        <v>90</v>
      </c>
      <c r="C5" s="50"/>
      <c r="D5" s="51"/>
      <c r="E5" s="51"/>
      <c r="F5" s="50"/>
      <c r="G5" s="50"/>
      <c r="H5" s="50"/>
      <c r="I5" s="50"/>
      <c r="J5" s="50"/>
      <c r="K5" s="658" t="str">
        <f>IF(K3="","",K3+180-1)</f>
        <v/>
      </c>
      <c r="L5" s="659"/>
      <c r="M5" s="659"/>
      <c r="N5" s="659"/>
      <c r="O5" s="659"/>
      <c r="P5" s="659"/>
      <c r="Q5" s="659"/>
      <c r="R5" s="660"/>
      <c r="S5" s="52"/>
      <c r="T5" s="52"/>
      <c r="U5" s="52"/>
      <c r="V5" s="52"/>
      <c r="W5" s="52"/>
      <c r="X5" s="52"/>
      <c r="Y5" s="52"/>
      <c r="Z5" s="97"/>
      <c r="AA5" s="52"/>
    </row>
    <row r="6" spans="1:27" ht="15" customHeight="1" x14ac:dyDescent="0.15">
      <c r="A6" s="575"/>
      <c r="B6" s="15" t="s">
        <v>72</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
      <c r="A7" s="575"/>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
      <c r="A8" s="575"/>
      <c r="B8" s="98" t="s">
        <v>91</v>
      </c>
      <c r="C8" s="50"/>
      <c r="D8" s="51"/>
      <c r="E8" s="51"/>
      <c r="F8" s="52"/>
      <c r="G8" s="52"/>
      <c r="H8" s="52"/>
      <c r="I8" s="52"/>
      <c r="J8" s="52"/>
      <c r="K8" s="655"/>
      <c r="L8" s="656"/>
      <c r="M8" s="656"/>
      <c r="N8" s="656"/>
      <c r="O8" s="656"/>
      <c r="P8" s="656"/>
      <c r="Q8" s="656"/>
      <c r="R8" s="657"/>
      <c r="S8" s="194" t="s">
        <v>159</v>
      </c>
      <c r="T8" s="52"/>
      <c r="U8" s="52"/>
      <c r="V8" s="52"/>
      <c r="W8" s="52"/>
      <c r="X8" s="52"/>
      <c r="Y8" s="52"/>
      <c r="Z8" s="97"/>
      <c r="AA8" s="52"/>
    </row>
    <row r="9" spans="1:27" ht="15" customHeight="1" thickTop="1" x14ac:dyDescent="0.15">
      <c r="A9" s="575"/>
      <c r="B9" s="15" t="s">
        <v>107</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
      <c r="A10" s="654"/>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15">
      <c r="A11" s="574" t="s">
        <v>49</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15">
      <c r="A12" s="639"/>
      <c r="B12" s="5" t="s">
        <v>92</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15">
      <c r="A13" s="639"/>
      <c r="B13" s="50"/>
      <c r="C13" s="247" t="s">
        <v>93</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639"/>
      <c r="B14" s="51"/>
      <c r="C14" s="51"/>
      <c r="D14" s="51"/>
      <c r="E14" s="51"/>
      <c r="F14" s="50"/>
      <c r="G14" s="641" t="s">
        <v>18</v>
      </c>
      <c r="H14" s="641"/>
      <c r="I14" s="641"/>
      <c r="J14" s="50"/>
      <c r="K14" s="50"/>
      <c r="L14" s="50"/>
      <c r="M14" s="50"/>
      <c r="N14" s="50"/>
      <c r="O14" s="50"/>
      <c r="P14" s="50"/>
      <c r="Q14" s="50"/>
      <c r="R14" s="50"/>
      <c r="S14" s="60"/>
      <c r="T14" s="60"/>
      <c r="U14" s="60"/>
      <c r="V14" s="60"/>
      <c r="W14" s="60"/>
      <c r="X14" s="60"/>
      <c r="Y14" s="60"/>
      <c r="Z14" s="101"/>
      <c r="AA14" s="50"/>
    </row>
    <row r="15" spans="1:27" ht="21" customHeight="1" x14ac:dyDescent="0.15">
      <c r="A15" s="639"/>
      <c r="B15" s="50"/>
      <c r="C15" s="650">
        <v>180</v>
      </c>
      <c r="D15" s="650"/>
      <c r="E15" s="246" t="s">
        <v>3</v>
      </c>
      <c r="F15" s="50" t="s">
        <v>55</v>
      </c>
      <c r="G15" s="580" t="str">
        <f>IF(K15&lt;1,"",C15-K15)</f>
        <v/>
      </c>
      <c r="H15" s="649"/>
      <c r="I15" s="102" t="s">
        <v>3</v>
      </c>
      <c r="J15" s="50" t="s">
        <v>73</v>
      </c>
      <c r="K15" s="580">
        <f>IF(K5&lt;K8,IF($K$3="","",NETWORKDAYS.INTL($K$3,$K$5,1)),NETWORKDAYS.INTL($K$3,$K$8,1))</f>
        <v>0</v>
      </c>
      <c r="L15" s="649"/>
      <c r="M15" s="79" t="s">
        <v>3</v>
      </c>
      <c r="N15" s="247" t="s">
        <v>74</v>
      </c>
      <c r="O15" s="50"/>
      <c r="P15" s="50"/>
      <c r="Q15" s="50"/>
      <c r="R15" s="629" t="s">
        <v>103</v>
      </c>
      <c r="S15" s="630"/>
      <c r="T15" s="630"/>
      <c r="U15" s="630"/>
      <c r="V15" s="630"/>
      <c r="W15" s="630"/>
      <c r="X15" s="630"/>
      <c r="Y15" s="635"/>
      <c r="Z15" s="101"/>
    </row>
    <row r="16" spans="1:27" ht="7.5" customHeight="1" x14ac:dyDescent="0.15">
      <c r="A16" s="639"/>
      <c r="B16" s="50"/>
      <c r="C16" s="50"/>
      <c r="D16" s="50"/>
      <c r="E16" s="50"/>
      <c r="F16" s="50"/>
      <c r="G16" s="50"/>
      <c r="H16" s="50"/>
      <c r="I16" s="50"/>
      <c r="J16" s="50"/>
      <c r="K16" s="50"/>
      <c r="L16" s="50"/>
      <c r="M16" s="50"/>
      <c r="N16" s="50"/>
      <c r="O16" s="50"/>
      <c r="P16" s="50"/>
      <c r="Q16" s="50"/>
      <c r="R16" s="632"/>
      <c r="S16" s="633"/>
      <c r="T16" s="633"/>
      <c r="U16" s="633"/>
      <c r="V16" s="633"/>
      <c r="W16" s="633"/>
      <c r="X16" s="633"/>
      <c r="Y16" s="636"/>
      <c r="Z16" s="101"/>
      <c r="AA16" s="50"/>
    </row>
    <row r="17" spans="1:27" ht="6" customHeight="1" x14ac:dyDescent="0.15">
      <c r="A17" s="639"/>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15">
      <c r="A18" s="639"/>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15">
      <c r="A19" s="639"/>
      <c r="B19" s="98" t="s">
        <v>94</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15">
      <c r="A20" s="639"/>
      <c r="B20" s="50"/>
      <c r="C20" s="247" t="s">
        <v>95</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639"/>
      <c r="B21" s="51"/>
      <c r="C21" s="641" t="s">
        <v>19</v>
      </c>
      <c r="D21" s="641"/>
      <c r="E21" s="641"/>
      <c r="F21" s="50"/>
      <c r="G21" s="641" t="s">
        <v>20</v>
      </c>
      <c r="H21" s="641"/>
      <c r="I21" s="641"/>
      <c r="J21" s="50"/>
      <c r="K21" s="50"/>
      <c r="L21" s="50"/>
      <c r="M21" s="50"/>
      <c r="N21" s="50"/>
      <c r="O21" s="50"/>
      <c r="P21" s="50"/>
      <c r="Q21" s="50"/>
      <c r="R21" s="50"/>
      <c r="S21" s="50"/>
      <c r="T21" s="50"/>
      <c r="U21" s="50"/>
      <c r="V21" s="50"/>
      <c r="W21" s="50"/>
      <c r="X21" s="50"/>
      <c r="Y21" s="50"/>
      <c r="Z21" s="95"/>
      <c r="AA21" s="50"/>
    </row>
    <row r="22" spans="1:27" ht="21" customHeight="1" x14ac:dyDescent="0.15">
      <c r="A22" s="639"/>
      <c r="B22" s="51"/>
      <c r="C22" s="580"/>
      <c r="D22" s="649"/>
      <c r="E22" s="79" t="s">
        <v>3</v>
      </c>
      <c r="F22" s="50" t="s">
        <v>55</v>
      </c>
      <c r="G22" s="580"/>
      <c r="H22" s="649"/>
      <c r="I22" s="79" t="s">
        <v>3</v>
      </c>
      <c r="J22" s="50" t="s">
        <v>73</v>
      </c>
      <c r="K22" s="580">
        <f>IF(K5&lt;K8,IF($K$5="","",NETWORKDAYS.INTL($K$5+1,$K$8,1)),0)</f>
        <v>0</v>
      </c>
      <c r="L22" s="649"/>
      <c r="M22" s="79" t="s">
        <v>3</v>
      </c>
      <c r="N22" s="247" t="s">
        <v>75</v>
      </c>
      <c r="O22" s="50"/>
      <c r="P22" s="50"/>
      <c r="Q22" s="50"/>
      <c r="R22" s="50"/>
      <c r="S22" s="50"/>
      <c r="T22" s="50"/>
      <c r="U22" s="50"/>
      <c r="V22" s="50"/>
      <c r="W22" s="50"/>
      <c r="X22" s="50"/>
      <c r="Y22" s="50"/>
      <c r="Z22" s="95"/>
      <c r="AA22" s="50"/>
    </row>
    <row r="23" spans="1:27" ht="7.5" customHeight="1" x14ac:dyDescent="0.15">
      <c r="A23" s="639"/>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15">
      <c r="A24" s="639"/>
      <c r="B24" s="50"/>
      <c r="C24" s="629" t="s">
        <v>101</v>
      </c>
      <c r="D24" s="630"/>
      <c r="E24" s="630"/>
      <c r="F24" s="630"/>
      <c r="G24" s="630"/>
      <c r="H24" s="630"/>
      <c r="I24" s="630"/>
      <c r="J24" s="630"/>
      <c r="K24" s="630"/>
      <c r="L24" s="630"/>
      <c r="M24" s="631"/>
      <c r="N24" s="50"/>
      <c r="O24" s="629" t="s">
        <v>102</v>
      </c>
      <c r="P24" s="630"/>
      <c r="Q24" s="630"/>
      <c r="R24" s="630"/>
      <c r="S24" s="630"/>
      <c r="T24" s="630"/>
      <c r="U24" s="630"/>
      <c r="V24" s="630"/>
      <c r="W24" s="635"/>
      <c r="X24" s="50"/>
      <c r="Y24" s="50"/>
      <c r="Z24" s="101"/>
      <c r="AA24" s="50"/>
    </row>
    <row r="25" spans="1:27" ht="15" customHeight="1" x14ac:dyDescent="0.15">
      <c r="A25" s="639"/>
      <c r="B25" s="50"/>
      <c r="C25" s="632"/>
      <c r="D25" s="633"/>
      <c r="E25" s="633"/>
      <c r="F25" s="633"/>
      <c r="G25" s="633"/>
      <c r="H25" s="633"/>
      <c r="I25" s="633"/>
      <c r="J25" s="633"/>
      <c r="K25" s="633"/>
      <c r="L25" s="633"/>
      <c r="M25" s="634"/>
      <c r="N25" s="248"/>
      <c r="O25" s="632"/>
      <c r="P25" s="633"/>
      <c r="Q25" s="633"/>
      <c r="R25" s="633"/>
      <c r="S25" s="633"/>
      <c r="T25" s="633"/>
      <c r="U25" s="633"/>
      <c r="V25" s="633"/>
      <c r="W25" s="636"/>
      <c r="X25" s="50"/>
      <c r="Y25" s="50"/>
      <c r="Z25" s="101"/>
      <c r="AA25" s="50"/>
    </row>
    <row r="26" spans="1:27" ht="6" customHeight="1" thickBot="1" x14ac:dyDescent="0.2">
      <c r="A26" s="640"/>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15">
      <c r="A27" s="574" t="s">
        <v>52</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15">
      <c r="A28" s="637"/>
      <c r="B28" s="98" t="s">
        <v>96</v>
      </c>
      <c r="C28" s="50"/>
      <c r="D28" s="50"/>
      <c r="E28" s="50"/>
      <c r="F28" s="50"/>
      <c r="G28" s="50"/>
      <c r="H28" s="50"/>
      <c r="I28" s="50"/>
      <c r="J28" s="50"/>
      <c r="K28" s="50"/>
      <c r="L28" s="50"/>
      <c r="M28" s="50"/>
      <c r="N28" s="50"/>
      <c r="O28" s="50"/>
      <c r="P28" s="50"/>
      <c r="Q28" s="356"/>
      <c r="R28" s="356"/>
      <c r="S28" s="356"/>
      <c r="T28" s="356"/>
      <c r="U28" s="356"/>
      <c r="V28" s="613"/>
      <c r="W28" s="613"/>
      <c r="X28" s="613"/>
      <c r="Y28" s="613"/>
      <c r="Z28" s="95"/>
      <c r="AA28" s="50"/>
    </row>
    <row r="29" spans="1:27" ht="15" customHeight="1" x14ac:dyDescent="0.15">
      <c r="A29" s="637"/>
      <c r="B29" s="50"/>
      <c r="C29" s="578" t="s">
        <v>61</v>
      </c>
      <c r="D29" s="578"/>
      <c r="E29" s="578"/>
      <c r="F29" s="578"/>
      <c r="G29" s="50"/>
      <c r="H29" s="50"/>
      <c r="I29" s="50"/>
      <c r="J29" s="50"/>
      <c r="K29" s="50"/>
      <c r="L29" s="50"/>
      <c r="M29" s="50"/>
      <c r="N29" s="50"/>
      <c r="O29" s="50"/>
      <c r="P29" s="50"/>
      <c r="Q29" s="614"/>
      <c r="R29" s="614"/>
      <c r="S29" s="614"/>
      <c r="T29" s="614"/>
      <c r="U29" s="614"/>
      <c r="V29" s="615"/>
      <c r="W29" s="615"/>
      <c r="X29" s="615"/>
      <c r="Y29" s="583"/>
      <c r="Z29" s="95"/>
      <c r="AA29" s="50"/>
    </row>
    <row r="30" spans="1:27" ht="15" customHeight="1" x14ac:dyDescent="0.15">
      <c r="A30" s="637"/>
      <c r="B30" s="50"/>
      <c r="C30" s="578"/>
      <c r="D30" s="578"/>
      <c r="E30" s="578"/>
      <c r="F30" s="578"/>
      <c r="G30" s="50"/>
      <c r="H30" s="50"/>
      <c r="I30" s="50"/>
      <c r="J30" s="50"/>
      <c r="K30" s="50"/>
      <c r="L30" s="50"/>
      <c r="M30" s="50"/>
      <c r="N30" s="50"/>
      <c r="O30" s="50"/>
      <c r="P30" s="50"/>
      <c r="Q30" s="614"/>
      <c r="R30" s="614"/>
      <c r="S30" s="614"/>
      <c r="T30" s="614"/>
      <c r="U30" s="614"/>
      <c r="V30" s="615"/>
      <c r="W30" s="615"/>
      <c r="X30" s="615"/>
      <c r="Y30" s="583"/>
      <c r="Z30" s="95"/>
      <c r="AA30" s="50"/>
    </row>
    <row r="31" spans="1:27" ht="9.75" customHeight="1" x14ac:dyDescent="0.15">
      <c r="A31" s="637"/>
      <c r="B31" s="50"/>
      <c r="C31" s="356" t="s">
        <v>42</v>
      </c>
      <c r="D31" s="356"/>
      <c r="E31" s="356"/>
      <c r="F31" s="356"/>
      <c r="G31" s="50"/>
      <c r="H31" s="50"/>
      <c r="I31" s="50"/>
      <c r="J31" s="50"/>
      <c r="K31" s="577" t="s">
        <v>62</v>
      </c>
      <c r="L31" s="577"/>
      <c r="M31" s="577"/>
      <c r="N31" s="577"/>
      <c r="O31" s="50"/>
      <c r="P31" s="50"/>
      <c r="Q31" s="642" t="s">
        <v>63</v>
      </c>
      <c r="R31" s="642"/>
      <c r="S31" s="642"/>
      <c r="T31" s="642"/>
      <c r="U31" s="642"/>
      <c r="V31" s="644" t="s">
        <v>50</v>
      </c>
      <c r="W31" s="644"/>
      <c r="X31" s="644"/>
      <c r="Y31" s="644"/>
      <c r="Z31" s="95"/>
      <c r="AA31" s="50"/>
    </row>
    <row r="32" spans="1:27" ht="7.5" customHeight="1" thickBot="1" x14ac:dyDescent="0.2">
      <c r="A32" s="637"/>
      <c r="B32" s="50"/>
      <c r="C32" s="356"/>
      <c r="D32" s="356"/>
      <c r="E32" s="356"/>
      <c r="F32" s="356"/>
      <c r="G32" s="50"/>
      <c r="H32" s="50"/>
      <c r="I32" s="50"/>
      <c r="J32" s="50"/>
      <c r="K32" s="583"/>
      <c r="L32" s="583"/>
      <c r="M32" s="583"/>
      <c r="N32" s="583"/>
      <c r="O32" s="50"/>
      <c r="P32" s="50"/>
      <c r="Q32" s="643"/>
      <c r="R32" s="643"/>
      <c r="S32" s="643"/>
      <c r="T32" s="643"/>
      <c r="U32" s="643"/>
      <c r="V32" s="645"/>
      <c r="W32" s="645"/>
      <c r="X32" s="645"/>
      <c r="Y32" s="645"/>
      <c r="Z32" s="95"/>
      <c r="AA32" s="50"/>
    </row>
    <row r="33" spans="1:41" ht="21.75" customHeight="1" thickTop="1" thickBot="1" x14ac:dyDescent="0.2">
      <c r="A33" s="637"/>
      <c r="B33" s="50"/>
      <c r="C33" s="646"/>
      <c r="D33" s="647"/>
      <c r="E33" s="648"/>
      <c r="F33" s="79" t="s">
        <v>6</v>
      </c>
      <c r="G33" s="602" t="s">
        <v>76</v>
      </c>
      <c r="H33" s="602"/>
      <c r="I33" s="602"/>
      <c r="J33" s="602"/>
      <c r="K33" s="423">
        <f>IF(C33="",0,ROUND(C33/22,-1))</f>
        <v>0</v>
      </c>
      <c r="L33" s="579"/>
      <c r="M33" s="579"/>
      <c r="N33" s="79" t="s">
        <v>6</v>
      </c>
      <c r="O33" s="247" t="s">
        <v>77</v>
      </c>
      <c r="P33" s="50"/>
      <c r="Q33" s="618"/>
      <c r="R33" s="619"/>
      <c r="S33" s="619"/>
      <c r="T33" s="619"/>
      <c r="U33" s="620"/>
      <c r="V33" s="610" t="str">
        <f>IF(Q33="","",VLOOKUP(Q33,上限額表!A1:C20,2,FALSE))</f>
        <v/>
      </c>
      <c r="W33" s="610"/>
      <c r="X33" s="610"/>
      <c r="Y33" s="250" t="s">
        <v>6</v>
      </c>
      <c r="Z33" s="95"/>
      <c r="AA33" s="50"/>
    </row>
    <row r="34" spans="1:41" ht="10.5" customHeight="1" thickTop="1" x14ac:dyDescent="0.15">
      <c r="A34" s="637"/>
      <c r="B34" s="50"/>
      <c r="C34" s="50"/>
      <c r="D34" s="50"/>
      <c r="E34" s="50"/>
      <c r="F34" s="50"/>
      <c r="G34" s="50"/>
      <c r="H34" s="50"/>
      <c r="I34" s="50"/>
      <c r="J34" s="50"/>
      <c r="K34" s="573" t="s">
        <v>78</v>
      </c>
      <c r="L34" s="573"/>
      <c r="M34" s="573"/>
      <c r="N34" s="573"/>
      <c r="O34" s="68"/>
      <c r="P34" s="68"/>
      <c r="Q34" s="621" t="s">
        <v>109</v>
      </c>
      <c r="R34" s="622"/>
      <c r="S34" s="622"/>
      <c r="T34" s="622"/>
      <c r="U34" s="622"/>
      <c r="V34" s="623"/>
      <c r="W34" s="623"/>
      <c r="X34" s="623"/>
      <c r="Y34" s="624"/>
      <c r="Z34" s="95"/>
      <c r="AA34" s="50"/>
    </row>
    <row r="35" spans="1:41" ht="7.5" customHeight="1" x14ac:dyDescent="0.15">
      <c r="A35" s="637"/>
      <c r="B35" s="50"/>
      <c r="C35" s="577" t="s">
        <v>43</v>
      </c>
      <c r="D35" s="577"/>
      <c r="E35" s="577"/>
      <c r="F35" s="577"/>
      <c r="G35" s="248"/>
      <c r="H35" s="49"/>
      <c r="I35" s="49"/>
      <c r="J35" s="49"/>
      <c r="K35" s="578" t="s">
        <v>64</v>
      </c>
      <c r="L35" s="578"/>
      <c r="M35" s="578"/>
      <c r="N35" s="578"/>
      <c r="O35" s="49"/>
      <c r="P35" s="49"/>
      <c r="Q35" s="621"/>
      <c r="R35" s="622"/>
      <c r="S35" s="622"/>
      <c r="T35" s="622"/>
      <c r="U35" s="622"/>
      <c r="V35" s="622"/>
      <c r="W35" s="622"/>
      <c r="X35" s="622"/>
      <c r="Y35" s="625"/>
      <c r="Z35" s="95"/>
      <c r="AA35" s="50"/>
      <c r="AB35" s="50"/>
      <c r="AC35" s="50"/>
      <c r="AD35" s="50"/>
      <c r="AE35" s="50"/>
    </row>
    <row r="36" spans="1:41" ht="7.5" customHeight="1" x14ac:dyDescent="0.15">
      <c r="A36" s="637"/>
      <c r="B36" s="50"/>
      <c r="C36" s="577"/>
      <c r="D36" s="577"/>
      <c r="E36" s="577"/>
      <c r="F36" s="577"/>
      <c r="G36" s="248"/>
      <c r="H36" s="49"/>
      <c r="I36" s="49"/>
      <c r="J36" s="49"/>
      <c r="K36" s="578"/>
      <c r="L36" s="578"/>
      <c r="M36" s="578"/>
      <c r="N36" s="578"/>
      <c r="O36" s="49"/>
      <c r="P36" s="49"/>
      <c r="Q36" s="621"/>
      <c r="R36" s="622"/>
      <c r="S36" s="622"/>
      <c r="T36" s="622"/>
      <c r="U36" s="622"/>
      <c r="V36" s="622"/>
      <c r="W36" s="622"/>
      <c r="X36" s="622"/>
      <c r="Y36" s="625"/>
      <c r="Z36" s="95"/>
      <c r="AA36" s="50"/>
      <c r="AB36" s="50"/>
      <c r="AC36" s="50"/>
      <c r="AD36" s="50"/>
      <c r="AE36" s="50"/>
    </row>
    <row r="37" spans="1:41" ht="7.5" customHeight="1" x14ac:dyDescent="0.15">
      <c r="A37" s="637"/>
      <c r="B37" s="50"/>
      <c r="C37" s="577"/>
      <c r="D37" s="577"/>
      <c r="E37" s="577"/>
      <c r="F37" s="577"/>
      <c r="G37" s="248"/>
      <c r="H37" s="49"/>
      <c r="I37" s="49"/>
      <c r="J37" s="49"/>
      <c r="K37" s="578"/>
      <c r="L37" s="578"/>
      <c r="M37" s="578"/>
      <c r="N37" s="578"/>
      <c r="O37" s="49"/>
      <c r="P37" s="49"/>
      <c r="Q37" s="621"/>
      <c r="R37" s="622"/>
      <c r="S37" s="622"/>
      <c r="T37" s="622"/>
      <c r="U37" s="622"/>
      <c r="V37" s="622"/>
      <c r="W37" s="622"/>
      <c r="X37" s="622"/>
      <c r="Y37" s="625"/>
      <c r="Z37" s="95"/>
      <c r="AA37" s="50"/>
      <c r="AB37" s="50"/>
      <c r="AC37" s="50"/>
      <c r="AD37" s="50"/>
      <c r="AE37" s="50"/>
    </row>
    <row r="38" spans="1:41" ht="7.5" customHeight="1" x14ac:dyDescent="0.15">
      <c r="A38" s="637"/>
      <c r="B38" s="50"/>
      <c r="C38" s="593">
        <f>K33</f>
        <v>0</v>
      </c>
      <c r="D38" s="594"/>
      <c r="E38" s="594"/>
      <c r="F38" s="597" t="s">
        <v>6</v>
      </c>
      <c r="G38" s="599" t="s">
        <v>79</v>
      </c>
      <c r="H38" s="599"/>
      <c r="I38" s="599"/>
      <c r="J38" s="599"/>
      <c r="K38" s="593">
        <f>IF(C38="",0,IF(ROUNDDOWN(C38/100*67,0)&gt;$V$33,$V$33,ROUNDDOWN(C38/100*67,0)))</f>
        <v>0</v>
      </c>
      <c r="L38" s="594"/>
      <c r="M38" s="594"/>
      <c r="N38" s="597" t="s">
        <v>6</v>
      </c>
      <c r="O38" s="601" t="s">
        <v>80</v>
      </c>
      <c r="P38" s="600"/>
      <c r="Q38" s="621"/>
      <c r="R38" s="622"/>
      <c r="S38" s="622"/>
      <c r="T38" s="622"/>
      <c r="U38" s="622"/>
      <c r="V38" s="622"/>
      <c r="W38" s="622"/>
      <c r="X38" s="622"/>
      <c r="Y38" s="625"/>
      <c r="Z38" s="95"/>
      <c r="AA38" s="249"/>
      <c r="AB38" s="50"/>
      <c r="AC38" s="50"/>
      <c r="AD38" s="50"/>
      <c r="AE38" s="50"/>
    </row>
    <row r="39" spans="1:41" ht="13.5" customHeight="1" x14ac:dyDescent="0.15">
      <c r="A39" s="637"/>
      <c r="B39" s="50"/>
      <c r="C39" s="595"/>
      <c r="D39" s="596"/>
      <c r="E39" s="596"/>
      <c r="F39" s="598"/>
      <c r="G39" s="600"/>
      <c r="H39" s="600"/>
      <c r="I39" s="600"/>
      <c r="J39" s="600"/>
      <c r="K39" s="595"/>
      <c r="L39" s="596"/>
      <c r="M39" s="596"/>
      <c r="N39" s="598"/>
      <c r="O39" s="600"/>
      <c r="P39" s="600"/>
      <c r="Q39" s="626"/>
      <c r="R39" s="627"/>
      <c r="S39" s="627"/>
      <c r="T39" s="627"/>
      <c r="U39" s="627"/>
      <c r="V39" s="627"/>
      <c r="W39" s="627"/>
      <c r="X39" s="627"/>
      <c r="Y39" s="628"/>
      <c r="Z39" s="95"/>
      <c r="AA39" s="249"/>
      <c r="AB39" s="50"/>
      <c r="AC39" s="50"/>
      <c r="AD39" s="50"/>
      <c r="AE39" s="50"/>
    </row>
    <row r="40" spans="1:41" ht="12" customHeight="1" x14ac:dyDescent="0.15">
      <c r="A40" s="637"/>
      <c r="B40" s="50"/>
      <c r="C40" s="50"/>
      <c r="D40" s="50"/>
      <c r="E40" s="50"/>
      <c r="F40" s="49"/>
      <c r="G40" s="49"/>
      <c r="H40" s="49"/>
      <c r="I40" s="49"/>
      <c r="J40" s="49"/>
      <c r="K40" s="573" t="s">
        <v>58</v>
      </c>
      <c r="L40" s="573"/>
      <c r="M40" s="573"/>
      <c r="N40" s="573"/>
      <c r="O40" s="68"/>
      <c r="P40" s="68"/>
      <c r="Z40" s="95"/>
      <c r="AA40" s="78"/>
      <c r="AB40" s="50"/>
      <c r="AC40" s="50"/>
      <c r="AD40" s="50"/>
      <c r="AE40" s="50"/>
    </row>
    <row r="41" spans="1:41" ht="6" customHeight="1" x14ac:dyDescent="0.15">
      <c r="A41" s="637"/>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15">
      <c r="A42" s="637"/>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15">
      <c r="A43" s="637"/>
      <c r="B43" s="98" t="s">
        <v>97</v>
      </c>
      <c r="C43" s="50"/>
      <c r="D43" s="50"/>
      <c r="E43" s="50"/>
      <c r="F43" s="49"/>
      <c r="G43" s="49"/>
      <c r="H43" s="49"/>
      <c r="I43" s="49"/>
      <c r="J43" s="49"/>
      <c r="K43" s="49"/>
      <c r="L43" s="49"/>
      <c r="M43" s="49"/>
      <c r="N43" s="49"/>
      <c r="O43" s="49"/>
      <c r="P43" s="49"/>
      <c r="Q43" s="356"/>
      <c r="R43" s="356"/>
      <c r="S43" s="356"/>
      <c r="T43" s="356"/>
      <c r="U43" s="356"/>
      <c r="V43" s="613"/>
      <c r="W43" s="613"/>
      <c r="X43" s="613"/>
      <c r="Y43" s="613"/>
      <c r="Z43" s="95"/>
      <c r="AA43" s="50"/>
      <c r="AB43" s="50"/>
      <c r="AC43" s="50"/>
      <c r="AD43" s="50"/>
      <c r="AE43" s="50"/>
      <c r="AF43" s="50"/>
      <c r="AG43" s="50"/>
      <c r="AH43" s="50"/>
      <c r="AI43" s="50"/>
      <c r="AJ43" s="50"/>
      <c r="AK43" s="50"/>
      <c r="AL43" s="50"/>
      <c r="AM43" s="50"/>
      <c r="AN43" s="50"/>
      <c r="AO43" s="50"/>
    </row>
    <row r="44" spans="1:41" ht="14.25" customHeight="1" x14ac:dyDescent="0.15">
      <c r="A44" s="637"/>
      <c r="B44" s="50"/>
      <c r="C44" s="578" t="s">
        <v>61</v>
      </c>
      <c r="D44" s="578"/>
      <c r="E44" s="578"/>
      <c r="F44" s="578"/>
      <c r="G44" s="50"/>
      <c r="H44" s="50"/>
      <c r="I44" s="50"/>
      <c r="J44" s="50"/>
      <c r="K44" s="50"/>
      <c r="L44" s="50"/>
      <c r="M44" s="50"/>
      <c r="N44" s="50"/>
      <c r="O44" s="50"/>
      <c r="P44" s="50"/>
      <c r="Q44" s="614"/>
      <c r="R44" s="614"/>
      <c r="S44" s="614"/>
      <c r="T44" s="614"/>
      <c r="U44" s="614"/>
      <c r="V44" s="615"/>
      <c r="W44" s="615"/>
      <c r="X44" s="615"/>
      <c r="Y44" s="583"/>
      <c r="Z44" s="95"/>
      <c r="AA44" s="50"/>
      <c r="AB44" s="50"/>
      <c r="AC44" s="50"/>
      <c r="AD44" s="50"/>
      <c r="AE44" s="50"/>
      <c r="AF44" s="50"/>
      <c r="AG44" s="50"/>
      <c r="AH44" s="50"/>
      <c r="AI44" s="50"/>
      <c r="AJ44" s="50"/>
      <c r="AK44" s="50"/>
      <c r="AL44" s="50"/>
      <c r="AM44" s="50"/>
      <c r="AN44" s="50"/>
      <c r="AO44" s="50"/>
    </row>
    <row r="45" spans="1:41" ht="7.5" customHeight="1" x14ac:dyDescent="0.15">
      <c r="A45" s="637"/>
      <c r="B45" s="50"/>
      <c r="C45" s="578"/>
      <c r="D45" s="578"/>
      <c r="E45" s="578"/>
      <c r="F45" s="578"/>
      <c r="G45" s="50"/>
      <c r="H45" s="50"/>
      <c r="I45" s="50"/>
      <c r="J45" s="50"/>
      <c r="K45" s="50"/>
      <c r="L45" s="50"/>
      <c r="M45" s="50"/>
      <c r="N45" s="50"/>
      <c r="O45" s="50"/>
      <c r="P45" s="50"/>
      <c r="Q45" s="614"/>
      <c r="R45" s="614"/>
      <c r="S45" s="614"/>
      <c r="T45" s="614"/>
      <c r="U45" s="614"/>
      <c r="V45" s="615"/>
      <c r="W45" s="615"/>
      <c r="X45" s="615"/>
      <c r="Y45" s="583"/>
      <c r="Z45" s="95"/>
      <c r="AA45" s="50"/>
      <c r="AB45" s="69"/>
      <c r="AC45" s="69"/>
      <c r="AD45" s="70"/>
      <c r="AE45" s="71"/>
      <c r="AF45" s="71"/>
      <c r="AG45" s="71"/>
      <c r="AH45" s="50"/>
      <c r="AI45" s="72"/>
      <c r="AJ45" s="72"/>
      <c r="AK45" s="50"/>
      <c r="AL45" s="73"/>
      <c r="AM45" s="50"/>
      <c r="AN45" s="50"/>
      <c r="AO45" s="50"/>
    </row>
    <row r="46" spans="1:41" ht="2.25" customHeight="1" x14ac:dyDescent="0.15">
      <c r="A46" s="637"/>
      <c r="B46" s="50"/>
      <c r="C46" s="356" t="s">
        <v>42</v>
      </c>
      <c r="D46" s="356"/>
      <c r="E46" s="356"/>
      <c r="F46" s="356"/>
      <c r="G46" s="50"/>
      <c r="H46" s="50"/>
      <c r="I46" s="50"/>
      <c r="J46" s="50"/>
      <c r="K46" s="577" t="s">
        <v>59</v>
      </c>
      <c r="L46" s="577"/>
      <c r="M46" s="577"/>
      <c r="N46" s="577"/>
      <c r="O46" s="50"/>
      <c r="P46" s="50"/>
      <c r="Q46" s="614"/>
      <c r="R46" s="614"/>
      <c r="S46" s="614"/>
      <c r="T46" s="614"/>
      <c r="U46" s="614"/>
      <c r="V46" s="615"/>
      <c r="W46" s="615"/>
      <c r="X46" s="615"/>
      <c r="Y46" s="583"/>
      <c r="Z46" s="95"/>
      <c r="AA46" s="50"/>
      <c r="AB46" s="69"/>
      <c r="AC46" s="69"/>
      <c r="AD46" s="70"/>
      <c r="AE46" s="71"/>
      <c r="AF46" s="71"/>
      <c r="AG46" s="71"/>
      <c r="AH46" s="50"/>
      <c r="AI46" s="72"/>
      <c r="AJ46" s="72"/>
      <c r="AK46" s="50"/>
      <c r="AL46" s="72"/>
      <c r="AM46" s="50"/>
      <c r="AN46" s="50"/>
      <c r="AO46" s="50"/>
    </row>
    <row r="47" spans="1:41" ht="21" customHeight="1" x14ac:dyDescent="0.15">
      <c r="A47" s="637"/>
      <c r="B47" s="50"/>
      <c r="C47" s="356"/>
      <c r="D47" s="356"/>
      <c r="E47" s="356"/>
      <c r="F47" s="356"/>
      <c r="G47" s="50"/>
      <c r="H47" s="50"/>
      <c r="I47" s="50"/>
      <c r="J47" s="50"/>
      <c r="K47" s="583"/>
      <c r="L47" s="583"/>
      <c r="M47" s="583"/>
      <c r="N47" s="583"/>
      <c r="O47" s="50"/>
      <c r="P47" s="50"/>
      <c r="Q47" s="616" t="s">
        <v>63</v>
      </c>
      <c r="R47" s="616"/>
      <c r="S47" s="616"/>
      <c r="T47" s="616"/>
      <c r="U47" s="616"/>
      <c r="V47" s="617" t="s">
        <v>50</v>
      </c>
      <c r="W47" s="617"/>
      <c r="X47" s="617"/>
      <c r="Y47" s="617"/>
      <c r="Z47" s="95"/>
      <c r="AA47" s="50"/>
      <c r="AB47" s="69"/>
      <c r="AC47" s="69"/>
      <c r="AD47" s="70"/>
      <c r="AE47" s="71"/>
      <c r="AF47" s="71"/>
      <c r="AG47" s="71"/>
      <c r="AH47" s="50"/>
      <c r="AI47" s="72"/>
      <c r="AJ47" s="72"/>
      <c r="AK47" s="50"/>
      <c r="AL47" s="72"/>
      <c r="AM47" s="50"/>
      <c r="AN47" s="50"/>
      <c r="AO47" s="50"/>
    </row>
    <row r="48" spans="1:41" ht="21.75" customHeight="1" x14ac:dyDescent="0.15">
      <c r="A48" s="637"/>
      <c r="B48" s="50"/>
      <c r="C48" s="423">
        <f>C33</f>
        <v>0</v>
      </c>
      <c r="D48" s="424"/>
      <c r="E48" s="424"/>
      <c r="F48" s="79" t="s">
        <v>6</v>
      </c>
      <c r="G48" s="602" t="s">
        <v>76</v>
      </c>
      <c r="H48" s="602"/>
      <c r="I48" s="602"/>
      <c r="J48" s="602"/>
      <c r="K48" s="423">
        <f>IF(C33="",0,ROUND(C33/22,-1))</f>
        <v>0</v>
      </c>
      <c r="L48" s="579"/>
      <c r="M48" s="579"/>
      <c r="N48" s="79" t="s">
        <v>6</v>
      </c>
      <c r="O48" s="247" t="s">
        <v>81</v>
      </c>
      <c r="P48" s="50"/>
      <c r="Q48" s="603">
        <f>Q33</f>
        <v>0</v>
      </c>
      <c r="R48" s="604"/>
      <c r="S48" s="604"/>
      <c r="T48" s="604"/>
      <c r="U48" s="605"/>
      <c r="V48" s="609" t="str">
        <f>IF(Q33="","",VLOOKUP(Q33,上限額表!A1:C20,3,FALSE))</f>
        <v/>
      </c>
      <c r="W48" s="610"/>
      <c r="X48" s="610"/>
      <c r="Y48" s="582" t="s">
        <v>6</v>
      </c>
      <c r="Z48" s="95"/>
      <c r="AA48" s="50"/>
      <c r="AB48" s="69"/>
      <c r="AC48" s="69"/>
      <c r="AD48" s="69"/>
      <c r="AN48" s="50"/>
      <c r="AO48" s="50"/>
    </row>
    <row r="49" spans="1:41" ht="7.5" customHeight="1" x14ac:dyDescent="0.15">
      <c r="A49" s="637"/>
      <c r="B49" s="50"/>
      <c r="C49" s="50"/>
      <c r="D49" s="50"/>
      <c r="E49" s="50"/>
      <c r="F49" s="50"/>
      <c r="G49" s="50"/>
      <c r="H49" s="50"/>
      <c r="I49" s="50"/>
      <c r="J49" s="50"/>
      <c r="K49" s="573" t="s">
        <v>78</v>
      </c>
      <c r="L49" s="573"/>
      <c r="M49" s="573"/>
      <c r="N49" s="573"/>
      <c r="O49" s="68"/>
      <c r="P49" s="68"/>
      <c r="Q49" s="603"/>
      <c r="R49" s="604"/>
      <c r="S49" s="604"/>
      <c r="T49" s="604"/>
      <c r="U49" s="605"/>
      <c r="V49" s="609"/>
      <c r="W49" s="610"/>
      <c r="X49" s="610"/>
      <c r="Y49" s="582"/>
      <c r="Z49" s="95"/>
      <c r="AA49" s="50"/>
      <c r="AB49" s="50"/>
      <c r="AC49" s="50"/>
      <c r="AD49" s="50"/>
      <c r="AN49" s="50"/>
      <c r="AO49" s="50"/>
    </row>
    <row r="50" spans="1:41" ht="3.75" customHeight="1" x14ac:dyDescent="0.15">
      <c r="A50" s="637"/>
      <c r="B50" s="50"/>
      <c r="C50" s="50"/>
      <c r="D50" s="50"/>
      <c r="E50" s="50"/>
      <c r="F50" s="50"/>
      <c r="G50" s="50"/>
      <c r="H50" s="50"/>
      <c r="I50" s="50"/>
      <c r="J50" s="50"/>
      <c r="K50" s="573"/>
      <c r="L50" s="573"/>
      <c r="M50" s="573"/>
      <c r="N50" s="573"/>
      <c r="O50" s="245"/>
      <c r="P50" s="245"/>
      <c r="Q50" s="606"/>
      <c r="R50" s="607"/>
      <c r="S50" s="607"/>
      <c r="T50" s="607"/>
      <c r="U50" s="608"/>
      <c r="V50" s="611"/>
      <c r="W50" s="612"/>
      <c r="X50" s="612"/>
      <c r="Y50" s="582"/>
      <c r="Z50" s="95"/>
      <c r="AA50" s="50"/>
      <c r="AB50" s="50"/>
      <c r="AC50" s="50"/>
      <c r="AD50" s="50"/>
      <c r="AE50" s="50"/>
      <c r="AF50" s="50"/>
      <c r="AG50" s="50"/>
      <c r="AH50" s="50"/>
      <c r="AI50" s="50"/>
      <c r="AJ50" s="50"/>
      <c r="AK50" s="50"/>
      <c r="AL50" s="50"/>
      <c r="AM50" s="50"/>
      <c r="AN50" s="50"/>
      <c r="AO50" s="50"/>
    </row>
    <row r="51" spans="1:41" ht="21" customHeight="1" x14ac:dyDescent="0.15">
      <c r="A51" s="637"/>
      <c r="B51" s="50"/>
      <c r="C51" s="577" t="s">
        <v>44</v>
      </c>
      <c r="D51" s="577"/>
      <c r="E51" s="577"/>
      <c r="F51" s="577"/>
      <c r="G51" s="50"/>
      <c r="H51" s="49"/>
      <c r="I51" s="49"/>
      <c r="J51" s="49"/>
      <c r="K51" s="577" t="s">
        <v>65</v>
      </c>
      <c r="L51" s="577"/>
      <c r="M51" s="577"/>
      <c r="N51" s="577"/>
      <c r="O51" s="49"/>
      <c r="P51" s="49"/>
      <c r="Q51" s="584" t="s">
        <v>108</v>
      </c>
      <c r="R51" s="585"/>
      <c r="S51" s="585"/>
      <c r="T51" s="585"/>
      <c r="U51" s="585"/>
      <c r="V51" s="585"/>
      <c r="W51" s="585"/>
      <c r="X51" s="585"/>
      <c r="Y51" s="586"/>
      <c r="Z51" s="95"/>
      <c r="AA51" s="50"/>
      <c r="AB51" s="50"/>
      <c r="AC51" s="50"/>
      <c r="AD51" s="50"/>
      <c r="AE51" s="50"/>
      <c r="AF51" s="50"/>
      <c r="AG51" s="50"/>
      <c r="AH51" s="50"/>
      <c r="AI51" s="50"/>
      <c r="AJ51" s="50"/>
      <c r="AK51" s="50"/>
      <c r="AL51" s="50"/>
      <c r="AM51" s="50"/>
      <c r="AN51" s="50"/>
      <c r="AO51" s="50"/>
    </row>
    <row r="52" spans="1:41" ht="12.75" customHeight="1" x14ac:dyDescent="0.15">
      <c r="A52" s="637"/>
      <c r="B52" s="50"/>
      <c r="C52" s="583"/>
      <c r="D52" s="583"/>
      <c r="E52" s="583"/>
      <c r="F52" s="583"/>
      <c r="G52" s="50"/>
      <c r="H52" s="49"/>
      <c r="I52" s="49"/>
      <c r="J52" s="49"/>
      <c r="K52" s="583"/>
      <c r="L52" s="583"/>
      <c r="M52" s="583"/>
      <c r="N52" s="583"/>
      <c r="O52" s="49"/>
      <c r="P52" s="49"/>
      <c r="Q52" s="587"/>
      <c r="R52" s="588"/>
      <c r="S52" s="588"/>
      <c r="T52" s="588"/>
      <c r="U52" s="588"/>
      <c r="V52" s="588"/>
      <c r="W52" s="588"/>
      <c r="X52" s="588"/>
      <c r="Y52" s="589"/>
      <c r="Z52" s="95"/>
      <c r="AA52" s="50"/>
      <c r="AB52" s="50"/>
      <c r="AC52" s="50"/>
      <c r="AD52" s="50"/>
      <c r="AE52" s="50"/>
      <c r="AF52" s="50"/>
      <c r="AG52" s="50"/>
      <c r="AH52" s="50"/>
      <c r="AI52" s="50"/>
      <c r="AJ52" s="50"/>
      <c r="AK52" s="50"/>
      <c r="AL52" s="50"/>
      <c r="AM52" s="50"/>
      <c r="AN52" s="50"/>
      <c r="AO52" s="50"/>
    </row>
    <row r="53" spans="1:41" ht="9.75" customHeight="1" x14ac:dyDescent="0.15">
      <c r="A53" s="637"/>
      <c r="B53" s="50"/>
      <c r="C53" s="593">
        <f>K48</f>
        <v>0</v>
      </c>
      <c r="D53" s="594"/>
      <c r="E53" s="594"/>
      <c r="F53" s="597" t="s">
        <v>6</v>
      </c>
      <c r="G53" s="599" t="s">
        <v>82</v>
      </c>
      <c r="H53" s="599"/>
      <c r="I53" s="599"/>
      <c r="J53" s="599"/>
      <c r="K53" s="593">
        <f>IF(C53="",0,IF(ROUNDDOWN(C53/100*50,0)&gt;$V$48,$V$48,ROUNDDOWN(C53/100*50,0)))</f>
        <v>0</v>
      </c>
      <c r="L53" s="594"/>
      <c r="M53" s="594"/>
      <c r="N53" s="597" t="s">
        <v>6</v>
      </c>
      <c r="O53" s="601" t="s">
        <v>83</v>
      </c>
      <c r="P53" s="600"/>
      <c r="Q53" s="587"/>
      <c r="R53" s="588"/>
      <c r="S53" s="588"/>
      <c r="T53" s="588"/>
      <c r="U53" s="588"/>
      <c r="V53" s="588"/>
      <c r="W53" s="588"/>
      <c r="X53" s="588"/>
      <c r="Y53" s="589"/>
      <c r="Z53" s="95"/>
      <c r="AA53" s="50"/>
      <c r="AB53" s="50"/>
      <c r="AC53" s="50"/>
      <c r="AD53" s="50"/>
      <c r="AE53" s="50"/>
      <c r="AF53" s="50"/>
      <c r="AG53" s="50"/>
      <c r="AH53" s="50"/>
      <c r="AI53" s="50"/>
      <c r="AJ53" s="50"/>
      <c r="AK53" s="50"/>
      <c r="AL53" s="50"/>
      <c r="AM53" s="50"/>
      <c r="AN53" s="50"/>
      <c r="AO53" s="50"/>
    </row>
    <row r="54" spans="1:41" ht="14.25" customHeight="1" x14ac:dyDescent="0.15">
      <c r="A54" s="637"/>
      <c r="B54" s="50"/>
      <c r="C54" s="595"/>
      <c r="D54" s="596"/>
      <c r="E54" s="596"/>
      <c r="F54" s="598"/>
      <c r="G54" s="600"/>
      <c r="H54" s="600"/>
      <c r="I54" s="600"/>
      <c r="J54" s="600"/>
      <c r="K54" s="595"/>
      <c r="L54" s="596"/>
      <c r="M54" s="596"/>
      <c r="N54" s="598"/>
      <c r="O54" s="600"/>
      <c r="P54" s="600"/>
      <c r="Q54" s="590"/>
      <c r="R54" s="591"/>
      <c r="S54" s="591"/>
      <c r="T54" s="591"/>
      <c r="U54" s="591"/>
      <c r="V54" s="591"/>
      <c r="W54" s="591"/>
      <c r="X54" s="591"/>
      <c r="Y54" s="592"/>
      <c r="Z54" s="95"/>
      <c r="AA54" s="50"/>
      <c r="AB54" s="50"/>
      <c r="AC54" s="50"/>
      <c r="AD54" s="50"/>
      <c r="AE54" s="50"/>
    </row>
    <row r="55" spans="1:41" ht="9.75" customHeight="1" x14ac:dyDescent="0.15">
      <c r="A55" s="637"/>
      <c r="B55" s="50"/>
      <c r="C55" s="50"/>
      <c r="D55" s="50"/>
      <c r="E55" s="50"/>
      <c r="F55" s="49"/>
      <c r="G55" s="49"/>
      <c r="H55" s="49"/>
      <c r="I55" s="49"/>
      <c r="J55" s="49"/>
      <c r="K55" s="573" t="s">
        <v>58</v>
      </c>
      <c r="L55" s="573"/>
      <c r="M55" s="573"/>
      <c r="N55" s="573"/>
      <c r="O55" s="68"/>
      <c r="P55" s="68"/>
      <c r="Q55" s="135"/>
      <c r="R55" s="135"/>
      <c r="S55" s="135"/>
      <c r="T55" s="135"/>
      <c r="U55" s="135"/>
      <c r="V55" s="135"/>
      <c r="W55" s="135"/>
      <c r="X55" s="135"/>
      <c r="Y55" s="135"/>
      <c r="Z55" s="95"/>
      <c r="AA55" s="50"/>
      <c r="AB55" s="50"/>
      <c r="AC55" s="50"/>
      <c r="AD55" s="50"/>
      <c r="AE55" s="50"/>
    </row>
    <row r="56" spans="1:41" ht="1.5" customHeight="1" thickBot="1" x14ac:dyDescent="0.2">
      <c r="A56" s="638"/>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15">
      <c r="A57" s="574"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15">
      <c r="A58" s="575"/>
      <c r="B58" s="98" t="s">
        <v>98</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575"/>
      <c r="B59" s="50"/>
      <c r="C59" s="577" t="s">
        <v>45</v>
      </c>
      <c r="D59" s="577"/>
      <c r="E59" s="577"/>
      <c r="F59" s="577"/>
      <c r="G59" s="50"/>
      <c r="H59" s="578" t="s">
        <v>40</v>
      </c>
      <c r="I59" s="578"/>
      <c r="J59" s="578"/>
      <c r="K59" s="49"/>
      <c r="L59" s="49"/>
      <c r="M59" s="49"/>
      <c r="N59" s="49"/>
      <c r="O59" s="49"/>
      <c r="P59" s="49"/>
      <c r="Q59" s="49"/>
      <c r="R59" s="50"/>
      <c r="S59" s="50"/>
      <c r="T59" s="50"/>
      <c r="U59" s="50"/>
      <c r="V59" s="50"/>
      <c r="W59" s="50"/>
      <c r="X59" s="50"/>
      <c r="Y59" s="50"/>
      <c r="Z59" s="95"/>
      <c r="AA59" s="50"/>
    </row>
    <row r="60" spans="1:41" ht="21" customHeight="1" x14ac:dyDescent="0.15">
      <c r="A60" s="575"/>
      <c r="B60" s="50"/>
      <c r="C60" s="423">
        <f>K38</f>
        <v>0</v>
      </c>
      <c r="D60" s="579"/>
      <c r="E60" s="579"/>
      <c r="F60" s="79" t="s">
        <v>6</v>
      </c>
      <c r="G60" s="249" t="s">
        <v>84</v>
      </c>
      <c r="H60" s="580">
        <f>K15</f>
        <v>0</v>
      </c>
      <c r="I60" s="581"/>
      <c r="J60" s="79" t="s">
        <v>3</v>
      </c>
      <c r="K60" s="249" t="s">
        <v>73</v>
      </c>
      <c r="L60" s="423">
        <f>C60*H60</f>
        <v>0</v>
      </c>
      <c r="M60" s="579"/>
      <c r="N60" s="579"/>
      <c r="O60" s="79" t="s">
        <v>6</v>
      </c>
      <c r="P60" s="247" t="s">
        <v>85</v>
      </c>
      <c r="Q60" s="50"/>
      <c r="R60" s="50"/>
      <c r="S60" s="50"/>
      <c r="T60" s="50"/>
      <c r="U60" s="50"/>
      <c r="V60" s="50"/>
      <c r="W60" s="50"/>
      <c r="X60" s="50"/>
      <c r="Y60" s="50"/>
      <c r="Z60" s="95"/>
      <c r="AA60" s="50"/>
    </row>
    <row r="61" spans="1:41" ht="3.75" customHeight="1" x14ac:dyDescent="0.15">
      <c r="A61" s="575"/>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15">
      <c r="A62" s="57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15">
      <c r="A63" s="575"/>
      <c r="B63" s="98" t="s">
        <v>99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575"/>
      <c r="B64" s="50"/>
      <c r="C64" s="577" t="s">
        <v>46</v>
      </c>
      <c r="D64" s="577"/>
      <c r="E64" s="577"/>
      <c r="F64" s="577"/>
      <c r="G64" s="50"/>
      <c r="H64" s="578" t="s">
        <v>41</v>
      </c>
      <c r="I64" s="578"/>
      <c r="J64" s="578"/>
      <c r="K64" s="49"/>
      <c r="L64" s="49"/>
      <c r="M64" s="49"/>
      <c r="N64" s="49"/>
      <c r="O64" s="49"/>
      <c r="P64" s="49"/>
      <c r="Q64" s="49"/>
      <c r="R64" s="50"/>
      <c r="S64" s="50"/>
      <c r="T64" s="50"/>
      <c r="U64" s="50"/>
      <c r="V64" s="50"/>
      <c r="W64" s="50"/>
      <c r="X64" s="50"/>
      <c r="Y64" s="50"/>
      <c r="Z64" s="95"/>
      <c r="AA64" s="50"/>
    </row>
    <row r="65" spans="1:68" ht="21" customHeight="1" x14ac:dyDescent="0.15">
      <c r="A65" s="575"/>
      <c r="B65" s="50"/>
      <c r="C65" s="423">
        <f>K53</f>
        <v>0</v>
      </c>
      <c r="D65" s="579"/>
      <c r="E65" s="579"/>
      <c r="F65" s="79" t="s">
        <v>6</v>
      </c>
      <c r="G65" s="249" t="s">
        <v>84</v>
      </c>
      <c r="H65" s="580">
        <f>K22</f>
        <v>0</v>
      </c>
      <c r="I65" s="581"/>
      <c r="J65" s="79" t="s">
        <v>3</v>
      </c>
      <c r="K65" s="249" t="s">
        <v>73</v>
      </c>
      <c r="L65" s="423">
        <f>C65*H65</f>
        <v>0</v>
      </c>
      <c r="M65" s="579"/>
      <c r="N65" s="579"/>
      <c r="O65" s="79" t="s">
        <v>6</v>
      </c>
      <c r="P65" s="247" t="s">
        <v>86</v>
      </c>
      <c r="Q65" s="50"/>
      <c r="R65" s="50"/>
      <c r="S65" s="50"/>
      <c r="T65" s="50"/>
      <c r="U65" s="50"/>
      <c r="V65" s="50"/>
      <c r="W65" s="50"/>
      <c r="X65" s="50"/>
      <c r="Y65" s="50"/>
      <c r="Z65" s="95"/>
      <c r="AA65" s="50"/>
    </row>
    <row r="66" spans="1:68" ht="4.5" customHeight="1" x14ac:dyDescent="0.15">
      <c r="A66" s="575"/>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15">
      <c r="A67" s="57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75"/>
      <c r="B68" s="98" t="s">
        <v>100</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75"/>
      <c r="B69" s="50"/>
      <c r="C69" s="577" t="s">
        <v>47</v>
      </c>
      <c r="D69" s="577"/>
      <c r="E69" s="577"/>
      <c r="F69" s="577"/>
      <c r="G69" s="247"/>
      <c r="H69" s="577" t="s">
        <v>48</v>
      </c>
      <c r="I69" s="577"/>
      <c r="J69" s="577"/>
      <c r="K69" s="577"/>
      <c r="L69" s="247"/>
      <c r="M69" s="247"/>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75"/>
      <c r="B70" s="50"/>
      <c r="C70" s="423">
        <f>L60</f>
        <v>0</v>
      </c>
      <c r="D70" s="579"/>
      <c r="E70" s="579"/>
      <c r="F70" s="80" t="s">
        <v>6</v>
      </c>
      <c r="G70" s="249" t="s">
        <v>87</v>
      </c>
      <c r="H70" s="423">
        <f>L65</f>
        <v>0</v>
      </c>
      <c r="I70" s="579"/>
      <c r="J70" s="579"/>
      <c r="K70" s="80" t="s">
        <v>6</v>
      </c>
      <c r="L70" s="249" t="s">
        <v>73</v>
      </c>
      <c r="M70" s="571">
        <f>C70+H70</f>
        <v>0</v>
      </c>
      <c r="N70" s="572"/>
      <c r="O70" s="572"/>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576"/>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88">
    <mergeCell ref="A1:Z1"/>
    <mergeCell ref="A2:A10"/>
    <mergeCell ref="K3:R3"/>
    <mergeCell ref="K5:R5"/>
    <mergeCell ref="K8:R8"/>
    <mergeCell ref="R15:Y16"/>
    <mergeCell ref="C21:E21"/>
    <mergeCell ref="G21:I21"/>
    <mergeCell ref="C22:D22"/>
    <mergeCell ref="G22:H22"/>
    <mergeCell ref="K22:L22"/>
    <mergeCell ref="C15:D15"/>
    <mergeCell ref="G15:H15"/>
    <mergeCell ref="K15:L15"/>
    <mergeCell ref="C24:M25"/>
    <mergeCell ref="O24:W25"/>
    <mergeCell ref="A27:A56"/>
    <mergeCell ref="Q28:U28"/>
    <mergeCell ref="V28:Y28"/>
    <mergeCell ref="C29:F30"/>
    <mergeCell ref="Q29:U30"/>
    <mergeCell ref="V29:X30"/>
    <mergeCell ref="Y29:Y30"/>
    <mergeCell ref="C31:F32"/>
    <mergeCell ref="A11:A26"/>
    <mergeCell ref="G14:I14"/>
    <mergeCell ref="K31:N32"/>
    <mergeCell ref="Q31:U32"/>
    <mergeCell ref="V31:Y32"/>
    <mergeCell ref="C33:E33"/>
    <mergeCell ref="G33:J33"/>
    <mergeCell ref="K33:M33"/>
    <mergeCell ref="Q33:U33"/>
    <mergeCell ref="V33:X33"/>
    <mergeCell ref="K34:N34"/>
    <mergeCell ref="Q34:Y39"/>
    <mergeCell ref="O38:P39"/>
    <mergeCell ref="C35:F37"/>
    <mergeCell ref="K35:N37"/>
    <mergeCell ref="C38:E39"/>
    <mergeCell ref="F38:F39"/>
    <mergeCell ref="G38:J39"/>
    <mergeCell ref="K38:M39"/>
    <mergeCell ref="N38:N39"/>
    <mergeCell ref="V48:X50"/>
    <mergeCell ref="K40:N40"/>
    <mergeCell ref="Q43:U43"/>
    <mergeCell ref="V43:Y43"/>
    <mergeCell ref="C44:F45"/>
    <mergeCell ref="Q44:U46"/>
    <mergeCell ref="V44:X46"/>
    <mergeCell ref="Y44:Y46"/>
    <mergeCell ref="C46:F47"/>
    <mergeCell ref="K46:N47"/>
    <mergeCell ref="Q47:U47"/>
    <mergeCell ref="V47:Y47"/>
    <mergeCell ref="H70:J70"/>
    <mergeCell ref="Y48:Y50"/>
    <mergeCell ref="K49:N50"/>
    <mergeCell ref="C51:F52"/>
    <mergeCell ref="K51:N52"/>
    <mergeCell ref="Q51:Y54"/>
    <mergeCell ref="C53:E54"/>
    <mergeCell ref="F53:F54"/>
    <mergeCell ref="G53:J54"/>
    <mergeCell ref="K53:M54"/>
    <mergeCell ref="N53:N54"/>
    <mergeCell ref="O53:P54"/>
    <mergeCell ref="C48:E48"/>
    <mergeCell ref="G48:J48"/>
    <mergeCell ref="K48:M48"/>
    <mergeCell ref="Q48:U50"/>
    <mergeCell ref="M70:O70"/>
    <mergeCell ref="K55:N55"/>
    <mergeCell ref="A57:A71"/>
    <mergeCell ref="C59:F59"/>
    <mergeCell ref="H59:J59"/>
    <mergeCell ref="C60:E60"/>
    <mergeCell ref="H60:I60"/>
    <mergeCell ref="L60:N60"/>
    <mergeCell ref="C64:F64"/>
    <mergeCell ref="H64:J64"/>
    <mergeCell ref="C65:E65"/>
    <mergeCell ref="H65:I65"/>
    <mergeCell ref="L65:N65"/>
    <mergeCell ref="C69:F69"/>
    <mergeCell ref="H69:K69"/>
    <mergeCell ref="C70:E70"/>
  </mergeCells>
  <phoneticPr fontId="4"/>
  <conditionalFormatting sqref="K3:R3 K8:R8">
    <cfRule type="containsBlanks" dxfId="52" priority="5">
      <formula>LEN(TRIM(K3))=0</formula>
    </cfRule>
  </conditionalFormatting>
  <conditionalFormatting sqref="C33:E33">
    <cfRule type="containsBlanks" dxfId="51" priority="3">
      <formula>LEN(TRIM(C33))=0</formula>
    </cfRule>
    <cfRule type="containsBlanks" priority="4">
      <formula>LEN(TRIM(C33))=0</formula>
    </cfRule>
  </conditionalFormatting>
  <conditionalFormatting sqref="Q33:U33">
    <cfRule type="containsBlanks" dxfId="50" priority="1">
      <formula>LEN(TRIM(Q33))=0</formula>
    </cfRule>
    <cfRule type="containsBlanks" priority="2">
      <formula>LEN(TRIM(Q33))=0</formula>
    </cfRule>
  </conditionalFormatting>
  <dataValidations count="1">
    <dataValidation imeMode="off" allowBlank="1" showInputMessage="1" showErrorMessage="1" sqref="G15:H15 C22:D22 G22:H22 C33:E33 C48:E48" xr:uid="{7F40DFAD-BD44-4A7F-A048-7B78D708E2C9}"/>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125EF6-7BCC-4B74-810F-541EE6BF747A}">
          <x14:formula1>
            <xm:f>上限額表!$A$3:$A$4</xm:f>
          </x14:formula1>
          <xm:sqref>Q33:U33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1:K62"/>
  <sheetViews>
    <sheetView showGridLines="0" view="pageBreakPreview" topLeftCell="A31" zoomScaleNormal="100" zoomScaleSheetLayoutView="100" workbookViewId="0">
      <selection activeCell="G51" sqref="G51"/>
    </sheetView>
  </sheetViews>
  <sheetFormatPr defaultRowHeight="20.100000000000001" customHeight="1" x14ac:dyDescent="0.15"/>
  <cols>
    <col min="1" max="1" width="1.625" customWidth="1"/>
    <col min="2" max="2" width="3.625" customWidth="1"/>
  </cols>
  <sheetData>
    <row r="1" spans="2:11" ht="9.9499999999999993" customHeight="1" x14ac:dyDescent="0.15"/>
    <row r="2" spans="2:11" ht="30" customHeight="1" x14ac:dyDescent="0.15">
      <c r="B2" s="662" t="s">
        <v>162</v>
      </c>
      <c r="C2" s="663"/>
      <c r="D2" s="663"/>
      <c r="E2" s="663"/>
      <c r="F2" s="663"/>
      <c r="G2" s="664"/>
      <c r="H2" s="216"/>
      <c r="I2" s="216"/>
      <c r="J2" s="216"/>
    </row>
    <row r="3" spans="2:11" ht="9.9499999999999993" customHeight="1" x14ac:dyDescent="0.15">
      <c r="B3" s="181"/>
    </row>
    <row r="4" spans="2:11" ht="20.100000000000001" customHeight="1" x14ac:dyDescent="0.15">
      <c r="B4" s="192" t="s">
        <v>163</v>
      </c>
    </row>
    <row r="5" spans="2:11" ht="20.100000000000001" customHeight="1" x14ac:dyDescent="0.15">
      <c r="B5" t="s">
        <v>164</v>
      </c>
    </row>
    <row r="6" spans="2:11" ht="20.100000000000001" customHeight="1" x14ac:dyDescent="0.15">
      <c r="B6" t="s">
        <v>165</v>
      </c>
    </row>
    <row r="7" spans="2:11" ht="20.100000000000001" customHeight="1" x14ac:dyDescent="0.15">
      <c r="B7" t="s">
        <v>166</v>
      </c>
    </row>
    <row r="8" spans="2:11" ht="9.9499999999999993" customHeight="1" x14ac:dyDescent="0.15">
      <c r="B8" s="217"/>
      <c r="C8" s="183"/>
      <c r="D8" s="183"/>
      <c r="E8" s="183"/>
      <c r="F8" s="183"/>
      <c r="G8" s="183"/>
      <c r="H8" s="183"/>
      <c r="I8" s="183"/>
      <c r="J8" s="183"/>
      <c r="K8" s="184"/>
    </row>
    <row r="9" spans="2:11" ht="20.100000000000001" customHeight="1" x14ac:dyDescent="0.15">
      <c r="B9" s="185"/>
      <c r="C9" s="218" t="s">
        <v>167</v>
      </c>
      <c r="D9" s="186"/>
      <c r="E9" s="186"/>
      <c r="F9" s="186"/>
      <c r="G9" s="186"/>
      <c r="H9" s="186"/>
      <c r="I9" s="186"/>
      <c r="J9" s="186"/>
      <c r="K9" s="187"/>
    </row>
    <row r="10" spans="2:11" ht="20.100000000000001" customHeight="1" x14ac:dyDescent="0.15">
      <c r="B10" s="185"/>
      <c r="C10" s="218" t="s">
        <v>168</v>
      </c>
      <c r="D10" s="186"/>
      <c r="E10" s="186"/>
      <c r="F10" s="186"/>
      <c r="G10" s="186"/>
      <c r="H10" s="186"/>
      <c r="I10" s="186"/>
      <c r="J10" s="186"/>
      <c r="K10" s="187"/>
    </row>
    <row r="11" spans="2:11" ht="20.100000000000001" customHeight="1" x14ac:dyDescent="0.15">
      <c r="B11" s="185"/>
      <c r="C11" s="186" t="s">
        <v>169</v>
      </c>
      <c r="D11" s="186"/>
      <c r="E11" s="186"/>
      <c r="F11" s="186"/>
      <c r="G11" s="186"/>
      <c r="H11" s="186"/>
      <c r="I11" s="186"/>
      <c r="J11" s="186"/>
      <c r="K11" s="187"/>
    </row>
    <row r="12" spans="2:11" ht="20.100000000000001" customHeight="1" x14ac:dyDescent="0.15">
      <c r="B12" s="185"/>
      <c r="C12" s="186" t="s">
        <v>170</v>
      </c>
      <c r="D12" s="186"/>
      <c r="E12" s="186"/>
      <c r="F12" s="186"/>
      <c r="G12" s="186"/>
      <c r="H12" s="186"/>
      <c r="I12" s="186"/>
      <c r="J12" s="186"/>
      <c r="K12" s="187"/>
    </row>
    <row r="13" spans="2:11" ht="9.9499999999999993" customHeight="1" x14ac:dyDescent="0.15">
      <c r="B13" s="188"/>
      <c r="C13" s="189"/>
      <c r="D13" s="189"/>
      <c r="E13" s="189"/>
      <c r="F13" s="189"/>
      <c r="G13" s="189"/>
      <c r="H13" s="189"/>
      <c r="I13" s="189"/>
      <c r="J13" s="189"/>
      <c r="K13" s="190"/>
    </row>
    <row r="14" spans="2:11" ht="9.9499999999999993" customHeight="1" x14ac:dyDescent="0.15">
      <c r="B14" s="186"/>
      <c r="C14" s="186"/>
      <c r="D14" s="186"/>
      <c r="E14" s="186"/>
      <c r="F14" s="186"/>
      <c r="G14" s="186"/>
      <c r="H14" s="186"/>
      <c r="I14" s="186"/>
      <c r="J14" s="186"/>
      <c r="K14" s="186"/>
    </row>
    <row r="15" spans="2:11" ht="20.100000000000001" customHeight="1" x14ac:dyDescent="0.15">
      <c r="B15" s="186" t="s">
        <v>177</v>
      </c>
      <c r="C15" s="186"/>
      <c r="D15" s="186"/>
      <c r="E15" s="186"/>
      <c r="F15" s="186"/>
      <c r="G15" s="186"/>
      <c r="H15" s="186"/>
      <c r="I15" s="186"/>
      <c r="J15" s="186"/>
      <c r="K15" s="186"/>
    </row>
    <row r="16" spans="2:11" ht="9.9499999999999993" customHeight="1" x14ac:dyDescent="0.15">
      <c r="B16" s="182"/>
      <c r="C16" s="183"/>
      <c r="D16" s="183"/>
      <c r="E16" s="183"/>
      <c r="F16" s="183"/>
      <c r="G16" s="183"/>
      <c r="H16" s="183"/>
      <c r="I16" s="183"/>
      <c r="J16" s="183"/>
      <c r="K16" s="184"/>
    </row>
    <row r="17" spans="2:11" ht="20.100000000000001" customHeight="1" x14ac:dyDescent="0.15">
      <c r="B17" s="185"/>
      <c r="C17" s="186" t="s">
        <v>171</v>
      </c>
      <c r="D17" s="186"/>
      <c r="E17" s="186"/>
      <c r="F17" s="186"/>
      <c r="G17" s="186"/>
      <c r="H17" s="186"/>
      <c r="I17" s="186"/>
      <c r="J17" s="186"/>
      <c r="K17" s="187"/>
    </row>
    <row r="18" spans="2:11" ht="20.100000000000001" customHeight="1" x14ac:dyDescent="0.15">
      <c r="B18" s="185"/>
      <c r="C18" s="186" t="s">
        <v>172</v>
      </c>
      <c r="D18" s="186"/>
      <c r="E18" s="186"/>
      <c r="F18" s="186"/>
      <c r="G18" s="186"/>
      <c r="H18" s="186"/>
      <c r="I18" s="186"/>
      <c r="J18" s="186"/>
      <c r="K18" s="187"/>
    </row>
    <row r="19" spans="2:11" ht="20.100000000000001" customHeight="1" x14ac:dyDescent="0.15">
      <c r="B19" s="185"/>
      <c r="C19" s="186" t="s">
        <v>173</v>
      </c>
      <c r="D19" s="186"/>
      <c r="E19" s="186"/>
      <c r="F19" s="186"/>
      <c r="G19" s="186"/>
      <c r="H19" s="186"/>
      <c r="I19" s="186"/>
      <c r="J19" s="186"/>
      <c r="K19" s="187"/>
    </row>
    <row r="20" spans="2:11" ht="20.100000000000001" customHeight="1" x14ac:dyDescent="0.15">
      <c r="B20" s="185"/>
      <c r="C20" s="191" t="s">
        <v>174</v>
      </c>
      <c r="D20" s="186"/>
      <c r="E20" s="186"/>
      <c r="F20" s="186"/>
      <c r="G20" s="186"/>
      <c r="H20" s="186"/>
      <c r="I20" s="186"/>
      <c r="J20" s="186"/>
      <c r="K20" s="187"/>
    </row>
    <row r="21" spans="2:11" ht="20.100000000000001" customHeight="1" x14ac:dyDescent="0.15">
      <c r="B21" s="185"/>
      <c r="C21" s="191" t="s">
        <v>175</v>
      </c>
      <c r="D21" s="186"/>
      <c r="E21" s="186"/>
      <c r="F21" s="186"/>
      <c r="G21" s="186"/>
      <c r="H21" s="186"/>
      <c r="I21" s="186"/>
      <c r="J21" s="186"/>
      <c r="K21" s="187"/>
    </row>
    <row r="22" spans="2:11" ht="20.100000000000001" customHeight="1" x14ac:dyDescent="0.15">
      <c r="B22" s="185"/>
      <c r="C22" s="191" t="s">
        <v>176</v>
      </c>
      <c r="D22" s="186"/>
      <c r="E22" s="186"/>
      <c r="F22" s="186"/>
      <c r="G22" s="186"/>
      <c r="H22" s="186"/>
      <c r="I22" s="186"/>
      <c r="J22" s="186"/>
      <c r="K22" s="187"/>
    </row>
    <row r="23" spans="2:11" ht="9.9499999999999993" customHeight="1" x14ac:dyDescent="0.15">
      <c r="B23" s="188"/>
      <c r="C23" s="219"/>
      <c r="D23" s="189"/>
      <c r="E23" s="189"/>
      <c r="F23" s="189"/>
      <c r="G23" s="189"/>
      <c r="H23" s="189"/>
      <c r="I23" s="189"/>
      <c r="J23" s="189"/>
      <c r="K23" s="190"/>
    </row>
    <row r="24" spans="2:11" ht="9.9499999999999993" customHeight="1" x14ac:dyDescent="0.15">
      <c r="B24" s="186"/>
      <c r="C24" s="191"/>
      <c r="D24" s="186"/>
      <c r="E24" s="186"/>
      <c r="F24" s="186"/>
      <c r="G24" s="186"/>
      <c r="H24" s="186"/>
      <c r="I24" s="186"/>
      <c r="J24" s="186"/>
      <c r="K24" s="186"/>
    </row>
    <row r="25" spans="2:11" ht="20.100000000000001" customHeight="1" x14ac:dyDescent="0.15">
      <c r="B25" s="186"/>
      <c r="C25" s="191" t="s">
        <v>178</v>
      </c>
      <c r="D25" s="186"/>
      <c r="E25" s="186"/>
      <c r="F25" s="186"/>
      <c r="G25" s="186"/>
      <c r="H25" s="186"/>
      <c r="I25" s="186"/>
      <c r="J25" s="186"/>
      <c r="K25" s="186"/>
    </row>
    <row r="26" spans="2:11" ht="20.100000000000001" customHeight="1" x14ac:dyDescent="0.15">
      <c r="B26" s="186"/>
      <c r="C26" s="191" t="s">
        <v>179</v>
      </c>
      <c r="D26" s="186"/>
      <c r="E26" s="186"/>
      <c r="F26" s="186"/>
      <c r="G26" s="186"/>
      <c r="H26" s="186"/>
      <c r="I26" s="186"/>
      <c r="J26" s="186"/>
      <c r="K26" s="186"/>
    </row>
    <row r="27" spans="2:11" ht="20.100000000000001" customHeight="1" x14ac:dyDescent="0.15">
      <c r="B27" s="186"/>
      <c r="C27" s="191" t="s">
        <v>181</v>
      </c>
      <c r="D27" s="186"/>
      <c r="E27" s="186"/>
      <c r="F27" s="186"/>
      <c r="G27" s="186"/>
      <c r="H27" s="186"/>
      <c r="I27" s="186"/>
      <c r="J27" s="186"/>
      <c r="K27" s="186"/>
    </row>
    <row r="28" spans="2:11" ht="20.100000000000001" customHeight="1" x14ac:dyDescent="0.15">
      <c r="B28" s="186"/>
      <c r="C28" s="191" t="s">
        <v>180</v>
      </c>
      <c r="D28" s="186"/>
      <c r="E28" s="186"/>
      <c r="F28" s="186"/>
      <c r="G28" s="186"/>
      <c r="H28" s="186"/>
      <c r="I28" s="186"/>
      <c r="J28" s="186"/>
      <c r="K28" s="186"/>
    </row>
    <row r="29" spans="2:11" ht="20.100000000000001" customHeight="1" x14ac:dyDescent="0.15">
      <c r="B29" s="186"/>
      <c r="C29" s="665" t="s">
        <v>182</v>
      </c>
      <c r="D29" s="665"/>
      <c r="E29" s="661" t="s">
        <v>183</v>
      </c>
      <c r="F29" s="661"/>
      <c r="G29" s="661" t="s">
        <v>184</v>
      </c>
      <c r="H29" s="661"/>
      <c r="I29" s="661"/>
      <c r="J29" s="661"/>
      <c r="K29" s="186"/>
    </row>
    <row r="30" spans="2:11" ht="20.100000000000001" customHeight="1" x14ac:dyDescent="0.15">
      <c r="B30" s="186"/>
      <c r="C30" s="666" t="s">
        <v>185</v>
      </c>
      <c r="D30" s="667"/>
      <c r="E30" s="661" t="s">
        <v>188</v>
      </c>
      <c r="F30" s="661"/>
      <c r="G30" s="661" t="s">
        <v>190</v>
      </c>
      <c r="H30" s="661"/>
      <c r="I30" s="661"/>
      <c r="J30" s="661"/>
      <c r="K30" s="186"/>
    </row>
    <row r="31" spans="2:11" ht="20.100000000000001" customHeight="1" x14ac:dyDescent="0.15">
      <c r="B31" s="186"/>
      <c r="C31" s="666" t="s">
        <v>186</v>
      </c>
      <c r="D31" s="667"/>
      <c r="E31" s="661" t="s">
        <v>188</v>
      </c>
      <c r="F31" s="661"/>
      <c r="G31" s="661" t="s">
        <v>191</v>
      </c>
      <c r="H31" s="661"/>
      <c r="I31" s="661"/>
      <c r="J31" s="661"/>
      <c r="K31" s="186"/>
    </row>
    <row r="32" spans="2:11" ht="20.100000000000001" customHeight="1" x14ac:dyDescent="0.15">
      <c r="B32" s="186"/>
      <c r="C32" s="666" t="s">
        <v>187</v>
      </c>
      <c r="D32" s="667"/>
      <c r="E32" s="661" t="s">
        <v>189</v>
      </c>
      <c r="F32" s="661"/>
      <c r="G32" s="661" t="s">
        <v>192</v>
      </c>
      <c r="H32" s="661"/>
      <c r="I32" s="661"/>
      <c r="J32" s="661"/>
      <c r="K32" s="186"/>
    </row>
    <row r="33" spans="2:11" ht="20.100000000000001" customHeight="1" x14ac:dyDescent="0.15">
      <c r="B33" s="186"/>
      <c r="C33" s="191"/>
      <c r="D33" s="186"/>
      <c r="E33" s="186"/>
      <c r="F33" s="186"/>
      <c r="G33" s="186"/>
      <c r="H33" s="186"/>
      <c r="I33" s="186"/>
      <c r="J33" s="186"/>
      <c r="K33" s="186"/>
    </row>
    <row r="35" spans="2:11" ht="30" customHeight="1" x14ac:dyDescent="0.15">
      <c r="B35" s="662" t="s">
        <v>147</v>
      </c>
      <c r="C35" s="663"/>
      <c r="D35" s="664"/>
    </row>
    <row r="36" spans="2:11" ht="9.9499999999999993" customHeight="1" x14ac:dyDescent="0.15">
      <c r="B36" s="181"/>
    </row>
    <row r="37" spans="2:11" ht="20.100000000000001" customHeight="1" x14ac:dyDescent="0.15">
      <c r="B37" t="s">
        <v>148</v>
      </c>
    </row>
    <row r="38" spans="2:11" ht="20.100000000000001" customHeight="1" x14ac:dyDescent="0.15">
      <c r="B38" t="s">
        <v>194</v>
      </c>
    </row>
    <row r="39" spans="2:11" ht="20.100000000000001" customHeight="1" x14ac:dyDescent="0.15">
      <c r="B39" t="s">
        <v>195</v>
      </c>
    </row>
    <row r="40" spans="2:11" ht="20.100000000000001" customHeight="1" x14ac:dyDescent="0.15">
      <c r="B40" t="s">
        <v>196</v>
      </c>
    </row>
    <row r="41" spans="2:11" ht="20.100000000000001" customHeight="1" x14ac:dyDescent="0.15">
      <c r="B41" t="s">
        <v>197</v>
      </c>
    </row>
    <row r="42" spans="2:11" ht="20.100000000000001" customHeight="1" x14ac:dyDescent="0.15">
      <c r="C42" s="226" t="s">
        <v>199</v>
      </c>
      <c r="D42" s="224"/>
      <c r="E42" s="224"/>
      <c r="G42" s="224"/>
      <c r="H42" s="224"/>
      <c r="I42" s="223"/>
      <c r="J42" s="223"/>
      <c r="K42" s="223"/>
    </row>
    <row r="43" spans="2:11" ht="20.100000000000001" customHeight="1" x14ac:dyDescent="0.15">
      <c r="C43" s="227" t="s">
        <v>200</v>
      </c>
      <c r="D43" s="226" t="s">
        <v>201</v>
      </c>
      <c r="E43" s="224"/>
      <c r="F43" s="224"/>
      <c r="G43" s="224"/>
      <c r="H43" s="224"/>
      <c r="I43" s="223"/>
      <c r="J43" s="223"/>
      <c r="K43" s="223"/>
    </row>
    <row r="44" spans="2:11" ht="20.100000000000001" customHeight="1" x14ac:dyDescent="0.15">
      <c r="C44" s="226"/>
      <c r="D44" s="226" t="s">
        <v>204</v>
      </c>
      <c r="E44" s="224"/>
      <c r="F44" s="224"/>
      <c r="G44" s="224"/>
      <c r="H44" s="224"/>
      <c r="I44" s="223"/>
      <c r="J44" s="223"/>
    </row>
    <row r="45" spans="2:11" ht="20.100000000000001" customHeight="1" x14ac:dyDescent="0.15">
      <c r="B45" t="s">
        <v>198</v>
      </c>
      <c r="C45" s="226" t="s">
        <v>205</v>
      </c>
      <c r="D45" s="224"/>
      <c r="E45" s="224"/>
      <c r="F45" s="218"/>
      <c r="G45" s="218"/>
      <c r="H45" s="218"/>
      <c r="I45" s="186"/>
      <c r="J45" s="186"/>
    </row>
    <row r="46" spans="2:11" ht="20.100000000000001" customHeight="1" x14ac:dyDescent="0.15">
      <c r="C46" s="227" t="s">
        <v>200</v>
      </c>
      <c r="D46" s="226" t="s">
        <v>202</v>
      </c>
      <c r="E46" s="223"/>
      <c r="F46" s="186"/>
      <c r="G46" s="186"/>
      <c r="H46" s="186"/>
      <c r="I46" s="186"/>
      <c r="J46" s="186"/>
    </row>
    <row r="47" spans="2:11" ht="20.100000000000001" customHeight="1" x14ac:dyDescent="0.15">
      <c r="C47" s="222" t="s">
        <v>203</v>
      </c>
      <c r="D47" s="226"/>
      <c r="E47" s="223"/>
      <c r="F47" s="186"/>
      <c r="G47" s="186"/>
      <c r="H47" s="186"/>
      <c r="I47" s="186"/>
      <c r="J47" s="186"/>
    </row>
    <row r="48" spans="2:11" ht="20.100000000000001" customHeight="1" x14ac:dyDescent="0.15">
      <c r="C48" s="227" t="s">
        <v>200</v>
      </c>
      <c r="D48" s="226" t="s">
        <v>206</v>
      </c>
      <c r="E48" s="223"/>
      <c r="F48" s="186"/>
      <c r="G48" s="186"/>
      <c r="H48" s="186"/>
      <c r="I48" s="186"/>
      <c r="J48" s="186"/>
    </row>
    <row r="49" spans="2:10" ht="20.100000000000001" customHeight="1" x14ac:dyDescent="0.15">
      <c r="C49" s="222" t="s">
        <v>207</v>
      </c>
      <c r="D49" s="226"/>
      <c r="E49" s="223"/>
      <c r="F49" s="186"/>
      <c r="G49" s="186"/>
      <c r="H49" s="186"/>
      <c r="I49" s="186"/>
      <c r="J49" s="186"/>
    </row>
    <row r="50" spans="2:10" ht="20.100000000000001" customHeight="1" x14ac:dyDescent="0.15">
      <c r="C50" s="227" t="s">
        <v>200</v>
      </c>
      <c r="D50" s="226" t="s">
        <v>208</v>
      </c>
      <c r="E50" s="223"/>
      <c r="F50" s="186"/>
      <c r="G50" s="186"/>
      <c r="H50" s="186"/>
      <c r="I50" s="186"/>
      <c r="J50" s="186"/>
    </row>
    <row r="51" spans="2:10" ht="20.100000000000001" customHeight="1" x14ac:dyDescent="0.15">
      <c r="C51" s="222"/>
      <c r="D51" s="226"/>
      <c r="E51" s="223"/>
      <c r="F51" s="186"/>
      <c r="G51" s="186"/>
      <c r="H51" s="186"/>
      <c r="I51" s="186"/>
      <c r="J51" s="186"/>
    </row>
    <row r="53" spans="2:10" ht="30" customHeight="1" x14ac:dyDescent="0.15">
      <c r="B53" s="662" t="s">
        <v>149</v>
      </c>
      <c r="C53" s="663"/>
      <c r="D53" s="663"/>
      <c r="E53" s="663"/>
      <c r="F53" s="664"/>
    </row>
    <row r="54" spans="2:10" ht="9.9499999999999993" customHeight="1" x14ac:dyDescent="0.15"/>
    <row r="55" spans="2:10" ht="20.100000000000001" customHeight="1" x14ac:dyDescent="0.15">
      <c r="B55" t="s">
        <v>153</v>
      </c>
    </row>
    <row r="56" spans="2:10" ht="20.100000000000001" customHeight="1" x14ac:dyDescent="0.15">
      <c r="B56" t="s">
        <v>154</v>
      </c>
    </row>
    <row r="57" spans="2:10" ht="20.100000000000001" customHeight="1" x14ac:dyDescent="0.15">
      <c r="B57" t="s">
        <v>155</v>
      </c>
    </row>
    <row r="58" spans="2:10" ht="20.100000000000001" customHeight="1" x14ac:dyDescent="0.15">
      <c r="B58" t="s">
        <v>156</v>
      </c>
    </row>
    <row r="59" spans="2:10" ht="20.100000000000001" customHeight="1" x14ac:dyDescent="0.15">
      <c r="B59" t="s">
        <v>150</v>
      </c>
    </row>
    <row r="60" spans="2:10" ht="20.100000000000001" customHeight="1" x14ac:dyDescent="0.15">
      <c r="B60" t="s">
        <v>157</v>
      </c>
    </row>
    <row r="61" spans="2:10" ht="20.100000000000001" customHeight="1" x14ac:dyDescent="0.15">
      <c r="B61" t="s">
        <v>151</v>
      </c>
    </row>
    <row r="62" spans="2:10" ht="20.100000000000001" customHeight="1" x14ac:dyDescent="0.15">
      <c r="B62" t="s">
        <v>152</v>
      </c>
    </row>
  </sheetData>
  <mergeCells count="15">
    <mergeCell ref="E32:F32"/>
    <mergeCell ref="G32:J32"/>
    <mergeCell ref="B35:D35"/>
    <mergeCell ref="B53:F53"/>
    <mergeCell ref="B2:G2"/>
    <mergeCell ref="C29:D29"/>
    <mergeCell ref="E29:F29"/>
    <mergeCell ref="G29:J29"/>
    <mergeCell ref="C30:D30"/>
    <mergeCell ref="C31:D31"/>
    <mergeCell ref="C32:D32"/>
    <mergeCell ref="E30:F30"/>
    <mergeCell ref="G30:J30"/>
    <mergeCell ref="E31:F31"/>
    <mergeCell ref="G31:J31"/>
  </mergeCells>
  <phoneticPr fontId="4"/>
  <pageMargins left="0.7" right="0.7" top="0.75" bottom="0.75" header="0.3" footer="0.3"/>
  <pageSetup paperSize="9" orientation="portrait"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A5C0-1A3F-4C8A-BAB9-9DBE7EBE6350}">
  <dimension ref="B1:X64"/>
  <sheetViews>
    <sheetView showGridLines="0" view="pageBreakPreview" topLeftCell="A25" zoomScaleNormal="100" zoomScaleSheetLayoutView="100" workbookViewId="0">
      <selection activeCell="X46" sqref="X46"/>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8" t="s">
        <v>162</v>
      </c>
      <c r="C2" s="669"/>
      <c r="D2" s="669"/>
      <c r="E2" s="669"/>
      <c r="F2" s="669"/>
      <c r="G2" s="669"/>
      <c r="H2" s="669"/>
      <c r="I2" s="669"/>
      <c r="J2" s="669"/>
      <c r="K2" s="669"/>
      <c r="L2" s="670"/>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20.100000000000001"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71"/>
      <c r="G27" s="667"/>
      <c r="H27" s="661" t="s">
        <v>183</v>
      </c>
      <c r="I27" s="661"/>
      <c r="J27" s="672" t="s">
        <v>184</v>
      </c>
      <c r="K27" s="673"/>
      <c r="L27" s="673"/>
      <c r="M27" s="673"/>
      <c r="N27" s="673"/>
      <c r="O27" s="673"/>
      <c r="P27" s="674"/>
    </row>
    <row r="28" spans="2:20" ht="18" customHeight="1" x14ac:dyDescent="0.15">
      <c r="B28" s="186"/>
      <c r="E28" s="666" t="s">
        <v>185</v>
      </c>
      <c r="F28" s="671"/>
      <c r="G28" s="667"/>
      <c r="H28" s="661" t="s">
        <v>188</v>
      </c>
      <c r="I28" s="661"/>
      <c r="J28" s="672" t="s">
        <v>190</v>
      </c>
      <c r="K28" s="673"/>
      <c r="L28" s="673"/>
      <c r="M28" s="673"/>
      <c r="N28" s="673"/>
      <c r="O28" s="673"/>
      <c r="P28" s="674"/>
    </row>
    <row r="29" spans="2:20" ht="18" customHeight="1" x14ac:dyDescent="0.15">
      <c r="B29" s="186"/>
      <c r="E29" s="666" t="s">
        <v>186</v>
      </c>
      <c r="F29" s="671"/>
      <c r="G29" s="667"/>
      <c r="H29" s="661" t="s">
        <v>188</v>
      </c>
      <c r="I29" s="661"/>
      <c r="J29" s="672" t="s">
        <v>191</v>
      </c>
      <c r="K29" s="673"/>
      <c r="L29" s="673"/>
      <c r="M29" s="673"/>
      <c r="N29" s="673"/>
      <c r="O29" s="673"/>
      <c r="P29" s="674"/>
    </row>
    <row r="30" spans="2:20" ht="18" customHeight="1" x14ac:dyDescent="0.15">
      <c r="B30" s="186"/>
      <c r="E30" s="666" t="s">
        <v>187</v>
      </c>
      <c r="F30" s="671"/>
      <c r="G30" s="667"/>
      <c r="H30" s="661" t="s">
        <v>189</v>
      </c>
      <c r="I30" s="661"/>
      <c r="J30" s="672" t="s">
        <v>192</v>
      </c>
      <c r="K30" s="673"/>
      <c r="L30" s="673"/>
      <c r="M30" s="673"/>
      <c r="N30" s="673"/>
      <c r="O30" s="673"/>
      <c r="P30" s="674"/>
    </row>
    <row r="31" spans="2:20" ht="18" customHeight="1" x14ac:dyDescent="0.15"/>
    <row r="32" spans="2:20" ht="30" customHeight="1" x14ac:dyDescent="0.15">
      <c r="B32" s="662" t="s">
        <v>147</v>
      </c>
      <c r="C32" s="663"/>
      <c r="D32" s="663"/>
      <c r="E32" s="663"/>
      <c r="F32" s="663"/>
      <c r="G32" s="664"/>
    </row>
    <row r="33" spans="2:24" ht="5.0999999999999996" customHeight="1" x14ac:dyDescent="0.15">
      <c r="B33" s="181"/>
    </row>
    <row r="34" spans="2:24" s="228" customFormat="1" ht="20.100000000000001" customHeight="1" x14ac:dyDescent="0.15">
      <c r="B34" s="228" t="s">
        <v>148</v>
      </c>
      <c r="E34" s="231"/>
      <c r="F34" s="231"/>
      <c r="I34" s="231"/>
      <c r="J34" s="231"/>
      <c r="K34" s="231"/>
      <c r="L34" s="231"/>
      <c r="O34" s="231"/>
      <c r="P34" s="231"/>
      <c r="Q34" s="231"/>
      <c r="R34" s="231"/>
      <c r="S34" s="231"/>
    </row>
    <row r="35" spans="2:24" s="228" customFormat="1" ht="20.100000000000001" customHeight="1" x14ac:dyDescent="0.15">
      <c r="B35" s="231" t="s">
        <v>246</v>
      </c>
      <c r="E35" s="231"/>
      <c r="F35" s="231"/>
      <c r="G35" s="231"/>
      <c r="I35" s="231"/>
      <c r="J35" s="231"/>
      <c r="K35" s="231"/>
      <c r="L35" s="231"/>
      <c r="O35" s="231"/>
      <c r="P35" s="231"/>
      <c r="Q35" s="231"/>
      <c r="R35" s="231"/>
      <c r="S35" s="231"/>
    </row>
    <row r="36" spans="2:24" s="228" customFormat="1" ht="20.100000000000001" customHeight="1" x14ac:dyDescent="0.15">
      <c r="B36" s="228" t="s">
        <v>195</v>
      </c>
      <c r="E36" s="231"/>
      <c r="F36" s="231"/>
      <c r="G36" s="231"/>
      <c r="I36" s="231"/>
      <c r="J36" s="231"/>
      <c r="K36" s="231"/>
      <c r="L36" s="231"/>
      <c r="O36" s="231"/>
      <c r="P36" s="231"/>
      <c r="Q36" s="231"/>
      <c r="R36" s="231"/>
      <c r="S36" s="231"/>
    </row>
    <row r="37" spans="2:24" s="228" customFormat="1" ht="20.100000000000001" customHeight="1" x14ac:dyDescent="0.15">
      <c r="B37" s="228" t="s">
        <v>196</v>
      </c>
      <c r="E37" s="231"/>
      <c r="F37" s="231"/>
      <c r="G37" s="231"/>
      <c r="H37" s="231"/>
      <c r="I37" s="231"/>
      <c r="J37" s="231"/>
      <c r="K37" s="231"/>
      <c r="L37" s="231"/>
      <c r="M37" s="231"/>
      <c r="N37" s="231"/>
      <c r="O37" s="231"/>
      <c r="P37" s="231"/>
      <c r="Q37" s="231"/>
      <c r="R37" s="231"/>
      <c r="S37" s="231"/>
    </row>
    <row r="38" spans="2:24" s="228" customFormat="1" ht="20.100000000000001" customHeight="1" x14ac:dyDescent="0.15">
      <c r="B38" s="228" t="s">
        <v>197</v>
      </c>
      <c r="E38" s="225"/>
      <c r="F38" s="231"/>
      <c r="G38" s="225"/>
      <c r="H38" s="225"/>
      <c r="I38" s="236"/>
      <c r="J38" s="236"/>
      <c r="K38" s="236"/>
      <c r="L38" s="231"/>
      <c r="M38" s="231"/>
      <c r="N38" s="231"/>
      <c r="O38" s="231"/>
      <c r="P38" s="231"/>
      <c r="Q38" s="231"/>
      <c r="R38" s="231"/>
      <c r="S38" s="231"/>
    </row>
    <row r="39" spans="2:24" s="228" customFormat="1" ht="20.100000000000001" customHeight="1" x14ac:dyDescent="0.15">
      <c r="C39" s="228" t="s">
        <v>199</v>
      </c>
      <c r="E39" s="225"/>
      <c r="F39" s="225"/>
      <c r="G39" s="225"/>
      <c r="H39" s="225"/>
      <c r="K39" s="236"/>
      <c r="L39" s="231"/>
      <c r="M39" s="231"/>
      <c r="N39" s="231"/>
      <c r="O39" s="231"/>
      <c r="P39" s="231"/>
      <c r="Q39" s="231"/>
      <c r="R39" s="231"/>
      <c r="S39" s="231"/>
      <c r="W39" s="237"/>
    </row>
    <row r="40" spans="2:24" s="228" customFormat="1" ht="20.100000000000001" customHeight="1" x14ac:dyDescent="0.15">
      <c r="D40" s="237" t="s">
        <v>235</v>
      </c>
      <c r="E40" s="231" t="s">
        <v>238</v>
      </c>
      <c r="F40" s="225"/>
      <c r="G40" s="225"/>
      <c r="H40" s="225"/>
      <c r="K40" s="231"/>
      <c r="L40" s="231"/>
      <c r="M40" s="231"/>
      <c r="N40" s="231"/>
      <c r="O40" s="231"/>
      <c r="P40" s="231"/>
      <c r="Q40" s="231"/>
      <c r="R40" s="231"/>
      <c r="S40" s="231"/>
      <c r="W40" s="236"/>
      <c r="X40" s="268"/>
    </row>
    <row r="41" spans="2:24" s="228" customFormat="1" ht="20.100000000000001" customHeight="1" x14ac:dyDescent="0.15">
      <c r="E41" s="231" t="s">
        <v>239</v>
      </c>
      <c r="F41" s="225"/>
      <c r="G41" s="225"/>
      <c r="H41" s="225"/>
      <c r="K41" s="231"/>
      <c r="L41" s="231"/>
      <c r="M41" s="231"/>
      <c r="N41" s="231"/>
      <c r="O41" s="231"/>
      <c r="P41" s="231"/>
      <c r="Q41" s="231"/>
      <c r="R41" s="231"/>
      <c r="S41" s="231"/>
      <c r="W41" s="236"/>
      <c r="X41" s="268"/>
    </row>
    <row r="42" spans="2:24" s="228" customFormat="1" ht="20.100000000000001" customHeight="1" x14ac:dyDescent="0.15">
      <c r="C42" s="228" t="s">
        <v>243</v>
      </c>
      <c r="E42" s="231"/>
      <c r="F42" s="225"/>
      <c r="G42" s="225"/>
      <c r="H42" s="225"/>
      <c r="K42" s="231"/>
      <c r="L42" s="231"/>
      <c r="M42" s="231"/>
      <c r="N42" s="231"/>
      <c r="O42" s="231"/>
      <c r="P42" s="231"/>
      <c r="Q42" s="231"/>
      <c r="R42" s="231"/>
      <c r="S42" s="231"/>
    </row>
    <row r="43" spans="2:24" s="228" customFormat="1" ht="20.100000000000001" customHeight="1" x14ac:dyDescent="0.15">
      <c r="D43" s="237" t="s">
        <v>244</v>
      </c>
      <c r="E43" s="228" t="s">
        <v>245</v>
      </c>
      <c r="F43" s="225"/>
      <c r="G43" s="225"/>
      <c r="H43" s="225"/>
      <c r="I43" s="237"/>
      <c r="K43" s="231"/>
      <c r="L43" s="231"/>
      <c r="M43" s="231"/>
      <c r="N43" s="231"/>
      <c r="O43" s="231"/>
      <c r="P43" s="231"/>
      <c r="Q43" s="231"/>
      <c r="R43" s="231"/>
      <c r="S43" s="231"/>
    </row>
    <row r="44" spans="2:24" s="228" customFormat="1" ht="20.100000000000001" customHeight="1" x14ac:dyDescent="0.15">
      <c r="B44" s="228" t="s">
        <v>242</v>
      </c>
      <c r="C44" s="228" t="s">
        <v>205</v>
      </c>
      <c r="E44" s="231"/>
      <c r="F44" s="231"/>
      <c r="G44" s="231"/>
      <c r="H44" s="231"/>
      <c r="I44" s="238"/>
      <c r="J44" s="238"/>
      <c r="K44" s="238"/>
      <c r="L44" s="238"/>
      <c r="M44" s="238"/>
      <c r="N44" s="238"/>
      <c r="O44" s="238"/>
      <c r="P44" s="238"/>
      <c r="Q44" s="238"/>
      <c r="R44" s="238"/>
      <c r="S44" s="231"/>
    </row>
    <row r="45" spans="2:24" s="228" customFormat="1" ht="20.100000000000001" customHeight="1" x14ac:dyDescent="0.15">
      <c r="D45" s="237" t="s">
        <v>235</v>
      </c>
      <c r="E45" s="228" t="s">
        <v>240</v>
      </c>
      <c r="F45" s="231"/>
      <c r="G45" s="231"/>
      <c r="H45" s="231"/>
      <c r="I45" s="238"/>
      <c r="J45" s="238"/>
      <c r="K45" s="238"/>
      <c r="L45" s="238"/>
      <c r="M45" s="238"/>
      <c r="N45" s="238"/>
      <c r="O45" s="238"/>
      <c r="P45" s="238"/>
      <c r="Q45" s="238"/>
      <c r="R45" s="238"/>
      <c r="S45" s="231"/>
    </row>
    <row r="46" spans="2:24" s="228" customFormat="1" ht="20.100000000000001" customHeight="1" x14ac:dyDescent="0.15">
      <c r="C46" s="228" t="s">
        <v>203</v>
      </c>
      <c r="E46" s="231"/>
      <c r="F46" s="231"/>
      <c r="G46" s="231"/>
      <c r="H46" s="231"/>
      <c r="I46" s="231"/>
      <c r="J46" s="231"/>
      <c r="K46" s="231"/>
      <c r="L46" s="231"/>
      <c r="M46" s="231"/>
      <c r="N46" s="231"/>
      <c r="O46" s="231"/>
      <c r="P46" s="231"/>
      <c r="Q46" s="231"/>
      <c r="R46" s="231"/>
      <c r="S46" s="231"/>
    </row>
    <row r="47" spans="2:24" s="228" customFormat="1" ht="20.100000000000001" customHeight="1" x14ac:dyDescent="0.15">
      <c r="D47" s="237" t="s">
        <v>235</v>
      </c>
      <c r="E47" s="228" t="s">
        <v>241</v>
      </c>
      <c r="F47" s="231"/>
      <c r="G47" s="231"/>
      <c r="H47" s="231"/>
      <c r="I47" s="231"/>
      <c r="J47" s="231"/>
      <c r="K47" s="231"/>
      <c r="L47" s="231"/>
      <c r="M47" s="231"/>
      <c r="N47" s="231"/>
      <c r="O47" s="231"/>
      <c r="P47" s="231"/>
      <c r="Q47" s="231"/>
      <c r="R47" s="231"/>
      <c r="S47" s="231"/>
    </row>
    <row r="48" spans="2:24" s="228" customFormat="1" ht="20.100000000000001" customHeight="1" x14ac:dyDescent="0.15">
      <c r="C48" s="228" t="s">
        <v>207</v>
      </c>
      <c r="E48" s="231"/>
      <c r="F48" s="231"/>
      <c r="G48" s="237"/>
      <c r="I48" s="231"/>
      <c r="J48" s="231"/>
      <c r="K48" s="231"/>
      <c r="L48" s="231"/>
      <c r="M48" s="231"/>
      <c r="N48" s="231"/>
      <c r="O48" s="231"/>
      <c r="P48" s="231"/>
      <c r="Q48" s="231"/>
      <c r="R48" s="231"/>
      <c r="S48" s="231"/>
    </row>
    <row r="49" spans="2:19" s="228" customFormat="1" ht="20.100000000000001" customHeight="1" x14ac:dyDescent="0.15">
      <c r="D49" s="237" t="s">
        <v>235</v>
      </c>
      <c r="E49" s="228" t="s">
        <v>208</v>
      </c>
      <c r="F49" s="231"/>
      <c r="G49" s="237"/>
      <c r="I49" s="231"/>
      <c r="J49" s="231"/>
      <c r="K49" s="231"/>
      <c r="L49" s="231"/>
      <c r="M49" s="231"/>
      <c r="N49" s="231"/>
      <c r="O49" s="231"/>
      <c r="P49" s="231"/>
      <c r="Q49" s="231"/>
      <c r="R49" s="231"/>
      <c r="S49" s="231"/>
    </row>
    <row r="50" spans="2:19" s="228" customFormat="1" ht="20.100000000000001" customHeight="1" x14ac:dyDescent="0.15">
      <c r="E50" s="231"/>
      <c r="F50" s="231"/>
      <c r="G50" s="231"/>
      <c r="H50" s="231"/>
      <c r="I50" s="231"/>
      <c r="J50" s="231"/>
      <c r="K50" s="231"/>
      <c r="L50" s="231"/>
      <c r="M50" s="231"/>
      <c r="N50" s="231"/>
      <c r="O50" s="231"/>
      <c r="P50" s="231"/>
      <c r="Q50" s="231"/>
      <c r="R50" s="231"/>
      <c r="S50" s="231"/>
    </row>
    <row r="51" spans="2:19" s="228" customFormat="1" ht="20.100000000000001" customHeight="1" x14ac:dyDescent="0.15">
      <c r="D51" s="225" t="s">
        <v>255</v>
      </c>
      <c r="E51" s="236"/>
      <c r="F51" s="231"/>
      <c r="G51" s="231"/>
      <c r="H51" s="231"/>
      <c r="I51" s="231"/>
      <c r="J51" s="231"/>
      <c r="K51" s="231"/>
      <c r="L51" s="231"/>
      <c r="M51" s="231"/>
      <c r="N51" s="231"/>
      <c r="O51" s="231"/>
      <c r="P51" s="231"/>
      <c r="Q51" s="231"/>
      <c r="R51" s="231"/>
      <c r="S51" s="231"/>
    </row>
    <row r="52" spans="2:19" s="228" customFormat="1" ht="20.100000000000001" customHeight="1" x14ac:dyDescent="0.15">
      <c r="C52" s="225"/>
      <c r="D52" s="225" t="s">
        <v>254</v>
      </c>
      <c r="E52" s="236"/>
      <c r="F52" s="231"/>
      <c r="G52" s="231"/>
      <c r="H52" s="231"/>
      <c r="I52" s="231"/>
      <c r="J52" s="231"/>
      <c r="K52" s="231"/>
      <c r="L52" s="231"/>
      <c r="M52" s="231"/>
      <c r="N52" s="231"/>
      <c r="O52" s="231"/>
      <c r="P52" s="231"/>
      <c r="Q52" s="231"/>
      <c r="R52" s="231"/>
      <c r="S52" s="231"/>
    </row>
    <row r="53" spans="2:19" ht="8.1" customHeight="1" x14ac:dyDescent="0.15"/>
    <row r="54" spans="2:19" ht="30" customHeight="1" x14ac:dyDescent="0.15">
      <c r="B54" s="662" t="s">
        <v>149</v>
      </c>
      <c r="C54" s="663"/>
      <c r="D54" s="663"/>
      <c r="E54" s="663"/>
      <c r="F54" s="663"/>
      <c r="G54" s="663"/>
      <c r="H54" s="663"/>
      <c r="I54" s="664"/>
    </row>
    <row r="55" spans="2:19" ht="9.9499999999999993" customHeight="1" x14ac:dyDescent="0.15"/>
    <row r="56" spans="2:19" ht="20.100000000000001" customHeight="1" x14ac:dyDescent="0.15">
      <c r="B56" t="s">
        <v>153</v>
      </c>
    </row>
    <row r="57" spans="2:19" ht="20.100000000000001" customHeight="1" x14ac:dyDescent="0.15">
      <c r="B57" t="s">
        <v>154</v>
      </c>
    </row>
    <row r="58" spans="2:19" ht="20.100000000000001" customHeight="1" x14ac:dyDescent="0.15">
      <c r="B58" t="s">
        <v>155</v>
      </c>
    </row>
    <row r="60" spans="2:19" ht="20.100000000000001" customHeight="1" x14ac:dyDescent="0.15">
      <c r="B60" t="s">
        <v>210</v>
      </c>
    </row>
    <row r="61" spans="2:19" ht="20.100000000000001" customHeight="1" x14ac:dyDescent="0.15">
      <c r="B61" t="s">
        <v>226</v>
      </c>
    </row>
    <row r="62" spans="2:19" ht="20.100000000000001" customHeight="1" x14ac:dyDescent="0.15">
      <c r="B62" t="s">
        <v>223</v>
      </c>
    </row>
    <row r="63" spans="2:19" ht="20.100000000000001" customHeight="1" x14ac:dyDescent="0.15">
      <c r="B63" t="s">
        <v>224</v>
      </c>
    </row>
    <row r="64" spans="2:19" ht="20.100000000000001" customHeight="1" x14ac:dyDescent="0.15">
      <c r="B64" t="s">
        <v>225</v>
      </c>
    </row>
  </sheetData>
  <mergeCells count="15">
    <mergeCell ref="B54:I54"/>
    <mergeCell ref="H29:I29"/>
    <mergeCell ref="H30:I30"/>
    <mergeCell ref="E29:G29"/>
    <mergeCell ref="E30:G30"/>
    <mergeCell ref="J29:P29"/>
    <mergeCell ref="J30:P30"/>
    <mergeCell ref="B32:G32"/>
    <mergeCell ref="H27:I27"/>
    <mergeCell ref="H28:I28"/>
    <mergeCell ref="B2:L2"/>
    <mergeCell ref="E27:G27"/>
    <mergeCell ref="E28:G28"/>
    <mergeCell ref="J28:P28"/>
    <mergeCell ref="J27:P27"/>
  </mergeCells>
  <phoneticPr fontId="4"/>
  <pageMargins left="0.7" right="0.7" top="0.75" bottom="0.75" header="0.3" footer="0.3"/>
  <pageSetup paperSize="9" scale="93" orientation="portrait" r:id="rId1"/>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5F87-7B99-4940-A5AD-C35A42D3F72B}">
  <dimension ref="A1:AR65"/>
  <sheetViews>
    <sheetView showGridLines="0" view="pageBreakPreview" topLeftCell="A10" zoomScaleNormal="100" zoomScaleSheetLayoutView="100" workbookViewId="0">
      <selection activeCell="AM26" sqref="AM26"/>
    </sheetView>
  </sheetViews>
  <sheetFormatPr defaultRowHeight="11.25" x14ac:dyDescent="0.15"/>
  <cols>
    <col min="1" max="3" width="2.125" style="1" customWidth="1"/>
    <col min="4" max="42" width="2.25" style="1" customWidth="1"/>
    <col min="43" max="16384" width="9" style="1"/>
  </cols>
  <sheetData>
    <row r="1" spans="1:44" ht="12" customHeight="1" x14ac:dyDescent="0.15">
      <c r="A1" s="457"/>
      <c r="B1" s="457"/>
      <c r="C1" s="457"/>
      <c r="D1" s="457"/>
      <c r="AC1" s="365" t="s">
        <v>11</v>
      </c>
      <c r="AD1" s="366"/>
      <c r="AE1" s="366"/>
      <c r="AF1" s="366"/>
      <c r="AG1" s="366"/>
      <c r="AH1" s="366"/>
      <c r="AI1" s="367"/>
      <c r="AJ1" s="365" t="s">
        <v>12</v>
      </c>
      <c r="AK1" s="366"/>
      <c r="AL1" s="366"/>
      <c r="AM1" s="366"/>
      <c r="AN1" s="366"/>
      <c r="AO1" s="366"/>
      <c r="AP1" s="367"/>
    </row>
    <row r="2" spans="1:44" ht="13.5" customHeight="1" x14ac:dyDescent="0.15">
      <c r="B2" s="445"/>
      <c r="C2" s="445"/>
      <c r="D2" s="445"/>
      <c r="E2" s="445"/>
      <c r="F2" s="445"/>
      <c r="G2" s="445"/>
      <c r="H2" s="445"/>
      <c r="I2" s="445"/>
      <c r="J2" s="445"/>
      <c r="K2" s="445"/>
      <c r="L2" s="445"/>
      <c r="M2" s="445"/>
      <c r="N2" s="445"/>
      <c r="O2" s="445"/>
      <c r="P2" s="445"/>
      <c r="Q2" s="445"/>
      <c r="R2" s="445"/>
      <c r="S2" s="445"/>
      <c r="T2" s="445"/>
      <c r="U2" s="445"/>
      <c r="V2" s="445"/>
      <c r="W2" s="445"/>
      <c r="X2" s="445"/>
      <c r="AC2" s="4"/>
      <c r="AD2" s="2"/>
      <c r="AE2" s="2"/>
      <c r="AF2" s="2"/>
      <c r="AG2" s="2"/>
      <c r="AH2" s="2"/>
      <c r="AI2" s="3"/>
      <c r="AJ2" s="4"/>
      <c r="AK2" s="2"/>
      <c r="AL2" s="2"/>
      <c r="AM2" s="2"/>
      <c r="AN2" s="2"/>
      <c r="AO2" s="2"/>
      <c r="AP2" s="3"/>
    </row>
    <row r="3" spans="1:44" ht="13.5" customHeight="1" x14ac:dyDescent="0.15">
      <c r="A3" s="6"/>
      <c r="B3" s="458" t="s">
        <v>160</v>
      </c>
      <c r="C3" s="458"/>
      <c r="D3" s="458"/>
      <c r="E3" s="458"/>
      <c r="F3" s="458"/>
      <c r="G3" s="458"/>
      <c r="H3" s="458"/>
      <c r="I3" s="458"/>
      <c r="J3" s="458"/>
      <c r="K3" s="458"/>
      <c r="L3" s="458"/>
      <c r="M3" s="458"/>
      <c r="N3" s="458"/>
      <c r="O3" s="458"/>
      <c r="P3" s="458"/>
      <c r="Q3" s="458"/>
      <c r="R3" s="458"/>
      <c r="S3" s="458"/>
      <c r="T3" s="458"/>
      <c r="U3" s="458"/>
      <c r="V3" s="458"/>
      <c r="W3" s="458"/>
      <c r="X3" s="458"/>
      <c r="Y3" s="458"/>
      <c r="Z3" s="458"/>
      <c r="AA3" s="6"/>
      <c r="AC3" s="23"/>
      <c r="AD3" s="301"/>
      <c r="AE3" s="301"/>
      <c r="AF3" s="301"/>
      <c r="AG3" s="301"/>
      <c r="AH3" s="8"/>
      <c r="AI3" s="9"/>
      <c r="AJ3" s="10"/>
      <c r="AK3" s="8"/>
      <c r="AL3" s="301"/>
      <c r="AM3" s="301"/>
      <c r="AN3" s="301"/>
      <c r="AO3" s="301"/>
      <c r="AP3" s="24"/>
    </row>
    <row r="4" spans="1:44" ht="13.5" customHeight="1" x14ac:dyDescent="0.15">
      <c r="A4" s="6"/>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11"/>
      <c r="AC4" s="23"/>
      <c r="AD4" s="301"/>
      <c r="AE4" s="301"/>
      <c r="AF4" s="301"/>
      <c r="AG4" s="301"/>
      <c r="AH4" s="8"/>
      <c r="AI4" s="9"/>
      <c r="AJ4" s="10"/>
      <c r="AK4" s="8"/>
      <c r="AL4" s="301"/>
      <c r="AM4" s="301"/>
      <c r="AN4" s="301"/>
      <c r="AO4" s="301"/>
      <c r="AP4" s="24"/>
    </row>
    <row r="5" spans="1:44" ht="13.5" customHeight="1" x14ac:dyDescent="0.15">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11"/>
      <c r="AC5" s="23"/>
      <c r="AD5" s="301"/>
      <c r="AE5" s="301"/>
      <c r="AF5" s="301"/>
      <c r="AG5" s="301"/>
      <c r="AH5" s="8"/>
      <c r="AI5" s="9"/>
      <c r="AJ5" s="10"/>
      <c r="AK5" s="8"/>
      <c r="AL5" s="301"/>
      <c r="AM5" s="301"/>
      <c r="AN5" s="301"/>
      <c r="AO5" s="301"/>
      <c r="AP5" s="24"/>
    </row>
    <row r="6" spans="1:44" ht="13.5" customHeight="1" x14ac:dyDescent="0.15">
      <c r="B6" s="458"/>
      <c r="C6" s="458"/>
      <c r="D6" s="458"/>
      <c r="E6" s="458"/>
      <c r="F6" s="458"/>
      <c r="G6" s="458"/>
      <c r="H6" s="458"/>
      <c r="I6" s="458"/>
      <c r="J6" s="458"/>
      <c r="K6" s="458"/>
      <c r="L6" s="458"/>
      <c r="M6" s="458"/>
      <c r="N6" s="458"/>
      <c r="O6" s="458"/>
      <c r="P6" s="458"/>
      <c r="Q6" s="458"/>
      <c r="R6" s="458"/>
      <c r="S6" s="458"/>
      <c r="T6" s="458"/>
      <c r="U6" s="458"/>
      <c r="V6" s="458"/>
      <c r="W6" s="458"/>
      <c r="X6" s="458"/>
      <c r="Y6" s="458"/>
      <c r="Z6" s="458"/>
      <c r="AA6" s="11"/>
      <c r="AC6" s="23"/>
      <c r="AD6" s="301"/>
      <c r="AE6" s="301"/>
      <c r="AF6" s="301"/>
      <c r="AG6" s="301"/>
      <c r="AH6" s="8"/>
      <c r="AI6" s="9"/>
      <c r="AJ6" s="10"/>
      <c r="AK6" s="8"/>
      <c r="AL6" s="301"/>
      <c r="AM6" s="301"/>
      <c r="AN6" s="301"/>
      <c r="AO6" s="301"/>
      <c r="AP6" s="24"/>
    </row>
    <row r="7" spans="1:44" ht="13.5" customHeight="1" x14ac:dyDescent="0.15">
      <c r="B7" s="179"/>
      <c r="C7" s="179"/>
      <c r="D7" s="180"/>
      <c r="E7" s="180"/>
      <c r="F7" s="180"/>
      <c r="G7" s="180"/>
      <c r="H7" s="180"/>
      <c r="I7" s="180"/>
      <c r="J7" s="180"/>
      <c r="K7" s="180"/>
      <c r="L7" s="180"/>
      <c r="M7" s="180"/>
      <c r="N7" s="180"/>
      <c r="O7" s="180"/>
      <c r="P7" s="180"/>
      <c r="Q7" s="180"/>
      <c r="R7" s="180"/>
      <c r="S7" s="180"/>
      <c r="X7" s="301"/>
      <c r="Y7" s="301"/>
      <c r="Z7" s="12"/>
      <c r="AA7" s="12"/>
      <c r="AB7" s="12"/>
      <c r="AC7" s="23"/>
      <c r="AD7" s="301"/>
      <c r="AE7" s="301"/>
      <c r="AF7" s="301"/>
      <c r="AG7" s="301"/>
      <c r="AH7" s="8"/>
      <c r="AI7" s="9"/>
      <c r="AJ7" s="10"/>
      <c r="AK7" s="8"/>
      <c r="AL7" s="301"/>
      <c r="AM7" s="301"/>
      <c r="AN7" s="301"/>
      <c r="AO7" s="301"/>
      <c r="AP7" s="24"/>
    </row>
    <row r="8" spans="1:44" ht="13.5" customHeight="1" x14ac:dyDescent="0.15">
      <c r="A8" s="365" t="s">
        <v>30</v>
      </c>
      <c r="B8" s="366"/>
      <c r="C8" s="366"/>
      <c r="D8" s="365" t="s">
        <v>330</v>
      </c>
      <c r="E8" s="366"/>
      <c r="F8" s="366"/>
      <c r="G8" s="366"/>
      <c r="H8" s="366"/>
      <c r="I8" s="366"/>
      <c r="J8" s="366"/>
      <c r="K8" s="366"/>
      <c r="L8" s="366"/>
      <c r="M8" s="366"/>
      <c r="N8" s="365" t="s">
        <v>23</v>
      </c>
      <c r="O8" s="366"/>
      <c r="P8" s="366"/>
      <c r="Q8" s="366"/>
      <c r="R8" s="366"/>
      <c r="S8" s="366"/>
      <c r="T8" s="366"/>
      <c r="U8" s="366"/>
      <c r="V8" s="366"/>
      <c r="W8" s="366"/>
      <c r="X8" s="366"/>
      <c r="Y8" s="366"/>
      <c r="Z8" s="366"/>
      <c r="AA8" s="366"/>
      <c r="AB8" s="366"/>
      <c r="AC8" s="366"/>
      <c r="AD8" s="366"/>
      <c r="AE8" s="366"/>
      <c r="AF8" s="366"/>
      <c r="AG8" s="454" t="s">
        <v>37</v>
      </c>
      <c r="AH8" s="455"/>
      <c r="AI8" s="455"/>
      <c r="AJ8" s="455"/>
      <c r="AK8" s="455"/>
      <c r="AL8" s="455"/>
      <c r="AM8" s="455"/>
      <c r="AN8" s="455"/>
      <c r="AO8" s="455"/>
      <c r="AP8" s="456"/>
      <c r="AQ8" s="301"/>
      <c r="AR8" s="301"/>
    </row>
    <row r="9" spans="1:44" ht="13.5" customHeight="1" x14ac:dyDescent="0.15">
      <c r="A9" s="446">
        <v>110</v>
      </c>
      <c r="B9" s="447"/>
      <c r="C9" s="448"/>
      <c r="D9" s="452" t="s">
        <v>22</v>
      </c>
      <c r="E9" s="453"/>
      <c r="F9" s="706">
        <v>98765432</v>
      </c>
      <c r="G9" s="707"/>
      <c r="H9" s="707"/>
      <c r="I9" s="707"/>
      <c r="J9" s="707"/>
      <c r="K9" s="707"/>
      <c r="L9" s="707"/>
      <c r="M9" s="708"/>
      <c r="N9" s="694" t="s">
        <v>289</v>
      </c>
      <c r="O9" s="695"/>
      <c r="P9" s="695"/>
      <c r="Q9" s="695"/>
      <c r="R9" s="695"/>
      <c r="S9" s="695"/>
      <c r="T9" s="695"/>
      <c r="U9" s="695"/>
      <c r="V9" s="695"/>
      <c r="W9" s="695"/>
      <c r="X9" s="695"/>
      <c r="Y9" s="695"/>
      <c r="Z9" s="695"/>
      <c r="AA9" s="695"/>
      <c r="AB9" s="695"/>
      <c r="AC9" s="695"/>
      <c r="AD9" s="695"/>
      <c r="AE9" s="695"/>
      <c r="AF9" s="695"/>
      <c r="AG9" s="461" t="s">
        <v>38</v>
      </c>
      <c r="AH9" s="462"/>
      <c r="AI9" s="461" t="s">
        <v>60</v>
      </c>
      <c r="AJ9" s="465"/>
      <c r="AK9" s="465"/>
      <c r="AL9" s="465"/>
      <c r="AM9" s="465"/>
      <c r="AN9" s="465"/>
      <c r="AO9" s="465"/>
      <c r="AP9" s="462"/>
    </row>
    <row r="10" spans="1:44" ht="13.5" customHeight="1" x14ac:dyDescent="0.15">
      <c r="A10" s="449"/>
      <c r="B10" s="450"/>
      <c r="C10" s="451"/>
      <c r="D10" s="473" t="s">
        <v>28</v>
      </c>
      <c r="E10" s="474"/>
      <c r="F10" s="709"/>
      <c r="G10" s="710"/>
      <c r="H10" s="710"/>
      <c r="I10" s="710"/>
      <c r="J10" s="710"/>
      <c r="K10" s="710"/>
      <c r="L10" s="710"/>
      <c r="M10" s="711"/>
      <c r="N10" s="700"/>
      <c r="O10" s="701"/>
      <c r="P10" s="701"/>
      <c r="Q10" s="701"/>
      <c r="R10" s="701"/>
      <c r="S10" s="701"/>
      <c r="T10" s="701"/>
      <c r="U10" s="701"/>
      <c r="V10" s="701"/>
      <c r="W10" s="701"/>
      <c r="X10" s="701"/>
      <c r="Y10" s="701"/>
      <c r="Z10" s="701"/>
      <c r="AA10" s="701"/>
      <c r="AB10" s="701"/>
      <c r="AC10" s="701"/>
      <c r="AD10" s="701"/>
      <c r="AE10" s="701"/>
      <c r="AF10" s="701"/>
      <c r="AG10" s="461"/>
      <c r="AH10" s="462"/>
      <c r="AI10" s="461"/>
      <c r="AJ10" s="465"/>
      <c r="AK10" s="465"/>
      <c r="AL10" s="465"/>
      <c r="AM10" s="465"/>
      <c r="AN10" s="465"/>
      <c r="AO10" s="465"/>
      <c r="AP10" s="462"/>
    </row>
    <row r="11" spans="1:44" ht="13.5" customHeight="1" x14ac:dyDescent="0.15">
      <c r="A11" s="365" t="s">
        <v>0</v>
      </c>
      <c r="B11" s="366"/>
      <c r="C11" s="366"/>
      <c r="D11" s="366"/>
      <c r="E11" s="366"/>
      <c r="F11" s="367"/>
      <c r="G11" s="365" t="s">
        <v>39</v>
      </c>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7"/>
      <c r="AG11" s="463"/>
      <c r="AH11" s="464"/>
      <c r="AI11" s="463"/>
      <c r="AJ11" s="466"/>
      <c r="AK11" s="466"/>
      <c r="AL11" s="466"/>
      <c r="AM11" s="466"/>
      <c r="AN11" s="466"/>
      <c r="AO11" s="466"/>
      <c r="AP11" s="464"/>
    </row>
    <row r="12" spans="1:44" ht="27" customHeight="1" x14ac:dyDescent="0.15">
      <c r="A12" s="714">
        <v>452000</v>
      </c>
      <c r="B12" s="715"/>
      <c r="C12" s="715"/>
      <c r="D12" s="715"/>
      <c r="E12" s="715"/>
      <c r="F12" s="716"/>
      <c r="G12" s="717">
        <v>111</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9"/>
      <c r="AG12" s="714">
        <v>18</v>
      </c>
      <c r="AH12" s="716"/>
      <c r="AI12" s="712">
        <v>300000</v>
      </c>
      <c r="AJ12" s="713"/>
      <c r="AK12" s="713"/>
      <c r="AL12" s="713"/>
      <c r="AM12" s="713"/>
      <c r="AN12" s="713"/>
      <c r="AO12" s="713"/>
      <c r="AP12" s="173" t="s">
        <v>6</v>
      </c>
    </row>
    <row r="13" spans="1:44" ht="13.5" customHeight="1" x14ac:dyDescent="0.15">
      <c r="A13" s="362" t="s">
        <v>29</v>
      </c>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4"/>
    </row>
    <row r="14" spans="1:44" ht="13.5" customHeight="1" x14ac:dyDescent="0.15">
      <c r="A14" s="425" t="s">
        <v>53</v>
      </c>
      <c r="B14" s="426"/>
      <c r="C14" s="426"/>
      <c r="D14" s="426"/>
      <c r="E14" s="426"/>
      <c r="F14" s="426"/>
      <c r="G14" s="426"/>
      <c r="H14" s="426"/>
      <c r="I14" s="426"/>
      <c r="J14" s="426"/>
      <c r="K14" s="426"/>
      <c r="L14" s="426"/>
      <c r="M14" s="426"/>
      <c r="N14" s="426"/>
      <c r="O14" s="426"/>
      <c r="P14" s="427"/>
      <c r="Q14" s="419" t="s">
        <v>217</v>
      </c>
      <c r="R14" s="420"/>
      <c r="S14" s="420"/>
      <c r="T14" s="420"/>
      <c r="U14" s="420"/>
      <c r="V14" s="432"/>
      <c r="W14" s="419" t="s">
        <v>13</v>
      </c>
      <c r="X14" s="420"/>
      <c r="Y14" s="420"/>
      <c r="Z14" s="420"/>
      <c r="AA14" s="420"/>
      <c r="AB14" s="420"/>
      <c r="AC14" s="420"/>
      <c r="AD14" s="420"/>
      <c r="AE14" s="420"/>
      <c r="AF14" s="432"/>
      <c r="AG14" s="482" t="s">
        <v>220</v>
      </c>
      <c r="AH14" s="420"/>
      <c r="AI14" s="420"/>
      <c r="AJ14" s="420"/>
      <c r="AK14" s="420"/>
      <c r="AL14" s="420"/>
      <c r="AM14" s="420"/>
      <c r="AN14" s="420"/>
      <c r="AO14" s="420"/>
      <c r="AP14" s="432"/>
      <c r="AQ14" s="301"/>
      <c r="AR14" s="14"/>
    </row>
    <row r="15" spans="1:44" ht="13.5" customHeight="1" x14ac:dyDescent="0.15">
      <c r="A15" s="475" t="s">
        <v>9</v>
      </c>
      <c r="B15" s="476"/>
      <c r="C15" s="476"/>
      <c r="D15" s="476"/>
      <c r="E15" s="476"/>
      <c r="F15" s="476"/>
      <c r="G15" s="476"/>
      <c r="H15" s="476"/>
      <c r="I15" s="476"/>
      <c r="J15" s="476"/>
      <c r="K15" s="476"/>
      <c r="L15" s="476"/>
      <c r="M15" s="476"/>
      <c r="N15" s="476"/>
      <c r="O15" s="476"/>
      <c r="P15" s="477"/>
      <c r="Q15" s="362"/>
      <c r="R15" s="363"/>
      <c r="S15" s="363"/>
      <c r="T15" s="363"/>
      <c r="U15" s="363"/>
      <c r="V15" s="364"/>
      <c r="W15" s="362"/>
      <c r="X15" s="363"/>
      <c r="Y15" s="363"/>
      <c r="Z15" s="363"/>
      <c r="AA15" s="363"/>
      <c r="AB15" s="363"/>
      <c r="AC15" s="363"/>
      <c r="AD15" s="363"/>
      <c r="AE15" s="363"/>
      <c r="AF15" s="364"/>
      <c r="AG15" s="362"/>
      <c r="AH15" s="363"/>
      <c r="AI15" s="363"/>
      <c r="AJ15" s="363"/>
      <c r="AK15" s="363"/>
      <c r="AL15" s="363"/>
      <c r="AM15" s="363"/>
      <c r="AN15" s="363"/>
      <c r="AO15" s="363"/>
      <c r="AP15" s="364"/>
      <c r="AQ15" s="301"/>
      <c r="AR15" s="14"/>
    </row>
    <row r="16" spans="1:44" ht="13.5" customHeight="1" x14ac:dyDescent="0.15">
      <c r="A16" s="691" t="s">
        <v>290</v>
      </c>
      <c r="B16" s="692"/>
      <c r="C16" s="692"/>
      <c r="D16" s="692"/>
      <c r="E16" s="692"/>
      <c r="F16" s="692"/>
      <c r="G16" s="692"/>
      <c r="H16" s="692"/>
      <c r="I16" s="692"/>
      <c r="J16" s="692"/>
      <c r="K16" s="692"/>
      <c r="L16" s="692"/>
      <c r="M16" s="692"/>
      <c r="N16" s="692"/>
      <c r="O16" s="692"/>
      <c r="P16" s="693"/>
      <c r="Q16" s="694" t="s">
        <v>292</v>
      </c>
      <c r="R16" s="695"/>
      <c r="S16" s="695"/>
      <c r="T16" s="695"/>
      <c r="U16" s="695"/>
      <c r="V16" s="696"/>
      <c r="W16" s="443" t="s">
        <v>14</v>
      </c>
      <c r="X16" s="354"/>
      <c r="Y16" s="354"/>
      <c r="Z16" s="444"/>
      <c r="AA16" s="443" t="s">
        <v>1</v>
      </c>
      <c r="AB16" s="444"/>
      <c r="AC16" s="443" t="s">
        <v>4</v>
      </c>
      <c r="AD16" s="444"/>
      <c r="AE16" s="443" t="s">
        <v>5</v>
      </c>
      <c r="AF16" s="444"/>
      <c r="AP16" s="3"/>
      <c r="AQ16" s="301"/>
      <c r="AR16" s="14"/>
    </row>
    <row r="17" spans="1:44" ht="13.5" customHeight="1" x14ac:dyDescent="0.15">
      <c r="A17" s="703" t="s">
        <v>291</v>
      </c>
      <c r="B17" s="704"/>
      <c r="C17" s="704"/>
      <c r="D17" s="704"/>
      <c r="E17" s="704"/>
      <c r="F17" s="704"/>
      <c r="G17" s="704"/>
      <c r="H17" s="704"/>
      <c r="I17" s="704"/>
      <c r="J17" s="704"/>
      <c r="K17" s="704"/>
      <c r="L17" s="704"/>
      <c r="M17" s="704"/>
      <c r="N17" s="704"/>
      <c r="O17" s="704"/>
      <c r="P17" s="705"/>
      <c r="Q17" s="697"/>
      <c r="R17" s="698"/>
      <c r="S17" s="698"/>
      <c r="T17" s="698"/>
      <c r="U17" s="698"/>
      <c r="V17" s="699"/>
      <c r="W17" s="419" t="s">
        <v>146</v>
      </c>
      <c r="X17" s="420"/>
      <c r="Y17" s="421"/>
      <c r="Z17" s="378">
        <v>5</v>
      </c>
      <c r="AA17" s="689">
        <v>0</v>
      </c>
      <c r="AB17" s="681">
        <v>7</v>
      </c>
      <c r="AC17" s="689">
        <v>0</v>
      </c>
      <c r="AD17" s="681">
        <v>2</v>
      </c>
      <c r="AE17" s="689">
        <v>1</v>
      </c>
      <c r="AF17" s="681">
        <v>7</v>
      </c>
      <c r="AI17" s="304" t="s">
        <v>293</v>
      </c>
      <c r="AJ17" s="253" t="s">
        <v>218</v>
      </c>
      <c r="AM17" s="8"/>
      <c r="AN17" s="253" t="s">
        <v>219</v>
      </c>
      <c r="AP17" s="9"/>
      <c r="AQ17" s="301"/>
      <c r="AR17" s="14"/>
    </row>
    <row r="18" spans="1:44" ht="13.5" customHeight="1" x14ac:dyDescent="0.15">
      <c r="A18" s="700"/>
      <c r="B18" s="701"/>
      <c r="C18" s="701"/>
      <c r="D18" s="701"/>
      <c r="E18" s="701"/>
      <c r="F18" s="701"/>
      <c r="G18" s="701"/>
      <c r="H18" s="701"/>
      <c r="I18" s="701"/>
      <c r="J18" s="701"/>
      <c r="K18" s="701"/>
      <c r="L18" s="701"/>
      <c r="M18" s="701"/>
      <c r="N18" s="701"/>
      <c r="O18" s="701"/>
      <c r="P18" s="702"/>
      <c r="Q18" s="700"/>
      <c r="R18" s="701"/>
      <c r="S18" s="701"/>
      <c r="T18" s="701"/>
      <c r="U18" s="701"/>
      <c r="V18" s="702"/>
      <c r="W18" s="362"/>
      <c r="X18" s="363"/>
      <c r="Y18" s="422"/>
      <c r="Z18" s="379"/>
      <c r="AA18" s="690"/>
      <c r="AB18" s="682"/>
      <c r="AC18" s="690"/>
      <c r="AD18" s="682"/>
      <c r="AE18" s="690"/>
      <c r="AF18" s="682"/>
      <c r="AP18" s="26"/>
      <c r="AQ18" s="301"/>
      <c r="AR18" s="14"/>
    </row>
    <row r="19" spans="1:44" ht="13.5" customHeight="1" x14ac:dyDescent="0.15">
      <c r="A19" s="442"/>
      <c r="B19" s="442"/>
      <c r="C19" s="425" t="s">
        <v>15</v>
      </c>
      <c r="D19" s="426"/>
      <c r="E19" s="426"/>
      <c r="F19" s="426"/>
      <c r="G19" s="426"/>
      <c r="H19" s="426"/>
      <c r="I19" s="426"/>
      <c r="J19" s="426"/>
      <c r="K19" s="426"/>
      <c r="L19" s="426"/>
      <c r="M19" s="426"/>
      <c r="N19" s="426"/>
      <c r="O19" s="426"/>
      <c r="P19" s="426"/>
      <c r="Q19" s="426"/>
      <c r="R19" s="426"/>
      <c r="S19" s="426"/>
      <c r="T19" s="426"/>
      <c r="U19" s="426"/>
      <c r="V19" s="427"/>
      <c r="W19" s="428" t="s">
        <v>24</v>
      </c>
      <c r="X19" s="428"/>
      <c r="Y19" s="428"/>
      <c r="Z19" s="428"/>
      <c r="AA19" s="428"/>
      <c r="AB19" s="428"/>
      <c r="AC19" s="428"/>
      <c r="AD19" s="428"/>
      <c r="AE19" s="428"/>
      <c r="AF19" s="428"/>
      <c r="AG19" s="428"/>
      <c r="AH19" s="428"/>
      <c r="AI19" s="428"/>
      <c r="AJ19" s="428"/>
      <c r="AK19" s="428"/>
      <c r="AL19" s="428"/>
      <c r="AM19" s="428"/>
      <c r="AN19" s="428"/>
      <c r="AO19" s="428"/>
      <c r="AP19" s="428"/>
    </row>
    <row r="20" spans="1:44" ht="13.5" customHeight="1" x14ac:dyDescent="0.15">
      <c r="A20" s="442"/>
      <c r="B20" s="442"/>
      <c r="C20" s="362" t="s">
        <v>16</v>
      </c>
      <c r="D20" s="363"/>
      <c r="E20" s="363"/>
      <c r="F20" s="363"/>
      <c r="G20" s="363"/>
      <c r="H20" s="363"/>
      <c r="I20" s="363"/>
      <c r="J20" s="363"/>
      <c r="K20" s="363"/>
      <c r="L20" s="364"/>
      <c r="M20" s="362" t="s">
        <v>17</v>
      </c>
      <c r="N20" s="363"/>
      <c r="O20" s="363"/>
      <c r="P20" s="363"/>
      <c r="Q20" s="363"/>
      <c r="R20" s="363"/>
      <c r="S20" s="363"/>
      <c r="T20" s="363"/>
      <c r="U20" s="363"/>
      <c r="V20" s="364"/>
      <c r="W20" s="362" t="s">
        <v>16</v>
      </c>
      <c r="X20" s="363"/>
      <c r="Y20" s="363"/>
      <c r="Z20" s="363"/>
      <c r="AA20" s="363"/>
      <c r="AB20" s="363"/>
      <c r="AC20" s="363"/>
      <c r="AD20" s="363"/>
      <c r="AE20" s="363"/>
      <c r="AF20" s="364"/>
      <c r="AG20" s="362" t="s">
        <v>17</v>
      </c>
      <c r="AH20" s="363"/>
      <c r="AI20" s="363"/>
      <c r="AJ20" s="363"/>
      <c r="AK20" s="363"/>
      <c r="AL20" s="363"/>
      <c r="AM20" s="363"/>
      <c r="AN20" s="363"/>
      <c r="AO20" s="363"/>
      <c r="AP20" s="364"/>
    </row>
    <row r="21" spans="1:44" ht="13.5" customHeight="1" x14ac:dyDescent="0.15">
      <c r="A21" s="436"/>
      <c r="B21" s="437"/>
      <c r="C21" s="365" t="s">
        <v>14</v>
      </c>
      <c r="D21" s="366"/>
      <c r="E21" s="366"/>
      <c r="F21" s="367"/>
      <c r="G21" s="365" t="s">
        <v>1</v>
      </c>
      <c r="H21" s="367"/>
      <c r="I21" s="365" t="s">
        <v>4</v>
      </c>
      <c r="J21" s="367"/>
      <c r="K21" s="365" t="s">
        <v>5</v>
      </c>
      <c r="L21" s="367"/>
      <c r="M21" s="365" t="s">
        <v>14</v>
      </c>
      <c r="N21" s="366"/>
      <c r="O21" s="366"/>
      <c r="P21" s="367"/>
      <c r="Q21" s="365" t="s">
        <v>1</v>
      </c>
      <c r="R21" s="367"/>
      <c r="S21" s="365" t="s">
        <v>4</v>
      </c>
      <c r="T21" s="367"/>
      <c r="U21" s="365" t="s">
        <v>5</v>
      </c>
      <c r="V21" s="367"/>
      <c r="W21" s="365" t="s">
        <v>14</v>
      </c>
      <c r="X21" s="366"/>
      <c r="Y21" s="366"/>
      <c r="Z21" s="367"/>
      <c r="AA21" s="365" t="s">
        <v>1</v>
      </c>
      <c r="AB21" s="367"/>
      <c r="AC21" s="365" t="s">
        <v>4</v>
      </c>
      <c r="AD21" s="367"/>
      <c r="AE21" s="365" t="s">
        <v>5</v>
      </c>
      <c r="AF21" s="367"/>
      <c r="AG21" s="365" t="s">
        <v>14</v>
      </c>
      <c r="AH21" s="366"/>
      <c r="AI21" s="366"/>
      <c r="AJ21" s="367"/>
      <c r="AK21" s="365" t="s">
        <v>1</v>
      </c>
      <c r="AL21" s="367"/>
      <c r="AM21" s="365" t="s">
        <v>4</v>
      </c>
      <c r="AN21" s="367"/>
      <c r="AO21" s="365" t="s">
        <v>5</v>
      </c>
      <c r="AP21" s="367"/>
    </row>
    <row r="22" spans="1:44" ht="13.5" customHeight="1" x14ac:dyDescent="0.15">
      <c r="A22" s="438"/>
      <c r="B22" s="439"/>
      <c r="C22" s="419" t="s">
        <v>146</v>
      </c>
      <c r="D22" s="420"/>
      <c r="E22" s="421"/>
      <c r="F22" s="378">
        <v>5</v>
      </c>
      <c r="G22" s="689">
        <v>0</v>
      </c>
      <c r="H22" s="681">
        <v>7</v>
      </c>
      <c r="I22" s="689">
        <v>0</v>
      </c>
      <c r="J22" s="681">
        <v>4</v>
      </c>
      <c r="K22" s="689">
        <v>1</v>
      </c>
      <c r="L22" s="681">
        <v>4</v>
      </c>
      <c r="M22" s="419" t="s">
        <v>146</v>
      </c>
      <c r="N22" s="420"/>
      <c r="O22" s="421"/>
      <c r="P22" s="378">
        <v>5</v>
      </c>
      <c r="Q22" s="689">
        <v>0</v>
      </c>
      <c r="R22" s="681">
        <v>9</v>
      </c>
      <c r="S22" s="689">
        <v>0</v>
      </c>
      <c r="T22" s="681">
        <v>3</v>
      </c>
      <c r="U22" s="689">
        <v>3</v>
      </c>
      <c r="V22" s="681">
        <v>1</v>
      </c>
      <c r="W22" s="419" t="s">
        <v>146</v>
      </c>
      <c r="X22" s="420"/>
      <c r="Y22" s="421"/>
      <c r="Z22" s="378">
        <v>5</v>
      </c>
      <c r="AA22" s="689">
        <v>0</v>
      </c>
      <c r="AB22" s="681">
        <v>7</v>
      </c>
      <c r="AC22" s="689">
        <v>0</v>
      </c>
      <c r="AD22" s="681">
        <v>4</v>
      </c>
      <c r="AE22" s="689">
        <v>1</v>
      </c>
      <c r="AF22" s="681">
        <v>4</v>
      </c>
      <c r="AG22" s="419" t="s">
        <v>146</v>
      </c>
      <c r="AH22" s="420"/>
      <c r="AI22" s="421"/>
      <c r="AJ22" s="378">
        <v>5</v>
      </c>
      <c r="AK22" s="689">
        <v>0</v>
      </c>
      <c r="AL22" s="681">
        <v>7</v>
      </c>
      <c r="AM22" s="689">
        <v>0</v>
      </c>
      <c r="AN22" s="681">
        <v>5</v>
      </c>
      <c r="AO22" s="689">
        <v>1</v>
      </c>
      <c r="AP22" s="681">
        <v>1</v>
      </c>
    </row>
    <row r="23" spans="1:44" ht="13.5" customHeight="1" x14ac:dyDescent="0.15">
      <c r="A23" s="440"/>
      <c r="B23" s="441"/>
      <c r="C23" s="362"/>
      <c r="D23" s="363"/>
      <c r="E23" s="422"/>
      <c r="F23" s="379"/>
      <c r="G23" s="690"/>
      <c r="H23" s="682"/>
      <c r="I23" s="690"/>
      <c r="J23" s="682"/>
      <c r="K23" s="690"/>
      <c r="L23" s="682"/>
      <c r="M23" s="362"/>
      <c r="N23" s="363"/>
      <c r="O23" s="422"/>
      <c r="P23" s="379"/>
      <c r="Q23" s="690"/>
      <c r="R23" s="682"/>
      <c r="S23" s="690"/>
      <c r="T23" s="682"/>
      <c r="U23" s="690"/>
      <c r="V23" s="682"/>
      <c r="W23" s="362"/>
      <c r="X23" s="363"/>
      <c r="Y23" s="422"/>
      <c r="Z23" s="379"/>
      <c r="AA23" s="690"/>
      <c r="AB23" s="682"/>
      <c r="AC23" s="690"/>
      <c r="AD23" s="682"/>
      <c r="AE23" s="690"/>
      <c r="AF23" s="682"/>
      <c r="AG23" s="362"/>
      <c r="AH23" s="363"/>
      <c r="AI23" s="422"/>
      <c r="AJ23" s="379"/>
      <c r="AK23" s="690"/>
      <c r="AL23" s="682"/>
      <c r="AM23" s="690"/>
      <c r="AN23" s="682"/>
      <c r="AO23" s="690"/>
      <c r="AP23" s="682"/>
    </row>
    <row r="24" spans="1:44" ht="13.5" customHeight="1" x14ac:dyDescent="0.15">
      <c r="A24" s="392" t="s">
        <v>193</v>
      </c>
      <c r="B24" s="393"/>
      <c r="C24" s="393"/>
      <c r="D24" s="393"/>
      <c r="E24" s="393"/>
      <c r="F24" s="393"/>
      <c r="G24" s="393"/>
      <c r="H24" s="394"/>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395"/>
      <c r="B25" s="396"/>
      <c r="C25" s="396"/>
      <c r="D25" s="396"/>
      <c r="E25" s="396"/>
      <c r="F25" s="396"/>
      <c r="G25" s="396"/>
      <c r="H25" s="397"/>
      <c r="I25" s="68"/>
      <c r="J25" s="304" t="s">
        <v>293</v>
      </c>
      <c r="K25" s="68" t="s">
        <v>256</v>
      </c>
      <c r="L25" s="68"/>
      <c r="M25" s="68"/>
      <c r="N25" s="68"/>
      <c r="O25" s="68"/>
      <c r="P25" s="68"/>
      <c r="Q25" s="68"/>
      <c r="R25" s="68"/>
      <c r="S25" s="68"/>
      <c r="T25" s="68"/>
      <c r="U25" s="68"/>
      <c r="V25" s="68"/>
      <c r="W25" s="68" t="s">
        <v>257</v>
      </c>
      <c r="X25" s="68"/>
      <c r="Y25" s="305">
        <v>7</v>
      </c>
      <c r="Z25" s="68" t="s">
        <v>1</v>
      </c>
      <c r="AA25" s="303">
        <v>3</v>
      </c>
      <c r="AB25" s="68" t="s">
        <v>2</v>
      </c>
      <c r="AC25" s="303">
        <v>1</v>
      </c>
      <c r="AD25" s="68" t="s">
        <v>260</v>
      </c>
      <c r="AE25" s="68"/>
      <c r="AF25" s="68"/>
      <c r="AG25" s="303">
        <v>7</v>
      </c>
      <c r="AH25" s="68" t="s">
        <v>1</v>
      </c>
      <c r="AI25" s="303">
        <v>4</v>
      </c>
      <c r="AJ25" s="68" t="s">
        <v>2</v>
      </c>
      <c r="AK25" s="306">
        <v>30</v>
      </c>
      <c r="AL25" s="68" t="s">
        <v>211</v>
      </c>
      <c r="AN25" s="68"/>
      <c r="AO25" s="68"/>
      <c r="AP25" s="214"/>
    </row>
    <row r="26" spans="1:44" ht="13.5" customHeight="1" x14ac:dyDescent="0.15">
      <c r="A26" s="395"/>
      <c r="B26" s="396"/>
      <c r="C26" s="396"/>
      <c r="D26" s="396"/>
      <c r="E26" s="396"/>
      <c r="F26" s="396"/>
      <c r="G26" s="396"/>
      <c r="H26" s="397"/>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395"/>
      <c r="B27" s="396"/>
      <c r="C27" s="396"/>
      <c r="D27" s="396"/>
      <c r="E27" s="396"/>
      <c r="F27" s="396"/>
      <c r="G27" s="396"/>
      <c r="H27" s="397"/>
      <c r="I27" s="68"/>
      <c r="J27" s="8"/>
      <c r="K27" s="68" t="s">
        <v>232</v>
      </c>
      <c r="L27" s="68"/>
      <c r="M27" s="68"/>
      <c r="N27" s="68"/>
      <c r="O27" s="68"/>
      <c r="P27" s="68"/>
      <c r="Q27" s="68"/>
      <c r="R27" s="68"/>
      <c r="S27" s="68"/>
      <c r="T27" s="68"/>
      <c r="U27" s="68"/>
      <c r="V27" s="68"/>
      <c r="W27" s="294"/>
      <c r="X27" s="294"/>
      <c r="Y27" s="294"/>
      <c r="Z27" s="294"/>
      <c r="AA27" s="294"/>
      <c r="AB27" s="294"/>
      <c r="AC27" s="294"/>
      <c r="AD27" s="294"/>
      <c r="AE27" s="294"/>
      <c r="AF27" s="294"/>
      <c r="AG27" s="294"/>
      <c r="AH27" s="294"/>
      <c r="AI27" s="294"/>
      <c r="AJ27" s="294"/>
      <c r="AK27" s="294"/>
      <c r="AL27" s="294"/>
      <c r="AM27" s="294"/>
      <c r="AN27" s="294"/>
      <c r="AO27" s="294"/>
      <c r="AP27" s="298"/>
    </row>
    <row r="28" spans="1:44" ht="13.5" customHeight="1" x14ac:dyDescent="0.15">
      <c r="A28" s="395"/>
      <c r="B28" s="396"/>
      <c r="C28" s="396"/>
      <c r="D28" s="396"/>
      <c r="E28" s="396"/>
      <c r="F28" s="396"/>
      <c r="G28" s="396"/>
      <c r="H28" s="397"/>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395"/>
      <c r="B29" s="396"/>
      <c r="C29" s="396"/>
      <c r="D29" s="396"/>
      <c r="E29" s="396"/>
      <c r="F29" s="396"/>
      <c r="G29" s="396"/>
      <c r="H29" s="397"/>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398"/>
      <c r="B30" s="399"/>
      <c r="C30" s="399"/>
      <c r="D30" s="399"/>
      <c r="E30" s="399"/>
      <c r="F30" s="399"/>
      <c r="G30" s="399"/>
      <c r="H30" s="400"/>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395" t="s">
        <v>221</v>
      </c>
      <c r="B31" s="401"/>
      <c r="C31" s="401"/>
      <c r="D31" s="401"/>
      <c r="E31" s="401"/>
      <c r="F31" s="401"/>
      <c r="G31" s="401"/>
      <c r="H31" s="402"/>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03"/>
      <c r="B32" s="401"/>
      <c r="C32" s="401"/>
      <c r="D32" s="401"/>
      <c r="E32" s="401"/>
      <c r="F32" s="401"/>
      <c r="G32" s="401"/>
      <c r="H32" s="402"/>
      <c r="I32" s="210"/>
      <c r="J32" s="253" t="s">
        <v>214</v>
      </c>
      <c r="K32" s="68"/>
      <c r="L32" s="210"/>
      <c r="M32" s="68"/>
      <c r="N32" s="68"/>
      <c r="O32" s="68"/>
      <c r="P32" s="208"/>
      <c r="Q32" s="304" t="s">
        <v>293</v>
      </c>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04"/>
      <c r="B33" s="405"/>
      <c r="C33" s="405"/>
      <c r="D33" s="405"/>
      <c r="E33" s="405"/>
      <c r="F33" s="405"/>
      <c r="G33" s="405"/>
      <c r="H33" s="406"/>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62" t="s">
        <v>25</v>
      </c>
      <c r="B34" s="363"/>
      <c r="C34" s="363"/>
      <c r="D34" s="363"/>
      <c r="E34" s="363"/>
      <c r="F34" s="363"/>
      <c r="G34" s="363"/>
      <c r="H34" s="364"/>
      <c r="I34" s="683">
        <v>40160</v>
      </c>
      <c r="J34" s="684"/>
      <c r="K34" s="684"/>
      <c r="L34" s="684"/>
      <c r="M34" s="684"/>
      <c r="N34" s="684"/>
      <c r="O34" s="684"/>
      <c r="P34" s="684"/>
      <c r="Q34" s="684"/>
      <c r="R34" s="684"/>
      <c r="S34" s="685"/>
      <c r="T34" s="414" t="s">
        <v>6</v>
      </c>
      <c r="U34" s="415"/>
      <c r="V34" s="688" t="s">
        <v>27</v>
      </c>
      <c r="W34" s="381"/>
      <c r="X34" s="381"/>
      <c r="Y34" s="381"/>
      <c r="Z34" s="381"/>
      <c r="AA34" s="381"/>
      <c r="AB34" s="381"/>
      <c r="AC34" s="382"/>
      <c r="AD34" s="175"/>
      <c r="AE34" s="175"/>
      <c r="AF34" s="175"/>
      <c r="AG34" s="175"/>
      <c r="AH34" s="175"/>
      <c r="AI34" s="175"/>
      <c r="AJ34" s="175"/>
      <c r="AK34" s="175"/>
      <c r="AL34" s="175"/>
      <c r="AM34" s="175"/>
      <c r="AN34" s="175"/>
      <c r="AO34" s="407" t="s">
        <v>6</v>
      </c>
      <c r="AP34" s="408"/>
    </row>
    <row r="35" spans="1:42" ht="16.5" customHeight="1" thickBot="1" x14ac:dyDescent="0.2">
      <c r="A35" s="365"/>
      <c r="B35" s="366"/>
      <c r="C35" s="366"/>
      <c r="D35" s="366"/>
      <c r="E35" s="366"/>
      <c r="F35" s="366"/>
      <c r="G35" s="366"/>
      <c r="H35" s="367"/>
      <c r="I35" s="686"/>
      <c r="J35" s="687"/>
      <c r="K35" s="687"/>
      <c r="L35" s="687"/>
      <c r="M35" s="687"/>
      <c r="N35" s="687"/>
      <c r="O35" s="687"/>
      <c r="P35" s="687"/>
      <c r="Q35" s="687"/>
      <c r="R35" s="687"/>
      <c r="S35" s="687"/>
      <c r="T35" s="416"/>
      <c r="U35" s="416"/>
      <c r="V35" s="383"/>
      <c r="W35" s="384"/>
      <c r="X35" s="384"/>
      <c r="Y35" s="384"/>
      <c r="Z35" s="384"/>
      <c r="AA35" s="384"/>
      <c r="AB35" s="384"/>
      <c r="AC35" s="385"/>
      <c r="AD35" s="176"/>
      <c r="AE35" s="242" t="s">
        <v>213</v>
      </c>
      <c r="AF35" s="177"/>
      <c r="AG35" s="177"/>
      <c r="AH35" s="177"/>
      <c r="AI35" s="177"/>
      <c r="AJ35" s="177"/>
      <c r="AK35" s="177"/>
      <c r="AL35" s="177"/>
      <c r="AM35" s="177"/>
      <c r="AN35" s="177"/>
      <c r="AO35" s="417" t="s">
        <v>211</v>
      </c>
      <c r="AP35" s="41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24"/>
    </row>
    <row r="38" spans="1:42" ht="13.5" customHeight="1" x14ac:dyDescent="0.15">
      <c r="A38" s="83" t="s">
        <v>161</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24"/>
    </row>
    <row r="41" spans="1:42" ht="7.5" customHeight="1" x14ac:dyDescent="0.15">
      <c r="A41" s="84"/>
      <c r="B41" s="8"/>
      <c r="C41" s="15"/>
      <c r="D41" s="8"/>
      <c r="E41" s="16"/>
      <c r="F41" s="16"/>
      <c r="G41" s="16"/>
      <c r="H41" s="16"/>
      <c r="I41" s="16"/>
      <c r="J41" s="16"/>
      <c r="K41" s="16"/>
      <c r="L41" s="16"/>
      <c r="M41" s="16"/>
      <c r="N41" s="16"/>
      <c r="O41" s="16"/>
      <c r="P41" s="16"/>
      <c r="Q41" s="16"/>
      <c r="R41" s="16"/>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24"/>
    </row>
    <row r="42" spans="1:42" ht="15" customHeight="1" x14ac:dyDescent="0.15">
      <c r="A42" s="23"/>
      <c r="B42" s="301"/>
      <c r="C42" s="354" t="str">
        <f>上限額表!C10</f>
        <v>令和</v>
      </c>
      <c r="D42" s="354"/>
      <c r="E42" s="678">
        <v>7</v>
      </c>
      <c r="F42" s="678"/>
      <c r="G42" s="294" t="s">
        <v>1</v>
      </c>
      <c r="H42" s="678">
        <v>5</v>
      </c>
      <c r="I42" s="678"/>
      <c r="J42" s="294" t="s">
        <v>2</v>
      </c>
      <c r="K42" s="678">
        <v>1</v>
      </c>
      <c r="L42" s="678"/>
      <c r="M42" s="294" t="s">
        <v>3</v>
      </c>
      <c r="N42" s="356"/>
      <c r="O42" s="356"/>
      <c r="P42" s="8"/>
      <c r="Q42" s="8"/>
      <c r="R42" s="8"/>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24"/>
    </row>
    <row r="43" spans="1:42" ht="15" customHeight="1" x14ac:dyDescent="0.15">
      <c r="A43" s="23"/>
      <c r="B43" s="301"/>
      <c r="C43" s="301"/>
      <c r="D43" s="301"/>
      <c r="E43" s="301"/>
      <c r="F43" s="301"/>
      <c r="G43" s="301"/>
      <c r="H43" s="301"/>
      <c r="I43" s="301"/>
      <c r="J43" s="301"/>
      <c r="K43" s="301"/>
      <c r="L43" s="357" t="s">
        <v>8</v>
      </c>
      <c r="M43" s="371"/>
      <c r="N43" s="371"/>
      <c r="O43" s="371"/>
      <c r="P43" s="301"/>
      <c r="Q43" s="354" t="s">
        <v>54</v>
      </c>
      <c r="R43" s="354"/>
      <c r="S43" s="354"/>
      <c r="T43" s="301"/>
      <c r="U43" s="677" t="s">
        <v>294</v>
      </c>
      <c r="V43" s="677"/>
      <c r="W43" s="677"/>
      <c r="X43" s="294" t="s">
        <v>55</v>
      </c>
      <c r="Y43" s="677" t="s">
        <v>295</v>
      </c>
      <c r="Z43" s="677"/>
      <c r="AA43" s="677"/>
      <c r="AB43" s="677"/>
      <c r="AC43" s="86"/>
      <c r="AD43" s="86"/>
      <c r="AE43" s="301"/>
      <c r="AF43" s="301"/>
      <c r="AG43" s="301"/>
      <c r="AH43" s="301"/>
      <c r="AI43" s="301"/>
      <c r="AJ43" s="301"/>
      <c r="AK43" s="301"/>
      <c r="AL43" s="301"/>
      <c r="AM43" s="301"/>
      <c r="AN43" s="301"/>
      <c r="AO43" s="301"/>
      <c r="AP43" s="24"/>
    </row>
    <row r="44" spans="1:42" ht="22.5" customHeight="1" x14ac:dyDescent="0.15">
      <c r="A44" s="10"/>
      <c r="B44" s="8"/>
      <c r="C44" s="8"/>
      <c r="D44" s="8"/>
      <c r="E44" s="8"/>
      <c r="F44" s="8"/>
      <c r="G44" s="8"/>
      <c r="H44" s="8"/>
      <c r="I44" s="8"/>
      <c r="J44" s="8"/>
      <c r="K44" s="8"/>
      <c r="L44" s="371"/>
      <c r="M44" s="371"/>
      <c r="N44" s="371"/>
      <c r="O44" s="371"/>
      <c r="P44" s="8"/>
      <c r="Q44" s="357" t="s">
        <v>7</v>
      </c>
      <c r="R44" s="357"/>
      <c r="S44" s="357"/>
      <c r="T44" s="8"/>
      <c r="U44" s="675" t="s">
        <v>296</v>
      </c>
      <c r="V44" s="676"/>
      <c r="W44" s="676"/>
      <c r="X44" s="676"/>
      <c r="Y44" s="676"/>
      <c r="Z44" s="676"/>
      <c r="AA44" s="676"/>
      <c r="AB44" s="676"/>
      <c r="AC44" s="676"/>
      <c r="AD44" s="676"/>
      <c r="AE44" s="676"/>
      <c r="AF44" s="676"/>
      <c r="AG44" s="676"/>
      <c r="AH44" s="676"/>
      <c r="AI44" s="676"/>
      <c r="AJ44" s="676"/>
      <c r="AK44" s="676"/>
      <c r="AL44" s="301"/>
      <c r="AM44" s="14"/>
      <c r="AN44" s="8"/>
      <c r="AO44" s="8"/>
      <c r="AP44" s="9"/>
    </row>
    <row r="45" spans="1:42" ht="22.5" customHeight="1" x14ac:dyDescent="0.15">
      <c r="A45" s="23"/>
      <c r="B45" s="301"/>
      <c r="C45" s="301"/>
      <c r="D45" s="301"/>
      <c r="E45" s="301"/>
      <c r="F45" s="301"/>
      <c r="G45" s="8"/>
      <c r="H45" s="301"/>
      <c r="I45" s="301"/>
      <c r="J45" s="301"/>
      <c r="K45" s="301"/>
      <c r="L45" s="371"/>
      <c r="M45" s="371"/>
      <c r="N45" s="371"/>
      <c r="O45" s="371"/>
      <c r="P45" s="8"/>
      <c r="Q45" s="357" t="s">
        <v>9</v>
      </c>
      <c r="R45" s="357"/>
      <c r="S45" s="357"/>
      <c r="T45" s="296"/>
      <c r="U45" s="679" t="s">
        <v>289</v>
      </c>
      <c r="V45" s="680"/>
      <c r="W45" s="680"/>
      <c r="X45" s="680"/>
      <c r="Y45" s="680"/>
      <c r="Z45" s="680"/>
      <c r="AA45" s="680"/>
      <c r="AB45" s="680"/>
      <c r="AC45" s="680"/>
      <c r="AD45" s="680"/>
      <c r="AE45" s="680"/>
      <c r="AF45" s="680"/>
      <c r="AG45" s="680"/>
      <c r="AH45" s="680"/>
      <c r="AI45" s="680"/>
      <c r="AJ45" s="680"/>
      <c r="AK45" s="680"/>
      <c r="AL45" s="17"/>
      <c r="AM45" s="301"/>
      <c r="AN45" s="301"/>
      <c r="AO45" s="301"/>
      <c r="AP45" s="24"/>
    </row>
    <row r="46" spans="1:42" ht="15" customHeight="1" x14ac:dyDescent="0.15">
      <c r="A46" s="23"/>
      <c r="B46" s="301"/>
      <c r="C46" s="301"/>
      <c r="D46" s="301"/>
      <c r="E46" s="301"/>
      <c r="F46" s="301"/>
      <c r="G46" s="301"/>
      <c r="H46" s="301"/>
      <c r="I46" s="301"/>
      <c r="J46" s="301"/>
      <c r="K46" s="301"/>
      <c r="L46" s="371"/>
      <c r="M46" s="371"/>
      <c r="N46" s="371"/>
      <c r="O46" s="371"/>
      <c r="P46" s="8"/>
      <c r="Q46" s="357" t="s">
        <v>56</v>
      </c>
      <c r="R46" s="357"/>
      <c r="S46" s="357"/>
      <c r="T46" s="301"/>
      <c r="U46" s="677" t="s">
        <v>297</v>
      </c>
      <c r="V46" s="677"/>
      <c r="W46" s="677"/>
      <c r="X46" s="677"/>
      <c r="Y46" s="677"/>
      <c r="Z46" s="294" t="s">
        <v>55</v>
      </c>
      <c r="AA46" s="677" t="s">
        <v>298</v>
      </c>
      <c r="AB46" s="677"/>
      <c r="AC46" s="677"/>
      <c r="AD46" s="677"/>
      <c r="AE46" s="294" t="s">
        <v>55</v>
      </c>
      <c r="AF46" s="677" t="s">
        <v>299</v>
      </c>
      <c r="AG46" s="677"/>
      <c r="AH46" s="677"/>
      <c r="AI46" s="677"/>
      <c r="AJ46" s="677"/>
      <c r="AK46" s="677"/>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296"/>
      <c r="H49" s="296"/>
      <c r="I49" s="296"/>
      <c r="J49" s="296"/>
      <c r="K49" s="296"/>
      <c r="L49" s="296"/>
      <c r="M49" s="296"/>
      <c r="N49" s="296"/>
      <c r="O49" s="296"/>
      <c r="P49" s="296"/>
      <c r="Q49" s="296"/>
      <c r="R49" s="296"/>
      <c r="S49" s="296"/>
      <c r="T49" s="296"/>
      <c r="U49" s="296"/>
      <c r="V49" s="296"/>
      <c r="W49" s="296"/>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296"/>
      <c r="H50" s="296"/>
      <c r="I50" s="296"/>
      <c r="J50" s="296"/>
      <c r="K50" s="296"/>
      <c r="L50" s="296"/>
      <c r="M50" s="296"/>
      <c r="N50" s="296"/>
      <c r="O50" s="296"/>
      <c r="P50" s="296"/>
      <c r="Q50" s="296"/>
      <c r="R50" s="296"/>
      <c r="S50" s="296"/>
      <c r="T50" s="296"/>
      <c r="U50" s="296"/>
      <c r="V50" s="296"/>
      <c r="W50" s="296"/>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301"/>
      <c r="C51" s="354" t="str">
        <f>C42</f>
        <v>令和</v>
      </c>
      <c r="D51" s="354"/>
      <c r="E51" s="678">
        <v>7</v>
      </c>
      <c r="F51" s="678"/>
      <c r="G51" s="294" t="s">
        <v>1</v>
      </c>
      <c r="H51" s="678">
        <v>5</v>
      </c>
      <c r="I51" s="678"/>
      <c r="J51" s="294" t="s">
        <v>2</v>
      </c>
      <c r="K51" s="678">
        <v>2</v>
      </c>
      <c r="L51" s="678"/>
      <c r="M51" s="294" t="s">
        <v>3</v>
      </c>
      <c r="N51" s="356"/>
      <c r="O51" s="356"/>
      <c r="P51" s="8"/>
      <c r="Q51" s="8"/>
      <c r="R51" s="8"/>
      <c r="S51" s="301"/>
      <c r="T51" s="301"/>
      <c r="U51" s="301"/>
      <c r="V51" s="301"/>
      <c r="W51" s="301"/>
      <c r="X51" s="301"/>
      <c r="Y51" s="301"/>
      <c r="Z51" s="301"/>
      <c r="AA51" s="301"/>
      <c r="AB51" s="301"/>
      <c r="AC51" s="301"/>
      <c r="AD51" s="301"/>
      <c r="AE51" s="301"/>
      <c r="AF51" s="301"/>
      <c r="AG51" s="301"/>
      <c r="AH51" s="301"/>
      <c r="AI51" s="301"/>
      <c r="AJ51" s="301"/>
      <c r="AK51" s="8"/>
      <c r="AL51" s="8"/>
      <c r="AM51" s="8"/>
      <c r="AN51" s="8"/>
      <c r="AO51" s="301"/>
      <c r="AP51" s="24"/>
    </row>
    <row r="52" spans="1:42" ht="15" hidden="1" customHeight="1" x14ac:dyDescent="0.15">
      <c r="A52" s="23"/>
      <c r="B52" s="301"/>
      <c r="C52" s="301"/>
      <c r="D52" s="301"/>
      <c r="E52" s="301"/>
      <c r="F52" s="301"/>
      <c r="G52" s="301"/>
      <c r="H52" s="301"/>
      <c r="I52" s="301"/>
      <c r="J52" s="301"/>
      <c r="K52" s="301"/>
      <c r="L52" s="295"/>
      <c r="M52" s="294"/>
      <c r="N52" s="296"/>
      <c r="O52" s="296"/>
      <c r="P52" s="301"/>
      <c r="Q52" s="354" t="s">
        <v>54</v>
      </c>
      <c r="R52" s="354"/>
      <c r="S52" s="354"/>
      <c r="T52" s="301"/>
      <c r="U52" s="358"/>
      <c r="V52" s="358"/>
      <c r="W52" s="358"/>
      <c r="X52" s="294" t="s">
        <v>55</v>
      </c>
      <c r="Y52" s="358"/>
      <c r="Z52" s="358"/>
      <c r="AA52" s="358"/>
      <c r="AB52" s="358"/>
      <c r="AC52" s="86"/>
      <c r="AD52" s="86"/>
      <c r="AE52" s="301"/>
      <c r="AF52" s="301"/>
      <c r="AG52" s="301"/>
      <c r="AH52" s="301"/>
      <c r="AI52" s="301"/>
      <c r="AJ52" s="301"/>
      <c r="AK52" s="301"/>
      <c r="AL52" s="301"/>
      <c r="AM52" s="301"/>
      <c r="AN52" s="301"/>
      <c r="AO52" s="301"/>
      <c r="AP52" s="24"/>
    </row>
    <row r="53" spans="1:42" ht="22.5" hidden="1" customHeight="1" x14ac:dyDescent="0.15">
      <c r="A53" s="10"/>
      <c r="B53" s="8"/>
      <c r="C53" s="8"/>
      <c r="D53" s="8"/>
      <c r="E53" s="8"/>
      <c r="F53" s="8"/>
      <c r="G53" s="8"/>
      <c r="H53" s="8"/>
      <c r="I53" s="8"/>
      <c r="J53" s="8"/>
      <c r="K53" s="8"/>
      <c r="L53" s="295"/>
      <c r="M53" s="294"/>
      <c r="N53" s="296"/>
      <c r="O53" s="296"/>
      <c r="P53" s="8"/>
      <c r="Q53" s="357" t="s">
        <v>7</v>
      </c>
      <c r="R53" s="357"/>
      <c r="S53" s="357"/>
      <c r="T53" s="8"/>
      <c r="U53" s="360"/>
      <c r="V53" s="360"/>
      <c r="W53" s="360"/>
      <c r="X53" s="360"/>
      <c r="Y53" s="360"/>
      <c r="Z53" s="360"/>
      <c r="AA53" s="360"/>
      <c r="AB53" s="360"/>
      <c r="AC53" s="360"/>
      <c r="AD53" s="360"/>
      <c r="AE53" s="360"/>
      <c r="AF53" s="360"/>
      <c r="AG53" s="360"/>
      <c r="AH53" s="360"/>
      <c r="AI53" s="360"/>
      <c r="AJ53" s="360"/>
      <c r="AK53" s="360"/>
      <c r="AL53" s="301"/>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357" t="s">
        <v>10</v>
      </c>
      <c r="R54" s="357"/>
      <c r="S54" s="357"/>
      <c r="T54" s="8"/>
      <c r="U54" s="675" t="s">
        <v>300</v>
      </c>
      <c r="V54" s="676"/>
      <c r="W54" s="676"/>
      <c r="X54" s="676"/>
      <c r="Y54" s="676"/>
      <c r="Z54" s="676"/>
      <c r="AA54" s="676"/>
      <c r="AB54" s="676"/>
      <c r="AC54" s="676"/>
      <c r="AD54" s="676"/>
      <c r="AE54" s="676"/>
      <c r="AF54" s="676"/>
      <c r="AG54" s="676"/>
      <c r="AH54" s="676"/>
      <c r="AI54" s="676"/>
      <c r="AJ54" s="676"/>
      <c r="AK54" s="676"/>
      <c r="AL54" s="8"/>
      <c r="AM54" s="8"/>
      <c r="AN54" s="8"/>
      <c r="AO54" s="8"/>
      <c r="AP54" s="9"/>
    </row>
    <row r="55" spans="1:42" ht="19.5" customHeight="1" x14ac:dyDescent="0.15">
      <c r="A55" s="23"/>
      <c r="B55" s="301"/>
      <c r="C55" s="301"/>
      <c r="D55" s="301"/>
      <c r="E55" s="301"/>
      <c r="F55" s="301"/>
      <c r="G55" s="8"/>
      <c r="H55" s="301"/>
      <c r="I55" s="301"/>
      <c r="J55" s="301"/>
      <c r="K55" s="301"/>
      <c r="L55" s="68" t="s">
        <v>132</v>
      </c>
      <c r="M55" s="154"/>
      <c r="N55" s="154"/>
      <c r="O55" s="154"/>
      <c r="P55" s="8"/>
      <c r="Q55" s="357" t="s">
        <v>9</v>
      </c>
      <c r="R55" s="357"/>
      <c r="S55" s="357"/>
      <c r="T55" s="296"/>
      <c r="U55" s="675" t="s">
        <v>301</v>
      </c>
      <c r="V55" s="676"/>
      <c r="W55" s="676"/>
      <c r="X55" s="676"/>
      <c r="Y55" s="676"/>
      <c r="Z55" s="676"/>
      <c r="AA55" s="676"/>
      <c r="AB55" s="676"/>
      <c r="AC55" s="676"/>
      <c r="AD55" s="676"/>
      <c r="AE55" s="676"/>
      <c r="AF55" s="676"/>
      <c r="AG55" s="676"/>
      <c r="AH55" s="676"/>
      <c r="AI55" s="676"/>
      <c r="AJ55" s="676"/>
      <c r="AK55" s="676"/>
      <c r="AL55" s="8"/>
      <c r="AM55" s="8"/>
      <c r="AN55" s="8"/>
      <c r="AO55" s="301"/>
      <c r="AP55" s="24"/>
    </row>
    <row r="56" spans="1:42" ht="19.5" customHeight="1" x14ac:dyDescent="0.15">
      <c r="A56" s="199" t="s">
        <v>145</v>
      </c>
      <c r="B56" s="301"/>
      <c r="C56" s="301"/>
      <c r="D56" s="301"/>
      <c r="E56" s="301"/>
      <c r="F56" s="301"/>
      <c r="G56" s="301"/>
      <c r="H56" s="301"/>
      <c r="I56" s="301"/>
      <c r="J56" s="301"/>
      <c r="K56" s="301"/>
      <c r="L56" s="154"/>
      <c r="M56" s="154"/>
      <c r="N56" s="154"/>
      <c r="O56" s="154"/>
      <c r="P56" s="8"/>
      <c r="Q56" s="357" t="s">
        <v>56</v>
      </c>
      <c r="R56" s="357"/>
      <c r="S56" s="357"/>
      <c r="T56" s="301"/>
      <c r="U56" s="677" t="s">
        <v>297</v>
      </c>
      <c r="V56" s="677"/>
      <c r="W56" s="677"/>
      <c r="X56" s="677"/>
      <c r="Y56" s="677"/>
      <c r="Z56" s="294" t="s">
        <v>55</v>
      </c>
      <c r="AA56" s="677" t="s">
        <v>302</v>
      </c>
      <c r="AB56" s="677"/>
      <c r="AC56" s="677"/>
      <c r="AD56" s="677"/>
      <c r="AE56" s="294" t="s">
        <v>55</v>
      </c>
      <c r="AF56" s="677" t="s">
        <v>303</v>
      </c>
      <c r="AG56" s="677"/>
      <c r="AH56" s="677"/>
      <c r="AI56" s="677"/>
      <c r="AJ56" s="677"/>
      <c r="AK56" s="677"/>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62" t="s">
        <v>104</v>
      </c>
      <c r="AL58" s="363"/>
      <c r="AM58" s="363"/>
      <c r="AN58" s="363"/>
      <c r="AO58" s="363"/>
      <c r="AP58" s="364"/>
    </row>
    <row r="59" spans="1:42" s="20" customFormat="1" ht="12" customHeight="1" x14ac:dyDescent="0.15">
      <c r="A59" s="368" t="s">
        <v>222</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70"/>
      <c r="AK59" s="365" t="s">
        <v>105</v>
      </c>
      <c r="AL59" s="366"/>
      <c r="AM59" s="367"/>
      <c r="AN59" s="365" t="s">
        <v>106</v>
      </c>
      <c r="AO59" s="366"/>
      <c r="AP59" s="367"/>
    </row>
    <row r="60" spans="1:42" s="20" customFormat="1" ht="12" customHeight="1" x14ac:dyDescent="0.15">
      <c r="A60" s="369"/>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70"/>
      <c r="AK60" s="113"/>
      <c r="AL60" s="114"/>
      <c r="AM60" s="115"/>
      <c r="AN60" s="113"/>
      <c r="AO60" s="114"/>
      <c r="AP60" s="115"/>
    </row>
    <row r="61" spans="1:42" s="20" customFormat="1" ht="12" customHeight="1" x14ac:dyDescent="0.15">
      <c r="A61" s="369"/>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70"/>
      <c r="AK61" s="142"/>
      <c r="AL61" s="143"/>
      <c r="AM61" s="144"/>
      <c r="AN61" s="142"/>
      <c r="AO61" s="143"/>
      <c r="AP61" s="144"/>
    </row>
    <row r="62" spans="1:42" s="21" customFormat="1" ht="12" customHeight="1" x14ac:dyDescent="0.15">
      <c r="A62" s="369"/>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70"/>
      <c r="AK62" s="145"/>
      <c r="AL62" s="116"/>
      <c r="AM62" s="117"/>
      <c r="AN62" s="145"/>
      <c r="AO62" s="146"/>
      <c r="AP62" s="147"/>
    </row>
    <row r="63" spans="1:42" s="20" customFormat="1" ht="12" customHeight="1" x14ac:dyDescent="0.15">
      <c r="A63" s="359"/>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row>
  </sheetData>
  <mergeCells count="148">
    <mergeCell ref="A1:D1"/>
    <mergeCell ref="AC1:AI1"/>
    <mergeCell ref="AJ1:AP1"/>
    <mergeCell ref="B2:X2"/>
    <mergeCell ref="B3:Z4"/>
    <mergeCell ref="B5:Z6"/>
    <mergeCell ref="A8:C8"/>
    <mergeCell ref="D8:M8"/>
    <mergeCell ref="N8:AF8"/>
    <mergeCell ref="AG8:AP8"/>
    <mergeCell ref="A9:C10"/>
    <mergeCell ref="D9:E9"/>
    <mergeCell ref="F9:M10"/>
    <mergeCell ref="N9:AF10"/>
    <mergeCell ref="AG9:AH11"/>
    <mergeCell ref="AI9:AP11"/>
    <mergeCell ref="AI12:AO12"/>
    <mergeCell ref="A13:AP13"/>
    <mergeCell ref="A14:P14"/>
    <mergeCell ref="Q14:V15"/>
    <mergeCell ref="W14:AF15"/>
    <mergeCell ref="AG14:AP15"/>
    <mergeCell ref="A15:P15"/>
    <mergeCell ref="D10:E10"/>
    <mergeCell ref="A11:F11"/>
    <mergeCell ref="G11:AF11"/>
    <mergeCell ref="A12:F12"/>
    <mergeCell ref="G12:AF12"/>
    <mergeCell ref="AG12:AH12"/>
    <mergeCell ref="A16:P16"/>
    <mergeCell ref="Q16:V18"/>
    <mergeCell ref="W16:Z16"/>
    <mergeCell ref="AA16:AB16"/>
    <mergeCell ref="AC16:AD16"/>
    <mergeCell ref="AE16:AF16"/>
    <mergeCell ref="A17:P18"/>
    <mergeCell ref="W17:Y18"/>
    <mergeCell ref="Z17:Z18"/>
    <mergeCell ref="AA17:AA18"/>
    <mergeCell ref="AB17:AB18"/>
    <mergeCell ref="AC17:AC18"/>
    <mergeCell ref="AD17:AD18"/>
    <mergeCell ref="AE17:AE18"/>
    <mergeCell ref="AF17:AF18"/>
    <mergeCell ref="A19:B20"/>
    <mergeCell ref="C19:V19"/>
    <mergeCell ref="W19:AP19"/>
    <mergeCell ref="C20:L20"/>
    <mergeCell ref="M20:V20"/>
    <mergeCell ref="W20:AF20"/>
    <mergeCell ref="AG20:AP20"/>
    <mergeCell ref="A21:B23"/>
    <mergeCell ref="C21:F21"/>
    <mergeCell ref="G21:H21"/>
    <mergeCell ref="I21:J21"/>
    <mergeCell ref="K21:L21"/>
    <mergeCell ref="M21:P21"/>
    <mergeCell ref="Q21:R21"/>
    <mergeCell ref="S21:T21"/>
    <mergeCell ref="C22:E23"/>
    <mergeCell ref="F22:F23"/>
    <mergeCell ref="G22:G23"/>
    <mergeCell ref="H22:H23"/>
    <mergeCell ref="I22:I23"/>
    <mergeCell ref="J22:J23"/>
    <mergeCell ref="K22:K23"/>
    <mergeCell ref="U21:V21"/>
    <mergeCell ref="W21:Z21"/>
    <mergeCell ref="L22:L23"/>
    <mergeCell ref="M22:O23"/>
    <mergeCell ref="P22:P23"/>
    <mergeCell ref="Q22:Q23"/>
    <mergeCell ref="R22:R23"/>
    <mergeCell ref="S22:S23"/>
    <mergeCell ref="AK21:AL21"/>
    <mergeCell ref="AM21:AN21"/>
    <mergeCell ref="AO21:AP21"/>
    <mergeCell ref="AA21:AB21"/>
    <mergeCell ref="AC21:AD21"/>
    <mergeCell ref="AE21:AF21"/>
    <mergeCell ref="AG21:AJ21"/>
    <mergeCell ref="AE22:AE23"/>
    <mergeCell ref="AF22:AF23"/>
    <mergeCell ref="AG22:AI23"/>
    <mergeCell ref="T22:T23"/>
    <mergeCell ref="U22:U23"/>
    <mergeCell ref="V22:V23"/>
    <mergeCell ref="W22:Y23"/>
    <mergeCell ref="Z22:Z23"/>
    <mergeCell ref="AA22:AA23"/>
    <mergeCell ref="C42:D42"/>
    <mergeCell ref="E42:F42"/>
    <mergeCell ref="H42:I42"/>
    <mergeCell ref="K42:L42"/>
    <mergeCell ref="N42:O42"/>
    <mergeCell ref="L43:O46"/>
    <mergeCell ref="AP22:AP23"/>
    <mergeCell ref="A24:H30"/>
    <mergeCell ref="A31:H33"/>
    <mergeCell ref="A34:H35"/>
    <mergeCell ref="I34:S35"/>
    <mergeCell ref="T34:U35"/>
    <mergeCell ref="V34:AC35"/>
    <mergeCell ref="AO34:AP34"/>
    <mergeCell ref="AO35:AP35"/>
    <mergeCell ref="AJ22:AJ23"/>
    <mergeCell ref="AK22:AK23"/>
    <mergeCell ref="AL22:AL23"/>
    <mergeCell ref="AM22:AM23"/>
    <mergeCell ref="AN22:AN23"/>
    <mergeCell ref="AO22:AO23"/>
    <mergeCell ref="AB22:AB23"/>
    <mergeCell ref="AC22:AC23"/>
    <mergeCell ref="AD22:AD23"/>
    <mergeCell ref="C51:D51"/>
    <mergeCell ref="E51:F51"/>
    <mergeCell ref="H51:I51"/>
    <mergeCell ref="K51:L51"/>
    <mergeCell ref="N51:O51"/>
    <mergeCell ref="Q43:S43"/>
    <mergeCell ref="U43:W43"/>
    <mergeCell ref="Y43:AB43"/>
    <mergeCell ref="Q44:S44"/>
    <mergeCell ref="U44:AK44"/>
    <mergeCell ref="Q45:S45"/>
    <mergeCell ref="U45:AK45"/>
    <mergeCell ref="Q52:S52"/>
    <mergeCell ref="U52:W52"/>
    <mergeCell ref="Y52:AB52"/>
    <mergeCell ref="Q53:S53"/>
    <mergeCell ref="U53:AK53"/>
    <mergeCell ref="Q54:S54"/>
    <mergeCell ref="U54:AK54"/>
    <mergeCell ref="Q46:S46"/>
    <mergeCell ref="U46:Y46"/>
    <mergeCell ref="AA46:AD46"/>
    <mergeCell ref="AF46:AK46"/>
    <mergeCell ref="AK58:AP58"/>
    <mergeCell ref="A59:AJ62"/>
    <mergeCell ref="AK59:AM59"/>
    <mergeCell ref="AN59:AP59"/>
    <mergeCell ref="A63:AP63"/>
    <mergeCell ref="Q55:S55"/>
    <mergeCell ref="U55:AK55"/>
    <mergeCell ref="Q56:S56"/>
    <mergeCell ref="U56:Y56"/>
    <mergeCell ref="AA56:AD56"/>
    <mergeCell ref="AF56:AK56"/>
  </mergeCells>
  <phoneticPr fontId="4"/>
  <conditionalFormatting sqref="F9:AF10 A12:AO12 F22:L23 P22:V23 Z22:AF23 AJ22:AP23 E42:F42 H42:I42 K42:L42 W16:AF18 Q16 A16:A17">
    <cfRule type="containsBlanks" dxfId="49" priority="24">
      <formula>LEN(TRIM(A9))=0</formula>
    </cfRule>
  </conditionalFormatting>
  <conditionalFormatting sqref="U43:W43 Y43:AB43 U44:AK45 U46:Y46 AA46:AD46 AF46:AK46">
    <cfRule type="containsBlanks" dxfId="48" priority="23">
      <formula>LEN(TRIM(U43))=0</formula>
    </cfRule>
  </conditionalFormatting>
  <conditionalFormatting sqref="E51:F51">
    <cfRule type="containsBlanks" dxfId="47" priority="22">
      <formula>LEN(TRIM(E51))=0</formula>
    </cfRule>
  </conditionalFormatting>
  <conditionalFormatting sqref="H51:I51">
    <cfRule type="containsBlanks" dxfId="46" priority="21">
      <formula>LEN(TRIM(H51))=0</formula>
    </cfRule>
  </conditionalFormatting>
  <conditionalFormatting sqref="K51:L51">
    <cfRule type="containsBlanks" dxfId="45" priority="20">
      <formula>LEN(TRIM(K51))=0</formula>
    </cfRule>
  </conditionalFormatting>
  <conditionalFormatting sqref="U54:AK54">
    <cfRule type="containsBlanks" dxfId="44" priority="19">
      <formula>LEN(TRIM(U54))=0</formula>
    </cfRule>
  </conditionalFormatting>
  <conditionalFormatting sqref="U55:AK55">
    <cfRule type="containsBlanks" dxfId="43" priority="18">
      <formula>LEN(TRIM(U55))=0</formula>
    </cfRule>
  </conditionalFormatting>
  <conditionalFormatting sqref="U56:Y56">
    <cfRule type="containsBlanks" dxfId="42" priority="17">
      <formula>LEN(TRIM(U56))=0</formula>
    </cfRule>
  </conditionalFormatting>
  <conditionalFormatting sqref="AA56:AD56">
    <cfRule type="containsBlanks" dxfId="41" priority="16">
      <formula>LEN(TRIM(AA56))=0</formula>
    </cfRule>
  </conditionalFormatting>
  <conditionalFormatting sqref="AF56:AK56">
    <cfRule type="containsBlanks" dxfId="40" priority="15">
      <formula>LEN(TRIM(AF56))=0</formula>
    </cfRule>
  </conditionalFormatting>
  <conditionalFormatting sqref="U52:W52 Y52:AB52 U53:AK53">
    <cfRule type="containsBlanks" dxfId="39" priority="14">
      <formula>LEN(TRIM(U52))=0</formula>
    </cfRule>
  </conditionalFormatting>
  <conditionalFormatting sqref="I34:S35">
    <cfRule type="containsBlanks" dxfId="38" priority="13">
      <formula>LEN(TRIM(I34))=0</formula>
    </cfRule>
  </conditionalFormatting>
  <conditionalFormatting sqref="J25 J27:J29">
    <cfRule type="expression" dxfId="37" priority="12">
      <formula>AND($J$25:$J$29="")</formula>
    </cfRule>
  </conditionalFormatting>
  <conditionalFormatting sqref="Q32">
    <cfRule type="expression" dxfId="36" priority="11">
      <formula>AND($Q$32="",$X$32="")</formula>
    </cfRule>
  </conditionalFormatting>
  <conditionalFormatting sqref="X32">
    <cfRule type="expression" dxfId="35" priority="10">
      <formula>AND($Q$32="",$X$32="")</formula>
    </cfRule>
  </conditionalFormatting>
  <conditionalFormatting sqref="AI17">
    <cfRule type="expression" dxfId="34" priority="9">
      <formula>AND($AI$17="",$AM$17="")</formula>
    </cfRule>
  </conditionalFormatting>
  <conditionalFormatting sqref="AM17">
    <cfRule type="expression" dxfId="33" priority="8">
      <formula>AND($AI$17="",$AM$17="")</formula>
    </cfRule>
  </conditionalFormatting>
  <conditionalFormatting sqref="J26">
    <cfRule type="expression" dxfId="32" priority="7">
      <formula>AND($J$25:$J$29="")</formula>
    </cfRule>
  </conditionalFormatting>
  <conditionalFormatting sqref="AK25">
    <cfRule type="containsBlanks" dxfId="31" priority="1">
      <formula>LEN(TRIM(AK25))=0</formula>
    </cfRule>
  </conditionalFormatting>
  <conditionalFormatting sqref="Y25">
    <cfRule type="containsBlanks" dxfId="30" priority="6">
      <formula>LEN(TRIM(Y25))=0</formula>
    </cfRule>
  </conditionalFormatting>
  <conditionalFormatting sqref="AA25">
    <cfRule type="containsBlanks" dxfId="29" priority="5">
      <formula>LEN(TRIM(AA25))=0</formula>
    </cfRule>
  </conditionalFormatting>
  <conditionalFormatting sqref="AC25">
    <cfRule type="containsBlanks" dxfId="28" priority="4">
      <formula>LEN(TRIM(AC25))=0</formula>
    </cfRule>
  </conditionalFormatting>
  <conditionalFormatting sqref="AG25">
    <cfRule type="containsBlanks" dxfId="27" priority="3">
      <formula>LEN(TRIM(AG25))=0</formula>
    </cfRule>
  </conditionalFormatting>
  <conditionalFormatting sqref="AI25">
    <cfRule type="containsBlanks" dxfId="26" priority="2">
      <formula>LEN(TRIM(AI25))=0</formula>
    </cfRule>
  </conditionalFormatting>
  <dataValidations count="6">
    <dataValidation type="list" allowBlank="1" showInputMessage="1" showErrorMessage="1" sqref="AM17 Q32 X32 AI17 J25:J29" xr:uid="{EC4D8808-4988-450F-89AF-3176106226F9}">
      <formula1>"〇"</formula1>
    </dataValidation>
    <dataValidation type="whole" imeMode="off" allowBlank="1" showInputMessage="1" showErrorMessage="1" sqref="AI12:AO12" xr:uid="{CE6C64EB-450D-42CA-A3AB-4370E9146DC3}">
      <formula1>98000</formula1>
      <formula2>1210000</formula2>
    </dataValidation>
    <dataValidation imeMode="fullKatakana" allowBlank="1" showInputMessage="1" showErrorMessage="1" sqref="A16 Q16" xr:uid="{D6FF1EE4-B849-449A-B4B6-D7939F6D010C}"/>
    <dataValidation type="whole" imeMode="off" allowBlank="1" showInputMessage="1" showErrorMessage="1" sqref="AA22:AF22 G22:L22 AK22:AP22 Q22:V22 Q29:V31 I29:I32 AK29:AO31 AA29:AF31 AP29:AP32 L29:L32 K30:K32" xr:uid="{155D32FF-93AD-40FE-9F24-04259B3E7F6C}">
      <formula1>0</formula1>
      <formula2>9</formula2>
    </dataValidation>
    <dataValidation imeMode="hiragana" allowBlank="1" showInputMessage="1" showErrorMessage="1" sqref="G12 U44:AK45 N9:AF10 U53:AK55 A17" xr:uid="{77AB8FE1-B0EB-4418-88E9-429D05FE26D3}"/>
    <dataValidation imeMode="off" allowBlank="1" showInputMessage="1" showErrorMessage="1" sqref="AA56:AD57 AF46:AK46 U56:Y57 I34:S35 U43:W43 AA46:AD46 AD34:AE34 U46:Y46 Y43:AD43 AE35 AF34:AN35 AF56:AK57 U52:W52 Y52:AD52" xr:uid="{C5235EC5-F5A4-44C3-8533-EC79F3F4E6D4}"/>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BB0D4E28-77BF-4354-82F6-CD1DEEED7496}">
          <x14:formula1>
            <xm:f>上限額表!$B$9:$B$10</xm:f>
          </x14:formula1>
          <xm:sqref>Z17:Z18 F22:F23 AJ22:AJ23 Z22:Z23 P22:P23 AJ33 P29:P31 AJ29:AJ31 Z29:Z31 Z33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4D20-68BB-4714-85EC-B3490F5D1795}">
  <sheetPr>
    <pageSetUpPr fitToPage="1"/>
  </sheetPr>
  <dimension ref="B1:X57"/>
  <sheetViews>
    <sheetView showGridLines="0" view="pageBreakPreview" zoomScaleNormal="100" zoomScaleSheetLayoutView="100" workbookViewId="0">
      <selection activeCell="B58" sqref="B58:B60"/>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8" t="s">
        <v>162</v>
      </c>
      <c r="C2" s="669"/>
      <c r="D2" s="669"/>
      <c r="E2" s="669"/>
      <c r="F2" s="669"/>
      <c r="G2" s="669"/>
      <c r="H2" s="669"/>
      <c r="I2" s="669"/>
      <c r="J2" s="669"/>
      <c r="K2" s="669"/>
      <c r="L2" s="670"/>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19.5" customHeight="1" x14ac:dyDescent="0.15">
      <c r="B26" s="231"/>
      <c r="C26" s="241" t="s">
        <v>180</v>
      </c>
      <c r="D26" s="231"/>
      <c r="E26" s="231"/>
      <c r="F26" s="231"/>
      <c r="G26" s="231"/>
      <c r="H26" s="231"/>
      <c r="I26" s="231"/>
      <c r="J26" s="231"/>
      <c r="K26" s="231"/>
    </row>
    <row r="27" spans="2:20" ht="18" customHeight="1" x14ac:dyDescent="0.15">
      <c r="B27" s="186"/>
      <c r="D27" s="239" t="s">
        <v>200</v>
      </c>
      <c r="E27" s="666" t="s">
        <v>182</v>
      </c>
      <c r="F27" s="671"/>
      <c r="G27" s="667"/>
      <c r="H27" s="661" t="s">
        <v>183</v>
      </c>
      <c r="I27" s="661"/>
      <c r="J27" s="672" t="s">
        <v>184</v>
      </c>
      <c r="K27" s="673"/>
      <c r="L27" s="673"/>
      <c r="M27" s="673"/>
      <c r="N27" s="673"/>
      <c r="O27" s="673"/>
      <c r="P27" s="674"/>
    </row>
    <row r="28" spans="2:20" ht="18" customHeight="1" x14ac:dyDescent="0.15">
      <c r="B28" s="186"/>
      <c r="E28" s="666" t="s">
        <v>185</v>
      </c>
      <c r="F28" s="671"/>
      <c r="G28" s="667"/>
      <c r="H28" s="661" t="s">
        <v>188</v>
      </c>
      <c r="I28" s="661"/>
      <c r="J28" s="672" t="s">
        <v>190</v>
      </c>
      <c r="K28" s="673"/>
      <c r="L28" s="673"/>
      <c r="M28" s="673"/>
      <c r="N28" s="673"/>
      <c r="O28" s="673"/>
      <c r="P28" s="674"/>
    </row>
    <row r="29" spans="2:20" ht="18" customHeight="1" x14ac:dyDescent="0.15">
      <c r="B29" s="186"/>
      <c r="E29" s="666" t="s">
        <v>186</v>
      </c>
      <c r="F29" s="671"/>
      <c r="G29" s="667"/>
      <c r="H29" s="661" t="s">
        <v>188</v>
      </c>
      <c r="I29" s="661"/>
      <c r="J29" s="672" t="s">
        <v>191</v>
      </c>
      <c r="K29" s="673"/>
      <c r="L29" s="673"/>
      <c r="M29" s="673"/>
      <c r="N29" s="673"/>
      <c r="O29" s="673"/>
      <c r="P29" s="674"/>
    </row>
    <row r="30" spans="2:20" ht="18" customHeight="1" x14ac:dyDescent="0.15">
      <c r="B30" s="186"/>
      <c r="E30" s="666" t="s">
        <v>187</v>
      </c>
      <c r="F30" s="671"/>
      <c r="G30" s="667"/>
      <c r="H30" s="661" t="s">
        <v>189</v>
      </c>
      <c r="I30" s="661"/>
      <c r="J30" s="672" t="s">
        <v>192</v>
      </c>
      <c r="K30" s="673"/>
      <c r="L30" s="673"/>
      <c r="M30" s="673"/>
      <c r="N30" s="673"/>
      <c r="O30" s="673"/>
      <c r="P30" s="674"/>
    </row>
    <row r="31" spans="2:20" ht="18" customHeight="1" x14ac:dyDescent="0.15">
      <c r="B31" s="186"/>
      <c r="E31" s="282"/>
      <c r="F31" s="282"/>
      <c r="G31" s="282"/>
      <c r="H31" s="283"/>
      <c r="I31" s="283"/>
      <c r="J31" s="283"/>
      <c r="K31" s="283"/>
      <c r="L31" s="283"/>
      <c r="M31" s="283"/>
      <c r="N31" s="283"/>
      <c r="O31" s="283"/>
      <c r="P31" s="283"/>
    </row>
    <row r="32" spans="2:20" ht="18" customHeight="1" x14ac:dyDescent="0.15"/>
    <row r="33" spans="2:24" ht="30" customHeight="1" x14ac:dyDescent="0.15">
      <c r="B33" s="662" t="s">
        <v>147</v>
      </c>
      <c r="C33" s="663"/>
      <c r="D33" s="663"/>
      <c r="E33" s="663"/>
      <c r="F33" s="663"/>
      <c r="G33" s="664"/>
      <c r="H33" s="720" t="s">
        <v>314</v>
      </c>
      <c r="I33" s="721"/>
      <c r="J33" s="721"/>
      <c r="K33" s="721"/>
      <c r="L33" s="721"/>
      <c r="M33" s="721"/>
      <c r="N33" s="721"/>
      <c r="O33" s="721"/>
      <c r="P33" s="721"/>
      <c r="Q33" s="721"/>
      <c r="R33" s="721"/>
      <c r="S33" s="721"/>
      <c r="T33" s="721"/>
    </row>
    <row r="34" spans="2:24" ht="9.9499999999999993" customHeight="1" x14ac:dyDescent="0.15">
      <c r="B34" s="181"/>
    </row>
    <row r="35" spans="2:24" s="228" customFormat="1" ht="20.100000000000001" customHeight="1" x14ac:dyDescent="0.15">
      <c r="B35" s="228" t="s">
        <v>272</v>
      </c>
      <c r="E35" s="231"/>
      <c r="F35" s="231"/>
      <c r="I35" s="231"/>
      <c r="J35" s="231"/>
      <c r="K35" s="231"/>
      <c r="L35" s="231"/>
      <c r="O35" s="231"/>
      <c r="P35" s="231"/>
      <c r="Q35" s="231"/>
      <c r="R35" s="231"/>
      <c r="S35" s="231"/>
    </row>
    <row r="36" spans="2:24" s="228" customFormat="1" ht="20.100000000000001" customHeight="1" x14ac:dyDescent="0.15">
      <c r="B36" s="228" t="s">
        <v>273</v>
      </c>
      <c r="E36" s="225"/>
      <c r="F36" s="231"/>
      <c r="G36" s="225"/>
      <c r="H36" s="225"/>
      <c r="I36" s="236"/>
      <c r="J36" s="236"/>
      <c r="K36" s="236"/>
      <c r="L36" s="231"/>
      <c r="M36" s="231"/>
      <c r="N36" s="231"/>
      <c r="O36" s="231"/>
      <c r="P36" s="231"/>
      <c r="Q36" s="231"/>
      <c r="R36" s="231"/>
      <c r="S36" s="231"/>
    </row>
    <row r="37" spans="2:24" s="228" customFormat="1" ht="20.100000000000001" customHeight="1" x14ac:dyDescent="0.15">
      <c r="C37" s="228" t="s">
        <v>199</v>
      </c>
      <c r="E37" s="225"/>
      <c r="F37" s="225"/>
      <c r="G37" s="225"/>
      <c r="H37" s="225"/>
      <c r="K37" s="236"/>
      <c r="L37" s="231"/>
      <c r="M37" s="231"/>
      <c r="N37" s="231"/>
      <c r="O37" s="231"/>
      <c r="P37" s="231"/>
      <c r="Q37" s="231"/>
      <c r="R37" s="231"/>
      <c r="S37" s="231"/>
      <c r="W37" s="237"/>
    </row>
    <row r="38" spans="2:24" s="277" customFormat="1" ht="20.100000000000001" customHeight="1" x14ac:dyDescent="0.15">
      <c r="D38" s="278" t="s">
        <v>235</v>
      </c>
      <c r="E38" s="235" t="s">
        <v>270</v>
      </c>
      <c r="F38" s="279"/>
      <c r="G38" s="279"/>
      <c r="H38" s="279"/>
      <c r="K38" s="235"/>
      <c r="L38" s="235"/>
      <c r="M38" s="235"/>
      <c r="N38" s="235"/>
      <c r="O38" s="235"/>
      <c r="P38" s="235"/>
      <c r="Q38" s="235"/>
      <c r="R38" s="235"/>
      <c r="S38" s="235"/>
      <c r="W38" s="280"/>
      <c r="X38" s="281"/>
    </row>
    <row r="39" spans="2:24" s="228" customFormat="1" ht="20.100000000000001" customHeight="1" x14ac:dyDescent="0.15">
      <c r="C39" s="228" t="s">
        <v>263</v>
      </c>
      <c r="E39" s="231"/>
      <c r="F39" s="225"/>
      <c r="G39" s="225"/>
      <c r="H39" s="225"/>
      <c r="K39" s="231"/>
      <c r="L39" s="231"/>
      <c r="M39" s="231"/>
      <c r="N39" s="231"/>
      <c r="O39" s="231"/>
      <c r="P39" s="231"/>
      <c r="Q39" s="231"/>
      <c r="R39" s="231"/>
      <c r="S39" s="231"/>
    </row>
    <row r="40" spans="2:24" s="228" customFormat="1" ht="20.100000000000001" customHeight="1" x14ac:dyDescent="0.15">
      <c r="D40" s="237" t="s">
        <v>200</v>
      </c>
      <c r="E40" s="277" t="s">
        <v>266</v>
      </c>
      <c r="F40" s="225"/>
      <c r="G40" s="225"/>
      <c r="H40" s="225"/>
      <c r="I40" s="237"/>
      <c r="K40" s="231"/>
      <c r="L40" s="231"/>
      <c r="M40" s="231"/>
      <c r="N40" s="231"/>
      <c r="O40" s="231"/>
      <c r="P40" s="231"/>
      <c r="Q40" s="231"/>
      <c r="R40" s="231"/>
      <c r="S40" s="231"/>
    </row>
    <row r="41" spans="2:24" s="228" customFormat="1" ht="20.100000000000001" customHeight="1" x14ac:dyDescent="0.15">
      <c r="B41" s="228" t="s">
        <v>198</v>
      </c>
      <c r="C41" s="228" t="s">
        <v>267</v>
      </c>
      <c r="E41" s="231"/>
      <c r="F41" s="231"/>
      <c r="G41" s="231"/>
      <c r="H41" s="231"/>
      <c r="I41" s="238"/>
      <c r="J41" s="238"/>
      <c r="K41" s="238"/>
      <c r="L41" s="238"/>
      <c r="M41" s="238"/>
      <c r="N41" s="238"/>
      <c r="O41" s="238"/>
      <c r="P41" s="238"/>
      <c r="Q41" s="238"/>
      <c r="R41" s="238"/>
      <c r="S41" s="231"/>
    </row>
    <row r="42" spans="2:24" s="228" customFormat="1" ht="20.100000000000001" customHeight="1" x14ac:dyDescent="0.15">
      <c r="D42" s="237" t="s">
        <v>235</v>
      </c>
      <c r="E42" s="228" t="s">
        <v>265</v>
      </c>
      <c r="F42" s="231"/>
      <c r="G42" s="231"/>
      <c r="H42" s="231"/>
      <c r="I42" s="238"/>
      <c r="J42" s="238"/>
      <c r="K42" s="238"/>
      <c r="L42" s="238"/>
      <c r="M42" s="238"/>
      <c r="N42" s="238"/>
      <c r="O42" s="238"/>
      <c r="P42" s="238"/>
      <c r="Q42" s="238"/>
      <c r="R42" s="238"/>
      <c r="S42" s="231"/>
    </row>
    <row r="43" spans="2:24" s="228" customFormat="1" ht="20.100000000000001" customHeight="1" x14ac:dyDescent="0.15">
      <c r="C43" s="228" t="s">
        <v>268</v>
      </c>
      <c r="E43" s="231"/>
      <c r="F43" s="231"/>
      <c r="G43" s="231"/>
      <c r="H43" s="231"/>
      <c r="I43" s="231"/>
      <c r="J43" s="231"/>
      <c r="K43" s="231"/>
      <c r="L43" s="231"/>
      <c r="M43" s="231"/>
      <c r="N43" s="231"/>
      <c r="O43" s="231"/>
      <c r="P43" s="231"/>
      <c r="Q43" s="231"/>
      <c r="R43" s="231"/>
      <c r="S43" s="231"/>
    </row>
    <row r="44" spans="2:24" s="277" customFormat="1" ht="20.100000000000001" customHeight="1" x14ac:dyDescent="0.15">
      <c r="D44" s="278" t="s">
        <v>235</v>
      </c>
      <c r="E44" s="277" t="s">
        <v>271</v>
      </c>
      <c r="F44" s="235"/>
      <c r="G44" s="235"/>
      <c r="H44" s="235"/>
      <c r="I44" s="235"/>
      <c r="J44" s="235"/>
      <c r="K44" s="235"/>
      <c r="L44" s="235"/>
      <c r="M44" s="235"/>
      <c r="N44" s="235"/>
      <c r="O44" s="235"/>
      <c r="P44" s="235"/>
      <c r="Q44" s="235"/>
      <c r="R44" s="235"/>
      <c r="S44" s="235"/>
    </row>
    <row r="45" spans="2:24" s="228" customFormat="1" ht="20.100000000000001" customHeight="1" x14ac:dyDescent="0.15">
      <c r="C45" s="228" t="s">
        <v>269</v>
      </c>
      <c r="E45" s="231"/>
      <c r="F45" s="231"/>
      <c r="G45" s="237"/>
      <c r="I45" s="231"/>
      <c r="J45" s="231"/>
      <c r="K45" s="231"/>
      <c r="L45" s="231"/>
      <c r="M45" s="231"/>
      <c r="N45" s="231"/>
      <c r="O45" s="231"/>
      <c r="P45" s="231"/>
      <c r="Q45" s="231"/>
      <c r="R45" s="231"/>
      <c r="S45" s="231"/>
    </row>
    <row r="46" spans="2:24" s="228" customFormat="1" ht="20.100000000000001" customHeight="1" x14ac:dyDescent="0.15">
      <c r="D46" s="237" t="s">
        <v>235</v>
      </c>
      <c r="E46" s="228" t="s">
        <v>208</v>
      </c>
      <c r="F46" s="231"/>
      <c r="G46" s="237"/>
      <c r="I46" s="231"/>
      <c r="J46" s="231"/>
      <c r="K46" s="231"/>
      <c r="L46" s="231"/>
      <c r="M46" s="231"/>
      <c r="N46" s="231"/>
      <c r="O46" s="231"/>
      <c r="P46" s="231"/>
      <c r="Q46" s="231"/>
      <c r="R46" s="231"/>
      <c r="S46" s="231"/>
    </row>
    <row r="47" spans="2:24" s="228" customFormat="1" ht="5.0999999999999996" customHeight="1" x14ac:dyDescent="0.15">
      <c r="E47" s="231"/>
      <c r="F47" s="231"/>
      <c r="G47" s="231"/>
      <c r="H47" s="231"/>
      <c r="I47" s="231"/>
      <c r="J47" s="231"/>
      <c r="K47" s="231"/>
      <c r="L47" s="231"/>
      <c r="M47" s="231"/>
      <c r="N47" s="231"/>
      <c r="O47" s="231"/>
      <c r="P47" s="231"/>
      <c r="Q47" s="231"/>
      <c r="R47" s="231"/>
      <c r="S47" s="231"/>
    </row>
    <row r="48" spans="2:24" s="228" customFormat="1" ht="20.100000000000001" customHeight="1" x14ac:dyDescent="0.15">
      <c r="C48" s="224" t="s">
        <v>319</v>
      </c>
      <c r="E48" s="236"/>
      <c r="F48" s="231"/>
      <c r="G48" s="231"/>
      <c r="H48" s="231"/>
      <c r="I48" s="231"/>
      <c r="J48" s="231"/>
      <c r="K48" s="231"/>
      <c r="L48" s="231"/>
      <c r="M48" s="231"/>
      <c r="N48" s="231"/>
      <c r="O48" s="231"/>
      <c r="P48" s="231"/>
      <c r="Q48" s="231"/>
      <c r="R48" s="231"/>
      <c r="S48" s="231"/>
    </row>
    <row r="49" spans="2:19" s="228" customFormat="1" ht="20.100000000000001" customHeight="1" x14ac:dyDescent="0.15">
      <c r="C49" s="224"/>
      <c r="D49" s="225" t="s">
        <v>264</v>
      </c>
      <c r="E49" s="236"/>
      <c r="F49" s="231"/>
      <c r="G49" s="231"/>
      <c r="H49" s="231"/>
      <c r="I49" s="231"/>
      <c r="J49" s="231"/>
      <c r="K49" s="231"/>
      <c r="L49" s="231"/>
      <c r="M49" s="231"/>
      <c r="N49" s="231"/>
      <c r="O49" s="231"/>
      <c r="P49" s="231"/>
      <c r="Q49" s="231"/>
      <c r="R49" s="231"/>
      <c r="S49" s="231"/>
    </row>
    <row r="50" spans="2:19" ht="8.1" customHeight="1" x14ac:dyDescent="0.15"/>
    <row r="51" spans="2:19" ht="30" customHeight="1" x14ac:dyDescent="0.15">
      <c r="B51" s="662" t="s">
        <v>149</v>
      </c>
      <c r="C51" s="663"/>
      <c r="D51" s="663"/>
      <c r="E51" s="663"/>
      <c r="F51" s="663"/>
      <c r="G51" s="663"/>
      <c r="H51" s="663"/>
      <c r="I51" s="664"/>
    </row>
    <row r="52" spans="2:19" ht="9.9499999999999993" customHeight="1" x14ac:dyDescent="0.15"/>
    <row r="53" spans="2:19" ht="20.100000000000001" customHeight="1" x14ac:dyDescent="0.15">
      <c r="B53" t="s">
        <v>153</v>
      </c>
    </row>
    <row r="54" spans="2:19" ht="20.100000000000001" customHeight="1" x14ac:dyDescent="0.15">
      <c r="B54" t="s">
        <v>154</v>
      </c>
    </row>
    <row r="55" spans="2:19" ht="20.100000000000001" customHeight="1" x14ac:dyDescent="0.15">
      <c r="B55" t="s">
        <v>210</v>
      </c>
    </row>
    <row r="56" spans="2:19" ht="20.100000000000001" customHeight="1" x14ac:dyDescent="0.15">
      <c r="B56" t="s">
        <v>226</v>
      </c>
    </row>
    <row r="57" spans="2:19" ht="20.100000000000001" customHeight="1" x14ac:dyDescent="0.15">
      <c r="B57" t="s">
        <v>155</v>
      </c>
    </row>
  </sheetData>
  <mergeCells count="16">
    <mergeCell ref="B2:L2"/>
    <mergeCell ref="E27:G27"/>
    <mergeCell ref="H27:I27"/>
    <mergeCell ref="J27:P27"/>
    <mergeCell ref="E28:G28"/>
    <mergeCell ref="H28:I28"/>
    <mergeCell ref="J28:P28"/>
    <mergeCell ref="B33:G33"/>
    <mergeCell ref="B51:I51"/>
    <mergeCell ref="E29:G29"/>
    <mergeCell ref="H29:I29"/>
    <mergeCell ref="J29:P29"/>
    <mergeCell ref="E30:G30"/>
    <mergeCell ref="H30:I30"/>
    <mergeCell ref="J30:P30"/>
    <mergeCell ref="H33:T33"/>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請求書</vt:lpstr>
      <vt:lpstr>標準報酬等級表</vt:lpstr>
      <vt:lpstr>上限額表</vt:lpstr>
      <vt:lpstr>別紙注意事項</vt:lpstr>
      <vt:lpstr>裏面 (2)</vt:lpstr>
      <vt:lpstr>添付書類と注意事項</vt:lpstr>
      <vt:lpstr>添付書類と注意事項 (2)</vt:lpstr>
      <vt:lpstr>記入例</vt:lpstr>
      <vt:lpstr>添付書類と注意事項_</vt:lpstr>
      <vt:lpstr>添付書類と注意事項 (4)</vt:lpstr>
      <vt:lpstr>請求可能判定シート（産後休業取得者用）</vt:lpstr>
      <vt:lpstr>算出シート</vt:lpstr>
      <vt:lpstr>請求可能判定シート (産後休業取得なし用)</vt:lpstr>
      <vt:lpstr>裏面 (3)</vt:lpstr>
      <vt:lpstr>記入例!Print_Area</vt:lpstr>
      <vt:lpstr>算出シート!Print_Area</vt:lpstr>
      <vt:lpstr>'請求可能判定シート (産後休業取得なし用)'!Print_Area</vt:lpstr>
      <vt:lpstr>'請求可能判定シート（産後休業取得者用）'!Print_Area</vt:lpstr>
      <vt:lpstr>請求書!Print_Area</vt:lpstr>
      <vt:lpstr>'添付書類と注意事項 (4)'!Print_Area</vt:lpstr>
      <vt:lpstr>'裏面 (2)'!Print_Area</vt:lpstr>
      <vt:lpstr>'裏面 (3)'!Print_Area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u106</dc:creator>
  <cp:lastModifiedBy>u106</cp:lastModifiedBy>
  <cp:lastPrinted>2025-07-04T02:04:44Z</cp:lastPrinted>
  <dcterms:created xsi:type="dcterms:W3CDTF">2012-03-06T06:44:26Z</dcterms:created>
  <dcterms:modified xsi:type="dcterms:W3CDTF">2025-07-31T00:38:30Z</dcterms:modified>
</cp:coreProperties>
</file>