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0.1.100.14\disk1\05_厚生福利担当\☆☆　業務用個人フォルダ\99　吉田　耕\01_【機２】任継関係\04_掛金試算\"/>
    </mc:Choice>
  </mc:AlternateContent>
  <xr:revisionPtr revIDLastSave="0" documentId="13_ncr:1_{AE73971E-C0D7-4C14-A878-BDF4D4334C6A}" xr6:coauthVersionLast="47" xr6:coauthVersionMax="47" xr10:uidLastSave="{00000000-0000-0000-0000-000000000000}"/>
  <bookViews>
    <workbookView xWindow="13785" yWindow="2910" windowWidth="10500" windowHeight="14880" xr2:uid="{5A9EF5C0-E3B5-4160-BD23-82BA763B6F57}"/>
  </bookViews>
  <sheets>
    <sheet name="入力シート" sheetId="1" r:id="rId1"/>
    <sheet name="計算シート（入力不可）" sheetId="2" r:id="rId2"/>
  </sheets>
  <definedNames>
    <definedName name="_xlnm.Print_Area" localSheetId="0">入力シート!$A$1:$E$29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 l="1"/>
  <c r="C10" i="2" s="1"/>
  <c r="C7" i="2"/>
  <c r="C11" i="2" l="1"/>
  <c r="C12" i="2"/>
  <c r="D7" i="1" l="1"/>
  <c r="D12" i="1" s="1"/>
  <c r="D10" i="1" l="1"/>
  <c r="D11" i="1"/>
  <c r="D9" i="1"/>
</calcChain>
</file>

<file path=xl/sharedStrings.xml><?xml version="1.0" encoding="utf-8"?>
<sst xmlns="http://schemas.openxmlformats.org/spreadsheetml/2006/main" count="58" uniqueCount="54">
  <si>
    <t>令和８年度</t>
    <rPh sb="0" eb="2">
      <t>レイワ</t>
    </rPh>
    <rPh sb="3" eb="5">
      <t>ネンド</t>
    </rPh>
    <phoneticPr fontId="3"/>
  </si>
  <si>
    <t>平均標準報酬月額</t>
    <rPh sb="0" eb="2">
      <t>ヘイキン</t>
    </rPh>
    <rPh sb="2" eb="4">
      <t>ヒョウジュン</t>
    </rPh>
    <rPh sb="4" eb="6">
      <t>ホウシュウ</t>
    </rPh>
    <rPh sb="6" eb="8">
      <t>ゲツガク</t>
    </rPh>
    <phoneticPr fontId="4"/>
  </si>
  <si>
    <t>短期掛金率</t>
    <rPh sb="0" eb="2">
      <t>タンキ</t>
    </rPh>
    <rPh sb="2" eb="4">
      <t>カケキン</t>
    </rPh>
    <rPh sb="4" eb="5">
      <t>リツ</t>
    </rPh>
    <phoneticPr fontId="4"/>
  </si>
  <si>
    <t>介護掛金率</t>
    <rPh sb="0" eb="2">
      <t>カイゴ</t>
    </rPh>
    <rPh sb="2" eb="4">
      <t>カケキン</t>
    </rPh>
    <rPh sb="4" eb="5">
      <t>リツ</t>
    </rPh>
    <phoneticPr fontId="4"/>
  </si>
  <si>
    <t>介護適用年齢チェック</t>
    <phoneticPr fontId="4"/>
  </si>
  <si>
    <t>標準報酬月額</t>
    <rPh sb="0" eb="2">
      <t>ヒョウジュン</t>
    </rPh>
    <rPh sb="2" eb="4">
      <t>ホウシュウ</t>
    </rPh>
    <rPh sb="4" eb="6">
      <t>ゲツガク</t>
    </rPh>
    <phoneticPr fontId="3"/>
  </si>
  <si>
    <t>短期掛金（月額）</t>
    <rPh sb="0" eb="2">
      <t>タンキ</t>
    </rPh>
    <rPh sb="2" eb="4">
      <t>カケキン</t>
    </rPh>
    <rPh sb="5" eb="7">
      <t>ゲツガク</t>
    </rPh>
    <phoneticPr fontId="3"/>
  </si>
  <si>
    <t>介護掛金（月額）</t>
    <rPh sb="0" eb="2">
      <t>カイゴ</t>
    </rPh>
    <rPh sb="2" eb="4">
      <t>カケキン</t>
    </rPh>
    <rPh sb="5" eb="7">
      <t>ゲツガク</t>
    </rPh>
    <phoneticPr fontId="3"/>
  </si>
  <si>
    <t>410,000円以上</t>
    <rPh sb="7" eb="8">
      <t>エン</t>
    </rPh>
    <rPh sb="8" eb="10">
      <t>イジョウ</t>
    </rPh>
    <phoneticPr fontId="3"/>
  </si>
  <si>
    <t>子育て支援金掛金（月額）</t>
    <rPh sb="0" eb="2">
      <t>コソダ</t>
    </rPh>
    <rPh sb="3" eb="5">
      <t>シエン</t>
    </rPh>
    <rPh sb="5" eb="6">
      <t>キン</t>
    </rPh>
    <rPh sb="6" eb="8">
      <t>カケキン</t>
    </rPh>
    <rPh sb="9" eb="11">
      <t>ゲツガク</t>
    </rPh>
    <phoneticPr fontId="3"/>
  </si>
  <si>
    <t>子育て支援金掛金率</t>
    <rPh sb="0" eb="2">
      <t>コソダ</t>
    </rPh>
    <rPh sb="3" eb="6">
      <t>シエンキン</t>
    </rPh>
    <rPh sb="6" eb="9">
      <t>カケキンリツ</t>
    </rPh>
    <phoneticPr fontId="4"/>
  </si>
  <si>
    <t>「任意継続掛金」簡易試算シート</t>
    <rPh sb="1" eb="3">
      <t>ニンイ</t>
    </rPh>
    <rPh sb="3" eb="5">
      <t>ケイゾク</t>
    </rPh>
    <rPh sb="5" eb="7">
      <t>カケキン</t>
    </rPh>
    <rPh sb="8" eb="10">
      <t>カンイ</t>
    </rPh>
    <rPh sb="10" eb="12">
      <t>シサン</t>
    </rPh>
    <phoneticPr fontId="4"/>
  </si>
  <si>
    <t>選択・入力してください</t>
    <rPh sb="0" eb="2">
      <t>センタク</t>
    </rPh>
    <rPh sb="3" eb="5">
      <t>ニュウリョク</t>
    </rPh>
    <phoneticPr fontId="4"/>
  </si>
  <si>
    <t>▼</t>
    <phoneticPr fontId="4"/>
  </si>
  <si>
    <t>対象者
情報</t>
    <rPh sb="0" eb="3">
      <t>タイショウシャ</t>
    </rPh>
    <rPh sb="4" eb="6">
      <t>ジョウホウ</t>
    </rPh>
    <phoneticPr fontId="4"/>
  </si>
  <si>
    <t>掛金額
（月額）</t>
    <rPh sb="0" eb="2">
      <t>カケキン</t>
    </rPh>
    <rPh sb="2" eb="3">
      <t>ガク</t>
    </rPh>
    <rPh sb="5" eb="7">
      <t>ゲツガク</t>
    </rPh>
    <phoneticPr fontId="4"/>
  </si>
  <si>
    <t>掛金額
（年額）</t>
    <rPh sb="0" eb="2">
      <t>カケキン</t>
    </rPh>
    <rPh sb="2" eb="3">
      <t>ガク</t>
    </rPh>
    <rPh sb="5" eb="7">
      <t>ネンガク</t>
    </rPh>
    <phoneticPr fontId="4"/>
  </si>
  <si>
    <t>・</t>
    <phoneticPr fontId="4"/>
  </si>
  <si>
    <t>・</t>
    <phoneticPr fontId="3"/>
  </si>
  <si>
    <t>短期掛金＋介護掛金＋子育て支援金掛金</t>
    <rPh sb="0" eb="2">
      <t>タンキ</t>
    </rPh>
    <rPh sb="2" eb="4">
      <t>カケキン</t>
    </rPh>
    <rPh sb="10" eb="12">
      <t>コソダ</t>
    </rPh>
    <rPh sb="13" eb="15">
      <t>シエン</t>
    </rPh>
    <rPh sb="15" eb="16">
      <t>キン</t>
    </rPh>
    <rPh sb="16" eb="18">
      <t>カケキン</t>
    </rPh>
    <phoneticPr fontId="4"/>
  </si>
  <si>
    <t>　退職時の標準報酬月額</t>
    <rPh sb="1" eb="4">
      <t>タイショクジ</t>
    </rPh>
    <rPh sb="5" eb="7">
      <t>ヒョウジュン</t>
    </rPh>
    <rPh sb="7" eb="9">
      <t>ホウシュウ</t>
    </rPh>
    <rPh sb="9" eb="11">
      <t>ゲツガク</t>
    </rPh>
    <phoneticPr fontId="4"/>
  </si>
  <si>
    <t>　退職時の満年齢</t>
    <rPh sb="1" eb="4">
      <t>タイショクジ</t>
    </rPh>
    <rPh sb="5" eb="6">
      <t>マン</t>
    </rPh>
    <rPh sb="6" eb="8">
      <t>ネンレイ</t>
    </rPh>
    <phoneticPr fontId="4"/>
  </si>
  <si>
    <t>＜使用方法＞</t>
    <rPh sb="1" eb="5">
      <t>シヨウホウホウ</t>
    </rPh>
    <phoneticPr fontId="2"/>
  </si>
  <si>
    <t>　＊「標準報酬月額」はご自身の給与明細を参考に入力してください（「支払総額」や「給料月額」ではありません）。</t>
    <rPh sb="3" eb="5">
      <t>ヒョウジュン</t>
    </rPh>
    <rPh sb="5" eb="7">
      <t>ホウシュウ</t>
    </rPh>
    <rPh sb="7" eb="9">
      <t>ゲツガク</t>
    </rPh>
    <rPh sb="15" eb="17">
      <t>キュウヨ</t>
    </rPh>
    <rPh sb="17" eb="19">
      <t>メイサイ</t>
    </rPh>
    <rPh sb="20" eb="22">
      <t>サンコウ</t>
    </rPh>
    <rPh sb="23" eb="25">
      <t>ニュウリョク</t>
    </rPh>
    <rPh sb="33" eb="35">
      <t>シハラ</t>
    </rPh>
    <rPh sb="35" eb="37">
      <t>ソウガク</t>
    </rPh>
    <rPh sb="40" eb="42">
      <t>キュウリョウ</t>
    </rPh>
    <rPh sb="42" eb="44">
      <t>ゲツガク</t>
    </rPh>
    <phoneticPr fontId="4"/>
  </si>
  <si>
    <t>＜介護掛金について＞</t>
    <rPh sb="1" eb="3">
      <t>カイゴ</t>
    </rPh>
    <rPh sb="3" eb="5">
      <t>カケキン</t>
    </rPh>
    <phoneticPr fontId="2"/>
  </si>
  <si>
    <t>　＊黄色のセルについて、該当となるものをリストから選択してください（自動計算されます）。</t>
    <rPh sb="2" eb="4">
      <t>キイロ</t>
    </rPh>
    <rPh sb="12" eb="14">
      <t>ガイトウ</t>
    </rPh>
    <rPh sb="25" eb="27">
      <t>センタク</t>
    </rPh>
    <rPh sb="34" eb="38">
      <t>ジドウケイサン</t>
    </rPh>
    <phoneticPr fontId="3"/>
  </si>
  <si>
    <r>
      <t>　毎月払い</t>
    </r>
    <r>
      <rPr>
        <sz val="11"/>
        <color indexed="8"/>
        <rFont val="ＭＳ Ｐゴシック"/>
        <family val="3"/>
        <charset val="128"/>
      </rPr>
      <t>（割引なし：月額×12）</t>
    </r>
    <rPh sb="1" eb="3">
      <t>マイツキ</t>
    </rPh>
    <rPh sb="3" eb="4">
      <t>バラ</t>
    </rPh>
    <rPh sb="6" eb="8">
      <t>ワリビキ</t>
    </rPh>
    <rPh sb="11" eb="13">
      <t>ゲツガク</t>
    </rPh>
    <phoneticPr fontId="4"/>
  </si>
  <si>
    <t>　＊これはあくまでも簡易的な試算です。任意継続組合員申出書受理後に正式な決定額を通知しますので、申出を検討する際の参考
　　としてください。</t>
    <rPh sb="10" eb="12">
      <t>カンイ</t>
    </rPh>
    <rPh sb="12" eb="13">
      <t>テキ</t>
    </rPh>
    <rPh sb="14" eb="16">
      <t>シサン</t>
    </rPh>
    <rPh sb="19" eb="26">
      <t>ニンイケイゾククミアイイン</t>
    </rPh>
    <rPh sb="26" eb="29">
      <t>モウシデショ</t>
    </rPh>
    <rPh sb="29" eb="32">
      <t>ジュリゴ</t>
    </rPh>
    <rPh sb="33" eb="35">
      <t>セイシキ</t>
    </rPh>
    <rPh sb="36" eb="38">
      <t>ケッテイ</t>
    </rPh>
    <rPh sb="38" eb="39">
      <t>ガク</t>
    </rPh>
    <rPh sb="40" eb="42">
      <t>ツウチ</t>
    </rPh>
    <rPh sb="48" eb="50">
      <t>モウシデ</t>
    </rPh>
    <rPh sb="51" eb="53">
      <t>ケントウ</t>
    </rPh>
    <rPh sb="55" eb="56">
      <t>サイ</t>
    </rPh>
    <rPh sb="57" eb="59">
      <t>サンコウ</t>
    </rPh>
    <phoneticPr fontId="4"/>
  </si>
  <si>
    <t>　＊任意継続加入中に40歳になった場合は、その時点から介護掛金が発生します。
　＊任意継続加入中に65歳になった場合は、介護掛金の徴収義務者が共済組合から居住地の市町村へ変わるため、共済組合は
　　介護掛金は徴収しないこととなりますが、別途居住地の市町村へ納付いただくこととなります。</t>
    <rPh sb="2" eb="4">
      <t>ニンイ</t>
    </rPh>
    <rPh sb="4" eb="6">
      <t>ケイゾク</t>
    </rPh>
    <rPh sb="6" eb="8">
      <t>カニュウ</t>
    </rPh>
    <rPh sb="8" eb="9">
      <t>チュウ</t>
    </rPh>
    <rPh sb="12" eb="13">
      <t>サイ</t>
    </rPh>
    <rPh sb="17" eb="19">
      <t>バアイ</t>
    </rPh>
    <rPh sb="23" eb="25">
      <t>ジテン</t>
    </rPh>
    <rPh sb="27" eb="29">
      <t>カイゴ</t>
    </rPh>
    <rPh sb="29" eb="31">
      <t>カケキン</t>
    </rPh>
    <rPh sb="32" eb="34">
      <t>ハッセイ</t>
    </rPh>
    <rPh sb="41" eb="43">
      <t>ニンイ</t>
    </rPh>
    <rPh sb="43" eb="45">
      <t>ケイゾク</t>
    </rPh>
    <rPh sb="45" eb="47">
      <t>カニュウ</t>
    </rPh>
    <rPh sb="47" eb="48">
      <t>ナカ</t>
    </rPh>
    <rPh sb="51" eb="52">
      <t>サイ</t>
    </rPh>
    <rPh sb="56" eb="58">
      <t>バアイ</t>
    </rPh>
    <rPh sb="60" eb="62">
      <t>カイゴ</t>
    </rPh>
    <rPh sb="62" eb="64">
      <t>カケキン</t>
    </rPh>
    <rPh sb="71" eb="73">
      <t>キョウサイ</t>
    </rPh>
    <rPh sb="73" eb="75">
      <t>クミアイ</t>
    </rPh>
    <rPh sb="77" eb="80">
      <t>キョジュウチ</t>
    </rPh>
    <rPh sb="81" eb="84">
      <t>シチョウソン</t>
    </rPh>
    <rPh sb="85" eb="86">
      <t>カ</t>
    </rPh>
    <rPh sb="91" eb="95">
      <t>キョウサイクミアイ</t>
    </rPh>
    <rPh sb="99" eb="101">
      <t>カイゴ</t>
    </rPh>
    <rPh sb="101" eb="103">
      <t>カケキン</t>
    </rPh>
    <rPh sb="118" eb="120">
      <t>ベット</t>
    </rPh>
    <rPh sb="120" eb="123">
      <t>キョジュウチ</t>
    </rPh>
    <rPh sb="124" eb="127">
      <t>シチョウソン</t>
    </rPh>
    <rPh sb="128" eb="130">
      <t>ノウフ</t>
    </rPh>
    <phoneticPr fontId="4"/>
  </si>
  <si>
    <t>＜前納割引について＞</t>
    <rPh sb="1" eb="3">
      <t>ゼンノウ</t>
    </rPh>
    <rPh sb="3" eb="5">
      <t>ワリビキ</t>
    </rPh>
    <phoneticPr fontId="2"/>
  </si>
  <si>
    <r>
      <t>　①年一括払い</t>
    </r>
    <r>
      <rPr>
        <sz val="11"/>
        <color indexed="8"/>
        <rFont val="ＭＳ Ｐゴシック"/>
        <family val="3"/>
        <charset val="128"/>
      </rPr>
      <t>（前納割引適用）※第１</t>
    </r>
    <r>
      <rPr>
        <sz val="11"/>
        <color theme="1"/>
        <rFont val="游ゴシック"/>
        <family val="2"/>
        <charset val="128"/>
        <scheme val="minor"/>
      </rPr>
      <t>回提出期限に申込し３月に納付する場合</t>
    </r>
    <rPh sb="2" eb="3">
      <t>ネン</t>
    </rPh>
    <rPh sb="3" eb="5">
      <t>イッカツ</t>
    </rPh>
    <rPh sb="5" eb="6">
      <t>バラ</t>
    </rPh>
    <rPh sb="8" eb="10">
      <t>ゼンノウ</t>
    </rPh>
    <rPh sb="10" eb="12">
      <t>ワリビキ</t>
    </rPh>
    <rPh sb="12" eb="14">
      <t>テキヨウ</t>
    </rPh>
    <rPh sb="16" eb="17">
      <t>ダイ</t>
    </rPh>
    <rPh sb="18" eb="19">
      <t>カイ</t>
    </rPh>
    <rPh sb="19" eb="21">
      <t>テイシュツ</t>
    </rPh>
    <rPh sb="21" eb="23">
      <t>キゲン</t>
    </rPh>
    <rPh sb="24" eb="26">
      <t>モウシコミ</t>
    </rPh>
    <rPh sb="28" eb="29">
      <t>ガツ</t>
    </rPh>
    <rPh sb="30" eb="32">
      <t>ノウフ</t>
    </rPh>
    <rPh sb="34" eb="36">
      <t>バアイ</t>
    </rPh>
    <phoneticPr fontId="4"/>
  </si>
  <si>
    <r>
      <t>　②年一括払い</t>
    </r>
    <r>
      <rPr>
        <sz val="11"/>
        <color indexed="8"/>
        <rFont val="ＭＳ Ｐゴシック"/>
        <family val="3"/>
        <charset val="128"/>
      </rPr>
      <t>（前納割引適用）</t>
    </r>
    <r>
      <rPr>
        <sz val="11"/>
        <color theme="1"/>
        <rFont val="游ゴシック"/>
        <family val="2"/>
        <charset val="128"/>
        <scheme val="minor"/>
      </rPr>
      <t>※第２回提出期限以降に申込し４月に納付する場合</t>
    </r>
    <rPh sb="2" eb="3">
      <t>ネン</t>
    </rPh>
    <rPh sb="3" eb="5">
      <t>イッカツ</t>
    </rPh>
    <rPh sb="5" eb="6">
      <t>バラ</t>
    </rPh>
    <rPh sb="8" eb="10">
      <t>ゼンノウ</t>
    </rPh>
    <rPh sb="10" eb="12">
      <t>ワリビキ</t>
    </rPh>
    <rPh sb="12" eb="14">
      <t>テキヨウ</t>
    </rPh>
    <rPh sb="16" eb="17">
      <t>ダイ</t>
    </rPh>
    <rPh sb="18" eb="19">
      <t>カイ</t>
    </rPh>
    <rPh sb="19" eb="21">
      <t>テイシュツ</t>
    </rPh>
    <rPh sb="21" eb="23">
      <t>キゲン</t>
    </rPh>
    <rPh sb="23" eb="25">
      <t>イコウ</t>
    </rPh>
    <rPh sb="26" eb="28">
      <t>モウシコミ</t>
    </rPh>
    <rPh sb="30" eb="31">
      <t>ガツ</t>
    </rPh>
    <rPh sb="32" eb="34">
      <t>ノウフ</t>
    </rPh>
    <rPh sb="36" eb="38">
      <t>バアイ</t>
    </rPh>
    <phoneticPr fontId="4"/>
  </si>
  <si>
    <r>
      <t>　③半期払い</t>
    </r>
    <r>
      <rPr>
        <sz val="11"/>
        <color rgb="FF000000"/>
        <rFont val="游ゴシック"/>
        <family val="3"/>
        <charset val="128"/>
      </rPr>
      <t>（前納割引適用）※年２回に分けて納付する場合</t>
    </r>
    <rPh sb="2" eb="4">
      <t>ハンキ</t>
    </rPh>
    <rPh sb="4" eb="5">
      <t>バラ</t>
    </rPh>
    <rPh sb="7" eb="9">
      <t>ゼンノウ</t>
    </rPh>
    <rPh sb="15" eb="16">
      <t>ネン</t>
    </rPh>
    <rPh sb="17" eb="18">
      <t>カイ</t>
    </rPh>
    <rPh sb="19" eb="20">
      <t>ワ</t>
    </rPh>
    <rPh sb="22" eb="24">
      <t>ノウフ</t>
    </rPh>
    <rPh sb="26" eb="28">
      <t>バアイ</t>
    </rPh>
    <phoneticPr fontId="4"/>
  </si>
  <si>
    <t>　＊①の場合、割引が適用される月数は12月です（４月～翌年３月分）。</t>
    <rPh sb="4" eb="6">
      <t>バアイ</t>
    </rPh>
    <rPh sb="7" eb="9">
      <t>ワリビキ</t>
    </rPh>
    <rPh sb="10" eb="12">
      <t>テキヨウ</t>
    </rPh>
    <rPh sb="15" eb="17">
      <t>ツキスウ</t>
    </rPh>
    <rPh sb="20" eb="21">
      <t>ツキ</t>
    </rPh>
    <rPh sb="25" eb="26">
      <t>ガツ</t>
    </rPh>
    <rPh sb="27" eb="29">
      <t>ヨクネン</t>
    </rPh>
    <rPh sb="30" eb="31">
      <t>ガツ</t>
    </rPh>
    <rPh sb="31" eb="32">
      <t>ブン</t>
    </rPh>
    <phoneticPr fontId="2"/>
  </si>
  <si>
    <t>　＊②の場合、割引が適用される月数は11月です（５月～翌年３月分）。</t>
    <rPh sb="4" eb="6">
      <t>バアイ</t>
    </rPh>
    <rPh sb="7" eb="9">
      <t>ワリビキ</t>
    </rPh>
    <rPh sb="10" eb="12">
      <t>テキヨウ</t>
    </rPh>
    <rPh sb="15" eb="17">
      <t>ツキスウ</t>
    </rPh>
    <rPh sb="20" eb="21">
      <t>ツキ</t>
    </rPh>
    <rPh sb="25" eb="26">
      <t>ガツ</t>
    </rPh>
    <rPh sb="27" eb="29">
      <t>ヨクネン</t>
    </rPh>
    <rPh sb="30" eb="31">
      <t>ガツ</t>
    </rPh>
    <rPh sb="31" eb="32">
      <t>ブン</t>
    </rPh>
    <phoneticPr fontId="2"/>
  </si>
  <si>
    <t>　＊③の場合、割引が適用される月数は５月と６月です（５月～９月、10月～翌年３月分）。</t>
    <rPh sb="4" eb="6">
      <t>バアイ</t>
    </rPh>
    <rPh sb="7" eb="9">
      <t>ワリビキ</t>
    </rPh>
    <rPh sb="10" eb="12">
      <t>テキヨウ</t>
    </rPh>
    <rPh sb="15" eb="17">
      <t>ツキスウ</t>
    </rPh>
    <rPh sb="19" eb="20">
      <t>ツキ</t>
    </rPh>
    <rPh sb="22" eb="23">
      <t>ツキ</t>
    </rPh>
    <rPh sb="27" eb="28">
      <t>ガツ</t>
    </rPh>
    <rPh sb="30" eb="31">
      <t>ガツ</t>
    </rPh>
    <rPh sb="34" eb="35">
      <t>ガツ</t>
    </rPh>
    <rPh sb="36" eb="38">
      <t>ヨクネン</t>
    </rPh>
    <rPh sb="39" eb="40">
      <t>ガツ</t>
    </rPh>
    <rPh sb="40" eb="41">
      <t>ブン</t>
    </rPh>
    <phoneticPr fontId="2"/>
  </si>
  <si>
    <t>D</t>
    <phoneticPr fontId="2"/>
  </si>
  <si>
    <t>Ａ</t>
    <phoneticPr fontId="2"/>
  </si>
  <si>
    <t>Ｂ</t>
    <phoneticPr fontId="2"/>
  </si>
  <si>
    <t>Ｃ</t>
    <phoneticPr fontId="2"/>
  </si>
  <si>
    <t>判定①</t>
    <rPh sb="0" eb="2">
      <t>ハンテイ</t>
    </rPh>
    <phoneticPr fontId="2"/>
  </si>
  <si>
    <t>判定②</t>
    <rPh sb="0" eb="2">
      <t>ハンテイ</t>
    </rPh>
    <phoneticPr fontId="2"/>
  </si>
  <si>
    <t>E</t>
    <phoneticPr fontId="2"/>
  </si>
  <si>
    <t>F</t>
    <phoneticPr fontId="2"/>
  </si>
  <si>
    <t>G</t>
    <phoneticPr fontId="2"/>
  </si>
  <si>
    <t>前納率（年一括：前納月数12月）</t>
    <rPh sb="0" eb="2">
      <t>ゼンノウ</t>
    </rPh>
    <rPh sb="2" eb="3">
      <t>リツ</t>
    </rPh>
    <rPh sb="4" eb="7">
      <t>ネンイッカツ</t>
    </rPh>
    <rPh sb="8" eb="12">
      <t>ゼンノウツキスウ</t>
    </rPh>
    <rPh sb="14" eb="15">
      <t>ツキ</t>
    </rPh>
    <phoneticPr fontId="3"/>
  </si>
  <si>
    <t>前納率（半期：前期（前納月数５月））</t>
    <rPh sb="0" eb="2">
      <t>ゼンノウ</t>
    </rPh>
    <rPh sb="2" eb="3">
      <t>リツ</t>
    </rPh>
    <rPh sb="4" eb="6">
      <t>ハンキ</t>
    </rPh>
    <rPh sb="7" eb="9">
      <t>ゼンキ</t>
    </rPh>
    <phoneticPr fontId="3"/>
  </si>
  <si>
    <t>前納率（半期：後期（前納月数６月））</t>
    <rPh sb="0" eb="2">
      <t>ゼンノウ</t>
    </rPh>
    <rPh sb="2" eb="3">
      <t>リツ</t>
    </rPh>
    <rPh sb="4" eb="6">
      <t>ハンキ</t>
    </rPh>
    <rPh sb="7" eb="9">
      <t>コウキ</t>
    </rPh>
    <phoneticPr fontId="3"/>
  </si>
  <si>
    <t>前納率（年一括：前納月数11月）</t>
    <rPh sb="0" eb="2">
      <t>ゼンノウ</t>
    </rPh>
    <rPh sb="2" eb="3">
      <t>リツ</t>
    </rPh>
    <rPh sb="4" eb="7">
      <t>ネンイッカツ</t>
    </rPh>
    <rPh sb="8" eb="10">
      <t>ゼンノウ</t>
    </rPh>
    <rPh sb="10" eb="12">
      <t>ツキスウ</t>
    </rPh>
    <rPh sb="14" eb="15">
      <t>ガツ</t>
    </rPh>
    <phoneticPr fontId="3"/>
  </si>
  <si>
    <t>　＊年度途中退職の場合の計算等については、本試算シートは対応していません（個別に岩手支部へお問い合わせください）。</t>
    <rPh sb="2" eb="8">
      <t>ネンドトチュウタイショク</t>
    </rPh>
    <rPh sb="9" eb="11">
      <t>バアイ</t>
    </rPh>
    <rPh sb="12" eb="14">
      <t>ケイサン</t>
    </rPh>
    <rPh sb="14" eb="15">
      <t>トウ</t>
    </rPh>
    <rPh sb="21" eb="22">
      <t>ホン</t>
    </rPh>
    <rPh sb="22" eb="24">
      <t>シサン</t>
    </rPh>
    <rPh sb="28" eb="30">
      <t>タイオウ</t>
    </rPh>
    <rPh sb="37" eb="39">
      <t>コベツ</t>
    </rPh>
    <rPh sb="40" eb="44">
      <t>イワテシブ</t>
    </rPh>
    <rPh sb="46" eb="47">
      <t>ト</t>
    </rPh>
    <rPh sb="48" eb="49">
      <t>ア</t>
    </rPh>
    <phoneticPr fontId="2"/>
  </si>
  <si>
    <t>＜掛金率等について＞</t>
    <rPh sb="1" eb="4">
      <t>カケキンリツ</t>
    </rPh>
    <rPh sb="4" eb="5">
      <t>トウ</t>
    </rPh>
    <phoneticPr fontId="2"/>
  </si>
  <si>
    <t>　＊掛金率及び算定基礎額の上限となる平均標準報酬月額は年度によって変わりますのでご注意ください。</t>
    <rPh sb="2" eb="4">
      <t>カケキン</t>
    </rPh>
    <rPh sb="4" eb="5">
      <t>リツ</t>
    </rPh>
    <rPh sb="5" eb="6">
      <t>オヨ</t>
    </rPh>
    <rPh sb="7" eb="11">
      <t>サンテイキソ</t>
    </rPh>
    <rPh sb="11" eb="12">
      <t>ガク</t>
    </rPh>
    <rPh sb="13" eb="15">
      <t>ジョウゲン</t>
    </rPh>
    <rPh sb="18" eb="26">
      <t>ヘイキンヒョウジュンホウシュウゲツガク</t>
    </rPh>
    <rPh sb="27" eb="29">
      <t>ネンド</t>
    </rPh>
    <rPh sb="33" eb="34">
      <t>カ</t>
    </rPh>
    <rPh sb="41" eb="43">
      <t>チュウイ</t>
    </rPh>
    <phoneticPr fontId="4"/>
  </si>
  <si>
    <r>
      <t>　　（本シートは令和</t>
    </r>
    <r>
      <rPr>
        <sz val="9"/>
        <color rgb="FFFF0000"/>
        <rFont val="游ゴシック"/>
        <family val="3"/>
        <charset val="128"/>
        <scheme val="minor"/>
      </rPr>
      <t>８</t>
    </r>
    <r>
      <rPr>
        <sz val="9"/>
        <rFont val="游ゴシック"/>
        <family val="3"/>
        <charset val="128"/>
        <scheme val="minor"/>
      </rPr>
      <t>年度の掛金率及び平均標準報酬月額（</t>
    </r>
    <r>
      <rPr>
        <sz val="9"/>
        <color rgb="FFFF0000"/>
        <rFont val="游ゴシック"/>
        <family val="3"/>
        <charset val="128"/>
        <scheme val="minor"/>
      </rPr>
      <t>410,000</t>
    </r>
    <r>
      <rPr>
        <sz val="9"/>
        <rFont val="游ゴシック"/>
        <family val="3"/>
        <charset val="128"/>
        <scheme val="minor"/>
      </rPr>
      <t>円）を適用しています）</t>
    </r>
    <rPh sb="17" eb="18">
      <t>オヨ</t>
    </rPh>
    <rPh sb="19" eb="27">
      <t>ヘイキンヒョウジュンホウシュウゲツガク</t>
    </rPh>
    <rPh sb="35" eb="36">
      <t>エン</t>
    </rPh>
    <phoneticPr fontId="2"/>
  </si>
  <si>
    <t>40歳未満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</si>
</sst>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quot;円&quot;"/>
    <numFmt numFmtId="177" formatCode="0.0000000"/>
  </numFmts>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6"/>
      <name val="ＭＳ Ｐゴシック"/>
      <family val="3"/>
      <charset val="128"/>
    </font>
    <font>
      <b/>
      <sz val="12"/>
      <color theme="1"/>
      <name val="游ゴシック"/>
      <family val="3"/>
      <charset val="128"/>
      <scheme val="minor"/>
    </font>
    <font>
      <b/>
      <sz val="9"/>
      <color theme="1"/>
      <name val="游ゴシック"/>
      <family val="3"/>
      <charset val="128"/>
      <scheme val="minor"/>
    </font>
    <font>
      <b/>
      <sz val="11"/>
      <color theme="1"/>
      <name val="游ゴシック"/>
      <family val="3"/>
      <charset val="128"/>
      <scheme val="minor"/>
    </font>
    <font>
      <sz val="11"/>
      <color indexed="8"/>
      <name val="ＭＳ Ｐゴシック"/>
      <family val="3"/>
      <charset val="128"/>
    </font>
    <font>
      <sz val="9"/>
      <color theme="1"/>
      <name val="游ゴシック"/>
      <family val="3"/>
      <charset val="128"/>
      <scheme val="minor"/>
    </font>
    <font>
      <sz val="9"/>
      <color rgb="FFFF0000"/>
      <name val="游ゴシック"/>
      <family val="3"/>
      <charset val="128"/>
      <scheme val="minor"/>
    </font>
    <font>
      <sz val="11"/>
      <color rgb="FF000000"/>
      <name val="游ゴシック"/>
      <family val="3"/>
      <charset val="128"/>
    </font>
    <font>
      <sz val="9"/>
      <name val="游ゴシック"/>
      <family val="3"/>
      <charset val="128"/>
      <scheme val="minor"/>
    </font>
    <font>
      <sz val="11"/>
      <name val="游ゴシック"/>
      <family val="2"/>
      <charset val="128"/>
      <scheme val="minor"/>
    </font>
    <font>
      <sz val="1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31">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left>
      <right style="thin">
        <color indexed="64"/>
      </right>
      <top style="medium">
        <color theme="1"/>
      </top>
      <bottom/>
      <diagonal/>
    </border>
    <border>
      <left style="thin">
        <color indexed="64"/>
      </left>
      <right style="medium">
        <color rgb="FFFF0000"/>
      </right>
      <top style="medium">
        <color theme="1"/>
      </top>
      <bottom style="thin">
        <color indexed="64"/>
      </bottom>
      <diagonal/>
    </border>
    <border>
      <left style="medium">
        <color rgb="FFFF0000"/>
      </left>
      <right style="medium">
        <color rgb="FFFF0000"/>
      </right>
      <top style="medium">
        <color rgb="FFFF0000"/>
      </top>
      <bottom style="thin">
        <color indexed="64"/>
      </bottom>
      <diagonal/>
    </border>
    <border>
      <left style="medium">
        <color theme="1"/>
      </left>
      <right style="thin">
        <color indexed="64"/>
      </right>
      <top/>
      <bottom style="medium">
        <color theme="1"/>
      </bottom>
      <diagonal/>
    </border>
    <border>
      <left style="thin">
        <color indexed="64"/>
      </left>
      <right style="medium">
        <color rgb="FFFF0000"/>
      </right>
      <top style="thin">
        <color indexed="64"/>
      </top>
      <bottom style="medium">
        <color theme="1"/>
      </bottom>
      <diagonal/>
    </border>
    <border>
      <left style="medium">
        <color rgb="FFFF0000"/>
      </left>
      <right style="medium">
        <color rgb="FFFF0000"/>
      </right>
      <top style="thin">
        <color indexed="64"/>
      </top>
      <bottom style="medium">
        <color rgb="FFFF0000"/>
      </bottom>
      <diagonal/>
    </border>
    <border>
      <left/>
      <right/>
      <top style="medium">
        <color theme="1"/>
      </top>
      <bottom style="medium">
        <color theme="1"/>
      </bottom>
      <diagonal/>
    </border>
    <border>
      <left/>
      <right/>
      <top style="medium">
        <color rgb="FFFF0000"/>
      </top>
      <bottom style="medium">
        <color theme="1"/>
      </bottom>
      <diagonal/>
    </border>
    <border>
      <left/>
      <right style="medium">
        <color theme="1"/>
      </right>
      <top/>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theme="1"/>
      </right>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diagonal/>
    </border>
    <border>
      <left style="thin">
        <color indexed="64"/>
      </left>
      <right style="medium">
        <color theme="1"/>
      </right>
      <top style="medium">
        <color theme="1"/>
      </top>
      <bottom/>
      <diagonal/>
    </border>
    <border>
      <left style="medium">
        <color theme="1"/>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theme="1"/>
      </right>
      <top style="hair">
        <color indexed="64"/>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4">
    <xf numFmtId="0" fontId="0" fillId="0" borderId="0" xfId="0">
      <alignment vertical="center"/>
    </xf>
    <xf numFmtId="176" fontId="0" fillId="2" borderId="0" xfId="1" applyNumberFormat="1" applyFont="1" applyFill="1" applyAlignment="1">
      <alignment vertical="center" shrinkToFit="1"/>
    </xf>
    <xf numFmtId="38" fontId="0" fillId="3" borderId="3" xfId="1" applyFont="1" applyFill="1" applyBorder="1">
      <alignment vertical="center"/>
    </xf>
    <xf numFmtId="0" fontId="0" fillId="0" borderId="4" xfId="0" applyBorder="1">
      <alignment vertical="center"/>
    </xf>
    <xf numFmtId="2" fontId="0" fillId="3" borderId="3" xfId="0" applyNumberFormat="1" applyFill="1" applyBorder="1">
      <alignment vertical="center"/>
    </xf>
    <xf numFmtId="2" fontId="0" fillId="3" borderId="6" xfId="0" applyNumberFormat="1" applyFill="1" applyBorder="1">
      <alignment vertical="center"/>
    </xf>
    <xf numFmtId="0" fontId="0" fillId="0" borderId="7" xfId="0" applyBorder="1">
      <alignment vertical="center"/>
    </xf>
    <xf numFmtId="2" fontId="0" fillId="0" borderId="0" xfId="0" applyNumberFormat="1">
      <alignment vertical="center"/>
    </xf>
    <xf numFmtId="177" fontId="0" fillId="0" borderId="0" xfId="0" applyNumberFormat="1">
      <alignment vertical="center"/>
    </xf>
    <xf numFmtId="38" fontId="0" fillId="0" borderId="0" xfId="1" applyFont="1">
      <alignment vertical="center"/>
    </xf>
    <xf numFmtId="38" fontId="0" fillId="0" borderId="0" xfId="1" applyFont="1" applyAlignment="1">
      <alignment vertical="center" shrinkToFit="1"/>
    </xf>
    <xf numFmtId="0" fontId="0" fillId="2" borderId="0" xfId="0" applyFill="1">
      <alignment vertical="center"/>
    </xf>
    <xf numFmtId="0" fontId="5" fillId="2" borderId="0" xfId="0" applyFont="1" applyFill="1" applyAlignment="1"/>
    <xf numFmtId="0" fontId="0" fillId="2" borderId="0" xfId="0" applyFill="1" applyAlignment="1"/>
    <xf numFmtId="0" fontId="6" fillId="2" borderId="0" xfId="0" applyFont="1" applyFill="1" applyAlignment="1">
      <alignment horizontal="right"/>
    </xf>
    <xf numFmtId="0" fontId="0" fillId="2" borderId="0" xfId="0" applyFill="1" applyAlignment="1">
      <alignment vertical="center" shrinkToFit="1"/>
    </xf>
    <xf numFmtId="0" fontId="0" fillId="2" borderId="0" xfId="0" applyFill="1" applyAlignment="1">
      <alignment horizontal="center" vertical="center" shrinkToFit="1"/>
    </xf>
    <xf numFmtId="0" fontId="0" fillId="2" borderId="9" xfId="0" applyFill="1" applyBorder="1" applyAlignment="1">
      <alignment vertical="center" shrinkToFit="1"/>
    </xf>
    <xf numFmtId="0" fontId="5" fillId="4" borderId="10" xfId="0" applyFont="1" applyFill="1" applyBorder="1" applyAlignment="1" applyProtection="1">
      <alignment horizontal="center" vertical="center" shrinkToFit="1"/>
      <protection locked="0"/>
    </xf>
    <xf numFmtId="0" fontId="0" fillId="2" borderId="12" xfId="0" applyFill="1" applyBorder="1" applyAlignment="1">
      <alignment vertical="center" shrinkToFit="1"/>
    </xf>
    <xf numFmtId="0" fontId="0" fillId="2" borderId="14" xfId="0" applyFill="1" applyBorder="1" applyAlignment="1">
      <alignment vertical="center" shrinkToFit="1"/>
    </xf>
    <xf numFmtId="0" fontId="0" fillId="2" borderId="15" xfId="0" applyFill="1" applyBorder="1" applyAlignment="1">
      <alignment horizontal="center" vertical="center" shrinkToFit="1"/>
    </xf>
    <xf numFmtId="0" fontId="0" fillId="2" borderId="16" xfId="0" applyFill="1" applyBorder="1" applyAlignment="1">
      <alignment vertical="center" shrinkToFit="1"/>
    </xf>
    <xf numFmtId="0" fontId="7" fillId="0" borderId="17" xfId="0" applyFont="1" applyBorder="1" applyAlignment="1">
      <alignment horizontal="center" vertical="center" wrapText="1" shrinkToFit="1"/>
    </xf>
    <xf numFmtId="0" fontId="0" fillId="2" borderId="18" xfId="0" applyFill="1" applyBorder="1" applyAlignment="1">
      <alignment horizontal="center" vertical="center" shrinkToFit="1"/>
    </xf>
    <xf numFmtId="5" fontId="5" fillId="2" borderId="19" xfId="0" applyNumberFormat="1" applyFont="1" applyFill="1" applyBorder="1" applyAlignment="1">
      <alignment horizontal="right" vertical="center" indent="1" shrinkToFit="1"/>
    </xf>
    <xf numFmtId="0" fontId="0" fillId="2" borderId="21" xfId="0" applyFill="1" applyBorder="1" applyAlignment="1">
      <alignment vertical="center" shrinkToFit="1"/>
    </xf>
    <xf numFmtId="5" fontId="5" fillId="2" borderId="22" xfId="0" applyNumberFormat="1" applyFont="1" applyFill="1" applyBorder="1" applyAlignment="1">
      <alignment horizontal="right" vertical="center" indent="1" shrinkToFit="1"/>
    </xf>
    <xf numFmtId="0" fontId="0" fillId="2" borderId="24" xfId="0" applyFill="1" applyBorder="1" applyAlignment="1">
      <alignment vertical="center" shrinkToFit="1"/>
    </xf>
    <xf numFmtId="5" fontId="5" fillId="2" borderId="25" xfId="0" applyNumberFormat="1" applyFont="1" applyFill="1" applyBorder="1" applyAlignment="1">
      <alignment horizontal="right" vertical="center" indent="1" shrinkToFit="1"/>
    </xf>
    <xf numFmtId="0" fontId="0" fillId="2" borderId="5" xfId="0" applyFill="1" applyBorder="1" applyAlignment="1">
      <alignment vertical="center" shrinkToFit="1"/>
    </xf>
    <xf numFmtId="5" fontId="5" fillId="2" borderId="27" xfId="0" applyNumberFormat="1" applyFont="1" applyFill="1" applyBorder="1" applyAlignment="1">
      <alignment horizontal="right" vertical="center" indent="1" shrinkToFit="1"/>
    </xf>
    <xf numFmtId="0" fontId="0" fillId="2" borderId="29" xfId="0" applyFill="1" applyBorder="1" applyAlignment="1">
      <alignment vertical="center" shrinkToFit="1"/>
    </xf>
    <xf numFmtId="5" fontId="5" fillId="2" borderId="30" xfId="0" applyNumberFormat="1" applyFont="1" applyFill="1" applyBorder="1" applyAlignment="1">
      <alignment horizontal="right" vertical="center" indent="1" shrinkToFit="1"/>
    </xf>
    <xf numFmtId="0" fontId="9" fillId="2" borderId="0" xfId="0" applyFont="1" applyFill="1" applyAlignment="1">
      <alignment horizontal="left" vertical="top" wrapText="1" shrinkToFit="1"/>
    </xf>
    <xf numFmtId="0" fontId="9" fillId="2" borderId="0" xfId="0" applyFont="1" applyFill="1" applyAlignment="1">
      <alignment horizontal="left" vertical="top" shrinkToFit="1"/>
    </xf>
    <xf numFmtId="0" fontId="0" fillId="2" borderId="0" xfId="0" applyFill="1" applyAlignment="1">
      <alignment vertical="top" shrinkToFit="1"/>
    </xf>
    <xf numFmtId="0" fontId="9" fillId="2" borderId="0" xfId="0" applyFont="1" applyFill="1" applyAlignment="1">
      <alignment horizontal="left" vertical="top" wrapText="1"/>
    </xf>
    <xf numFmtId="176" fontId="5" fillId="4" borderId="13" xfId="0" quotePrefix="1" applyNumberFormat="1" applyFont="1" applyFill="1" applyBorder="1" applyAlignment="1" applyProtection="1">
      <alignment horizontal="center" vertical="center" shrinkToFit="1"/>
      <protection locked="0"/>
    </xf>
    <xf numFmtId="0" fontId="9" fillId="2" borderId="0" xfId="0" applyFont="1" applyFill="1" applyAlignment="1">
      <alignment vertical="top" wrapText="1" shrinkToFit="1"/>
    </xf>
    <xf numFmtId="0" fontId="13"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13" fillId="0" borderId="0" xfId="0" applyFont="1" applyAlignment="1">
      <alignment horizontal="left" vertical="center"/>
    </xf>
    <xf numFmtId="38" fontId="0" fillId="0" borderId="5" xfId="1" applyFont="1" applyBorder="1">
      <alignment vertical="center"/>
    </xf>
    <xf numFmtId="38" fontId="0" fillId="0" borderId="0" xfId="1" applyFont="1" applyBorder="1">
      <alignment vertical="center"/>
    </xf>
    <xf numFmtId="0" fontId="0" fillId="0" borderId="0" xfId="0" applyAlignment="1">
      <alignment horizontal="right" vertical="center"/>
    </xf>
    <xf numFmtId="0" fontId="0" fillId="2" borderId="0" xfId="0" applyFill="1" applyAlignment="1">
      <alignment horizontal="left" vertical="center" shrinkToFit="1"/>
    </xf>
    <xf numFmtId="0" fontId="9" fillId="2" borderId="0" xfId="0" applyFont="1" applyFill="1" applyAlignment="1">
      <alignment horizontal="left" vertical="top" wrapText="1"/>
    </xf>
    <xf numFmtId="0" fontId="12" fillId="2" borderId="0" xfId="0" applyFont="1" applyFill="1" applyAlignment="1">
      <alignment vertical="top" wrapText="1" shrinkToFit="1"/>
    </xf>
    <xf numFmtId="0" fontId="9" fillId="2" borderId="0" xfId="0" applyFont="1" applyFill="1" applyAlignment="1">
      <alignment horizontal="left" vertical="center" shrinkToFit="1"/>
    </xf>
    <xf numFmtId="0" fontId="9" fillId="2" borderId="0" xfId="0" applyFont="1" applyFill="1" applyAlignment="1">
      <alignment horizontal="left" vertical="top" wrapText="1" shrinkToFit="1"/>
    </xf>
    <xf numFmtId="0" fontId="5" fillId="2" borderId="0" xfId="0" applyFont="1" applyFill="1" applyAlignment="1">
      <alignment horizontal="center"/>
    </xf>
    <xf numFmtId="0" fontId="7" fillId="2" borderId="8" xfId="0" applyFont="1" applyFill="1" applyBorder="1" applyAlignment="1">
      <alignment horizontal="center" vertical="center" wrapText="1" shrinkToFit="1"/>
    </xf>
    <xf numFmtId="0" fontId="7" fillId="2" borderId="11" xfId="0" applyFont="1" applyFill="1" applyBorder="1" applyAlignment="1">
      <alignment horizontal="center" vertical="center" shrinkToFit="1"/>
    </xf>
    <xf numFmtId="0" fontId="7" fillId="0" borderId="20"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7" fillId="0" borderId="26" xfId="0" applyFont="1" applyBorder="1" applyAlignment="1">
      <alignment horizontal="center" vertical="center" shrinkToFit="1"/>
    </xf>
    <xf numFmtId="0" fontId="7" fillId="0" borderId="28" xfId="0" applyFont="1"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14" fillId="2" borderId="0" xfId="0" applyFont="1" applyFill="1" applyAlignment="1">
      <alignment horizontal="left" vertical="center" shrinkToFit="1"/>
    </xf>
    <xf numFmtId="0" fontId="12" fillId="2" borderId="0" xfId="0" applyFont="1" applyFill="1" applyAlignment="1">
      <alignment horizontal="left" vertical="top" wrapText="1" shrinkToFit="1"/>
    </xf>
    <xf numFmtId="0" fontId="12" fillId="2" borderId="0" xfId="0" applyFont="1" applyFill="1" applyAlignment="1">
      <alignment horizontal="left" vertical="top" shrinkToFit="1"/>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5A76A-B5C7-4184-BCE5-95A67C62DC1F}">
  <sheetPr>
    <pageSetUpPr fitToPage="1"/>
  </sheetPr>
  <dimension ref="A1:D42"/>
  <sheetViews>
    <sheetView tabSelected="1" zoomScaleNormal="100" workbookViewId="0">
      <selection activeCell="G7" sqref="G7"/>
    </sheetView>
  </sheetViews>
  <sheetFormatPr defaultRowHeight="18.75"/>
  <cols>
    <col min="1" max="1" width="1.25" style="15" customWidth="1"/>
    <col min="2" max="2" width="10.125" style="15" customWidth="1"/>
    <col min="3" max="3" width="76.375" style="15" customWidth="1"/>
    <col min="4" max="4" width="13.125" style="15" customWidth="1"/>
    <col min="5" max="16384" width="9" style="15"/>
  </cols>
  <sheetData>
    <row r="1" spans="1:4" s="11" customFormat="1" ht="19.5">
      <c r="A1" s="52" t="s">
        <v>11</v>
      </c>
      <c r="B1" s="52"/>
      <c r="C1" s="52"/>
      <c r="D1" s="52"/>
    </row>
    <row r="2" spans="1:4" s="11" customFormat="1" ht="19.5">
      <c r="B2" s="12"/>
      <c r="C2" s="13"/>
      <c r="D2" s="14" t="s">
        <v>12</v>
      </c>
    </row>
    <row r="3" spans="1:4" ht="19.5" thickBot="1">
      <c r="D3" s="16" t="s">
        <v>13</v>
      </c>
    </row>
    <row r="4" spans="1:4" ht="19.5">
      <c r="B4" s="53" t="s">
        <v>14</v>
      </c>
      <c r="C4" s="17" t="s">
        <v>21</v>
      </c>
      <c r="D4" s="18" t="s">
        <v>53</v>
      </c>
    </row>
    <row r="5" spans="1:4" ht="20.25" thickBot="1">
      <c r="B5" s="54"/>
      <c r="C5" s="19" t="s">
        <v>20</v>
      </c>
      <c r="D5" s="38">
        <v>200000</v>
      </c>
    </row>
    <row r="6" spans="1:4" ht="19.5" thickBot="1">
      <c r="B6" s="20"/>
      <c r="C6" s="20"/>
      <c r="D6" s="21" t="s">
        <v>13</v>
      </c>
    </row>
    <row r="7" spans="1:4" ht="36.75" thickBot="1">
      <c r="A7" s="22"/>
      <c r="B7" s="23" t="s">
        <v>15</v>
      </c>
      <c r="C7" s="24" t="s">
        <v>19</v>
      </c>
      <c r="D7" s="25">
        <f>'計算シート（入力不可）'!C10+'計算シート（入力不可）'!C11+'計算シート（入力不可）'!C12</f>
        <v>19100</v>
      </c>
    </row>
    <row r="8" spans="1:4" ht="19.5" thickBot="1">
      <c r="D8" s="16" t="s">
        <v>13</v>
      </c>
    </row>
    <row r="9" spans="1:4" ht="19.5">
      <c r="B9" s="55" t="s">
        <v>16</v>
      </c>
      <c r="C9" s="26" t="s">
        <v>30</v>
      </c>
      <c r="D9" s="27">
        <f>ROUND(D7*'計算シート（入力不可）'!C14,0)</f>
        <v>224396</v>
      </c>
    </row>
    <row r="10" spans="1:4" ht="19.5">
      <c r="B10" s="56"/>
      <c r="C10" s="28" t="s">
        <v>31</v>
      </c>
      <c r="D10" s="29">
        <f>ROUND(D7*'計算シート（入力不可）'!C15,0)</f>
        <v>225131</v>
      </c>
    </row>
    <row r="11" spans="1:4" ht="19.5">
      <c r="B11" s="57"/>
      <c r="C11" s="30" t="s">
        <v>32</v>
      </c>
      <c r="D11" s="31">
        <f>ROUND(入力シート!D7*'計算シート（入力不可）'!C16,0)+ROUND(入力シート!D7*'計算シート（入力不可）'!C17,0)</f>
        <v>226967</v>
      </c>
    </row>
    <row r="12" spans="1:4" ht="20.25" thickBot="1">
      <c r="B12" s="58"/>
      <c r="C12" s="32" t="s">
        <v>26</v>
      </c>
      <c r="D12" s="33">
        <f>D7*12</f>
        <v>229200</v>
      </c>
    </row>
    <row r="14" spans="1:4">
      <c r="B14" s="47" t="s">
        <v>22</v>
      </c>
      <c r="C14" s="47"/>
      <c r="D14" s="47"/>
    </row>
    <row r="15" spans="1:4">
      <c r="B15" s="49" t="s">
        <v>25</v>
      </c>
      <c r="C15" s="49"/>
      <c r="D15" s="49"/>
    </row>
    <row r="16" spans="1:4" ht="18.75" customHeight="1">
      <c r="A16" s="15" t="s">
        <v>17</v>
      </c>
      <c r="B16" s="51" t="s">
        <v>23</v>
      </c>
      <c r="C16" s="51"/>
      <c r="D16" s="51"/>
    </row>
    <row r="17" spans="1:4" ht="30.75" customHeight="1">
      <c r="B17" s="51" t="s">
        <v>27</v>
      </c>
      <c r="C17" s="51"/>
      <c r="D17" s="51"/>
    </row>
    <row r="18" spans="1:4" ht="11.25" customHeight="1">
      <c r="B18" s="34"/>
      <c r="C18" s="34"/>
      <c r="D18" s="34"/>
    </row>
    <row r="19" spans="1:4">
      <c r="B19" s="61" t="s">
        <v>50</v>
      </c>
      <c r="C19" s="61"/>
      <c r="D19" s="61"/>
    </row>
    <row r="20" spans="1:4">
      <c r="A20" s="15" t="s">
        <v>18</v>
      </c>
      <c r="B20" s="62" t="s">
        <v>51</v>
      </c>
      <c r="C20" s="63"/>
      <c r="D20" s="63"/>
    </row>
    <row r="21" spans="1:4">
      <c r="B21" s="62" t="s">
        <v>52</v>
      </c>
      <c r="C21" s="62"/>
      <c r="D21" s="62"/>
    </row>
    <row r="22" spans="1:4" ht="9" customHeight="1">
      <c r="C22" s="35"/>
      <c r="D22" s="35"/>
    </row>
    <row r="23" spans="1:4">
      <c r="B23" s="47" t="s">
        <v>24</v>
      </c>
      <c r="C23" s="47"/>
      <c r="D23" s="47"/>
    </row>
    <row r="24" spans="1:4" ht="60" customHeight="1">
      <c r="A24" s="36" t="s">
        <v>17</v>
      </c>
      <c r="B24" s="51" t="s">
        <v>28</v>
      </c>
      <c r="C24" s="51"/>
      <c r="D24" s="51"/>
    </row>
    <row r="25" spans="1:4">
      <c r="B25" s="47" t="s">
        <v>29</v>
      </c>
      <c r="C25" s="47"/>
      <c r="D25" s="47"/>
    </row>
    <row r="26" spans="1:4">
      <c r="B26" s="50" t="s">
        <v>33</v>
      </c>
      <c r="C26" s="50"/>
      <c r="D26" s="50"/>
    </row>
    <row r="27" spans="1:4">
      <c r="B27" s="50" t="s">
        <v>34</v>
      </c>
      <c r="C27" s="50"/>
      <c r="D27" s="50"/>
    </row>
    <row r="28" spans="1:4">
      <c r="B28" s="50" t="s">
        <v>35</v>
      </c>
      <c r="C28" s="50"/>
      <c r="D28" s="50"/>
    </row>
    <row r="29" spans="1:4">
      <c r="B29" s="50" t="s">
        <v>49</v>
      </c>
      <c r="C29" s="50"/>
      <c r="D29" s="50"/>
    </row>
    <row r="30" spans="1:4">
      <c r="A30" s="36"/>
      <c r="B30" s="48"/>
      <c r="C30" s="48"/>
      <c r="D30" s="48"/>
    </row>
    <row r="31" spans="1:4">
      <c r="A31" s="36"/>
      <c r="B31" s="37"/>
      <c r="C31" s="37"/>
      <c r="D31" s="37"/>
    </row>
    <row r="32" spans="1:4">
      <c r="A32" s="36"/>
      <c r="B32" s="39"/>
      <c r="C32" s="39"/>
      <c r="D32" s="39"/>
    </row>
    <row r="33" spans="1:4">
      <c r="A33" s="36" t="s">
        <v>17</v>
      </c>
      <c r="B33" s="39"/>
      <c r="C33" s="39"/>
      <c r="D33" s="39"/>
    </row>
    <row r="34" spans="1:4">
      <c r="A34" s="36"/>
      <c r="B34" s="39"/>
      <c r="C34" s="39"/>
      <c r="D34" s="39"/>
    </row>
    <row r="35" spans="1:4">
      <c r="A35" s="36"/>
      <c r="B35" s="39"/>
      <c r="C35" s="39"/>
      <c r="D35" s="39"/>
    </row>
    <row r="36" spans="1:4">
      <c r="A36" s="36"/>
      <c r="B36" s="39"/>
      <c r="C36" s="39"/>
      <c r="D36" s="39"/>
    </row>
    <row r="37" spans="1:4">
      <c r="A37" s="36"/>
      <c r="B37" s="34"/>
      <c r="C37" s="34"/>
      <c r="D37" s="34"/>
    </row>
    <row r="38" spans="1:4">
      <c r="B38" s="39"/>
      <c r="C38" s="39"/>
      <c r="D38" s="39"/>
    </row>
    <row r="42" spans="1:4">
      <c r="A42" s="36"/>
    </row>
  </sheetData>
  <sheetProtection algorithmName="SHA-512" hashValue="L5YuwLiIuEvu90RXjKxFZU3LJs0kbDjWFfMb/MivYaGgFpDtue1D0k4pcIk0sUTmV2jU69TImoO1BA7H0M4GlA==" saltValue="0pQCKRPlYqq+wE6KDWeEIg==" spinCount="100000" sheet="1" objects="1" scenarios="1"/>
  <protectedRanges>
    <protectedRange sqref="D4" name="範囲1"/>
    <protectedRange sqref="D5" name="範囲1_3"/>
  </protectedRanges>
  <mergeCells count="18">
    <mergeCell ref="A1:D1"/>
    <mergeCell ref="B4:B5"/>
    <mergeCell ref="B9:B12"/>
    <mergeCell ref="B20:D20"/>
    <mergeCell ref="B17:D17"/>
    <mergeCell ref="B23:D23"/>
    <mergeCell ref="B30:D30"/>
    <mergeCell ref="B15:D15"/>
    <mergeCell ref="B14:D14"/>
    <mergeCell ref="B19:D19"/>
    <mergeCell ref="B26:D26"/>
    <mergeCell ref="B16:D16"/>
    <mergeCell ref="B24:D24"/>
    <mergeCell ref="B25:D25"/>
    <mergeCell ref="B27:D27"/>
    <mergeCell ref="B28:D28"/>
    <mergeCell ref="B29:D29"/>
    <mergeCell ref="B21:D21"/>
  </mergeCells>
  <phoneticPr fontId="2"/>
  <conditionalFormatting sqref="D7 D9:D12">
    <cfRule type="containsErrors" dxfId="0" priority="1">
      <formula>ISERROR(D7)</formula>
    </cfRule>
  </conditionalFormatting>
  <dataValidations count="2">
    <dataValidation type="list" allowBlank="1" showInputMessage="1" showErrorMessage="1" sqref="D4" xr:uid="{DB36F9D3-0C64-4EA3-9331-527A9CE811E3}">
      <formula1>"40歳未満,40歳～64歳,65歳以上"</formula1>
    </dataValidation>
    <dataValidation type="list" allowBlank="1" showInputMessage="1" showErrorMessage="1" sqref="D5" xr:uid="{DBA5D3A3-F961-499A-BA10-ED414F14349C}">
      <formula1>"58000,68000,78000,88000,98000,104000,110000,118000,126000,134000,142000,150000,160000,170000,180000,190000,200000,220000,240000,260000,280000,300000,320000,340000,360000,380000,41万円以上"</formula1>
    </dataValidation>
  </dataValidations>
  <pageMargins left="0.70866141732283472" right="0.70866141732283472" top="0.74803149606299213" bottom="0.74803149606299213" header="0.31496062992125984" footer="0.31496062992125984"/>
  <pageSetup paperSize="9" scale="73" orientation="landscape" verticalDpi="0" r:id="rId1"/>
  <headerFooter>
    <oddFooter>&amp;L&amp;F&amp;R&amp;A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BB813-2519-49EE-B764-383CAE3B2DE1}">
  <dimension ref="A1:E33"/>
  <sheetViews>
    <sheetView topLeftCell="B1" zoomScaleNormal="100" zoomScaleSheetLayoutView="95" workbookViewId="0">
      <selection activeCell="H18" sqref="H18"/>
    </sheetView>
  </sheetViews>
  <sheetFormatPr defaultRowHeight="18.75"/>
  <cols>
    <col min="1" max="1" width="9" style="9" hidden="1" customWidth="1"/>
    <col min="3" max="3" width="12.125" bestFit="1" customWidth="1"/>
    <col min="4" max="4" width="27.625" customWidth="1"/>
    <col min="5" max="5" width="9" customWidth="1"/>
  </cols>
  <sheetData>
    <row r="1" spans="1:5">
      <c r="A1" s="1">
        <v>88000</v>
      </c>
      <c r="C1" s="59" t="s">
        <v>0</v>
      </c>
      <c r="D1" s="60"/>
    </row>
    <row r="2" spans="1:5">
      <c r="A2" s="1">
        <v>98000</v>
      </c>
      <c r="C2" s="2">
        <v>410000</v>
      </c>
      <c r="D2" s="3" t="s">
        <v>1</v>
      </c>
    </row>
    <row r="3" spans="1:5">
      <c r="A3" s="1">
        <v>104000</v>
      </c>
      <c r="C3" s="4">
        <v>93.2</v>
      </c>
      <c r="D3" s="3" t="s">
        <v>2</v>
      </c>
    </row>
    <row r="4" spans="1:5">
      <c r="A4" s="1">
        <v>104000</v>
      </c>
      <c r="C4" s="4">
        <v>15.76</v>
      </c>
      <c r="D4" s="3" t="s">
        <v>3</v>
      </c>
    </row>
    <row r="5" spans="1:5" ht="19.5" thickBot="1">
      <c r="A5" s="1">
        <v>110000</v>
      </c>
      <c r="C5" s="5">
        <v>2.2999999999999998</v>
      </c>
      <c r="D5" s="6" t="s">
        <v>10</v>
      </c>
    </row>
    <row r="6" spans="1:5">
      <c r="A6" s="1">
        <v>118000</v>
      </c>
      <c r="C6" s="7"/>
    </row>
    <row r="7" spans="1:5">
      <c r="A7" s="1">
        <v>126000</v>
      </c>
      <c r="B7" s="46" t="s">
        <v>40</v>
      </c>
      <c r="C7" s="42">
        <f>IF(入力シート!D4="40歳～64歳",1,0)</f>
        <v>0</v>
      </c>
      <c r="D7" t="s">
        <v>4</v>
      </c>
      <c r="E7" s="41"/>
    </row>
    <row r="8" spans="1:5">
      <c r="A8" s="1">
        <v>180000</v>
      </c>
      <c r="B8" s="40" t="s">
        <v>41</v>
      </c>
      <c r="C8" s="44">
        <f>IF(入力シート!D5="41万円以上",410000,入力シート!D5)</f>
        <v>200000</v>
      </c>
      <c r="D8" t="s">
        <v>5</v>
      </c>
    </row>
    <row r="9" spans="1:5">
      <c r="A9" s="1"/>
      <c r="B9" s="43"/>
      <c r="C9" s="45"/>
    </row>
    <row r="10" spans="1:5">
      <c r="A10" s="1">
        <v>190000</v>
      </c>
      <c r="B10" s="40" t="s">
        <v>37</v>
      </c>
      <c r="C10" s="44">
        <f>INT($C$8*C3/1000)</f>
        <v>18640</v>
      </c>
      <c r="D10" t="s">
        <v>6</v>
      </c>
    </row>
    <row r="11" spans="1:5">
      <c r="A11" s="1">
        <v>200000</v>
      </c>
      <c r="B11" s="40" t="s">
        <v>38</v>
      </c>
      <c r="C11" s="44">
        <f>INT(C8*C4/1000)*C7</f>
        <v>0</v>
      </c>
      <c r="D11" t="s">
        <v>7</v>
      </c>
    </row>
    <row r="12" spans="1:5">
      <c r="A12" s="1">
        <v>220000</v>
      </c>
      <c r="B12" s="40" t="s">
        <v>39</v>
      </c>
      <c r="C12" s="44">
        <f>INT($C$8*C5/1000)</f>
        <v>460</v>
      </c>
      <c r="D12" t="s">
        <v>9</v>
      </c>
    </row>
    <row r="13" spans="1:5">
      <c r="A13" s="1">
        <v>240000</v>
      </c>
      <c r="C13" s="9"/>
    </row>
    <row r="14" spans="1:5">
      <c r="A14" s="1">
        <v>150000</v>
      </c>
      <c r="B14" s="40" t="s">
        <v>36</v>
      </c>
      <c r="C14" s="8">
        <v>11.748502</v>
      </c>
      <c r="D14" t="s">
        <v>45</v>
      </c>
    </row>
    <row r="15" spans="1:5">
      <c r="A15" s="1">
        <v>160000</v>
      </c>
      <c r="B15" s="40" t="s">
        <v>42</v>
      </c>
      <c r="C15">
        <v>11.7869636</v>
      </c>
      <c r="D15" t="s">
        <v>48</v>
      </c>
    </row>
    <row r="16" spans="1:5">
      <c r="A16" s="1">
        <v>134000</v>
      </c>
      <c r="B16" s="40" t="s">
        <v>43</v>
      </c>
      <c r="C16" s="8">
        <v>5.9512666000000003</v>
      </c>
      <c r="D16" t="s">
        <v>46</v>
      </c>
    </row>
    <row r="17" spans="1:4">
      <c r="A17" s="1">
        <v>142000</v>
      </c>
      <c r="B17" s="40" t="s">
        <v>44</v>
      </c>
      <c r="C17" s="8">
        <v>5.9318472</v>
      </c>
      <c r="D17" t="s">
        <v>47</v>
      </c>
    </row>
    <row r="18" spans="1:4">
      <c r="A18" s="1"/>
    </row>
    <row r="19" spans="1:4">
      <c r="A19" s="1">
        <v>260000</v>
      </c>
    </row>
    <row r="20" spans="1:4">
      <c r="A20" s="1">
        <v>280000</v>
      </c>
    </row>
    <row r="21" spans="1:4">
      <c r="A21" s="1">
        <v>300000</v>
      </c>
    </row>
    <row r="22" spans="1:4">
      <c r="A22" s="1">
        <v>320000</v>
      </c>
    </row>
    <row r="23" spans="1:4">
      <c r="A23" s="1">
        <v>340000</v>
      </c>
    </row>
    <row r="24" spans="1:4">
      <c r="A24" s="1">
        <v>360000</v>
      </c>
    </row>
    <row r="25" spans="1:4">
      <c r="A25" s="1">
        <v>380000</v>
      </c>
    </row>
    <row r="26" spans="1:4" ht="13.5" customHeight="1">
      <c r="A26" s="10" t="s">
        <v>8</v>
      </c>
    </row>
    <row r="29" spans="1:4" ht="13.5" customHeight="1"/>
    <row r="30" spans="1:4" ht="13.5" customHeight="1"/>
    <row r="31" spans="1:4" ht="13.5" customHeight="1"/>
    <row r="32" spans="1:4" ht="13.5" customHeight="1"/>
    <row r="33" ht="13.5" customHeight="1"/>
  </sheetData>
  <sheetProtection algorithmName="SHA-512" hashValue="vXlkgsNorF1+uwLqSBnBfYqwVpInmQs2qq8aaov8WHTsTfUc0a8oR4dEOjxbm+ksK5hZPpH8PuXa6219ciJTYQ==" saltValue="41oghHPVrv5Lq+VYQ8EAIQ==" spinCount="100000" sheet="1" objects="1" scenarios="1"/>
  <protectedRanges>
    <protectedRange sqref="C1:C5" name="範囲1"/>
  </protectedRanges>
  <mergeCells count="1">
    <mergeCell ref="C1:D1"/>
  </mergeCells>
  <phoneticPr fontId="2"/>
  <pageMargins left="0.70866141732283472" right="0.70866141732283472" top="0.74803149606299213" bottom="0.74803149606299213" header="0.31496062992125984" footer="0.31496062992125984"/>
  <pageSetup paperSize="9" scale="87" orientation="landscape" verticalDpi="0" r:id="rId1"/>
  <headerFoot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計算シート（入力不可）</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菜々瀬</dc:creator>
  <cp:lastModifiedBy>佐藤 菜々瀬</cp:lastModifiedBy>
  <cp:lastPrinted>2026-01-23T01:42:18Z</cp:lastPrinted>
  <dcterms:created xsi:type="dcterms:W3CDTF">2026-01-22T05:18:01Z</dcterms:created>
  <dcterms:modified xsi:type="dcterms:W3CDTF">2026-01-23T05:46:52Z</dcterms:modified>
</cp:coreProperties>
</file>