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年金係\70_広報\R7年度\HP\在職停止額計算シート\"/>
    </mc:Choice>
  </mc:AlternateContent>
  <bookViews>
    <workbookView xWindow="0" yWindow="0" windowWidth="20490" windowHeight="7560"/>
  </bookViews>
  <sheets>
    <sheet name="計算シート" sheetId="6" r:id="rId1"/>
  </sheets>
  <definedNames>
    <definedName name="_xlnm.Print_Area" localSheetId="0">計算シート!$A$1:$R$42</definedName>
  </definedNames>
  <calcPr calcId="162913"/>
</workbook>
</file>

<file path=xl/calcChain.xml><?xml version="1.0" encoding="utf-8"?>
<calcChain xmlns="http://schemas.openxmlformats.org/spreadsheetml/2006/main">
  <c r="D40" i="6" l="1"/>
  <c r="D39" i="6"/>
  <c r="D38" i="6"/>
  <c r="P33" i="6"/>
  <c r="P32" i="6"/>
  <c r="F33" i="6"/>
  <c r="C47" i="6" l="1"/>
  <c r="C48" i="6"/>
  <c r="D41" i="6"/>
  <c r="C49" i="6"/>
  <c r="Q23" i="6"/>
  <c r="F48" i="6"/>
  <c r="F47" i="6"/>
  <c r="F49" i="6"/>
  <c r="M47" i="6" l="1"/>
  <c r="G38" i="6" s="1"/>
  <c r="J38" i="6" s="1"/>
  <c r="M48" i="6"/>
  <c r="G39" i="6" s="1"/>
  <c r="J39" i="6" s="1"/>
  <c r="M49" i="6"/>
  <c r="G40" i="6" s="1"/>
  <c r="J40" i="6" s="1"/>
  <c r="J41" i="6" l="1"/>
  <c r="G41" i="6"/>
</calcChain>
</file>

<file path=xl/sharedStrings.xml><?xml version="1.0" encoding="utf-8"?>
<sst xmlns="http://schemas.openxmlformats.org/spreadsheetml/2006/main" count="67" uniqueCount="47">
  <si>
    <t>円</t>
    <rPh sb="0" eb="1">
      <t>エン</t>
    </rPh>
    <phoneticPr fontId="2"/>
  </si>
  <si>
    <t>合計額</t>
    <rPh sb="0" eb="2">
      <t>ゴウケイ</t>
    </rPh>
    <rPh sb="2" eb="3">
      <t>ガク</t>
    </rPh>
    <phoneticPr fontId="2"/>
  </si>
  <si>
    <t>直近１年間の標準賞与合計額</t>
    <rPh sb="0" eb="2">
      <t>チョッキン</t>
    </rPh>
    <rPh sb="3" eb="5">
      <t>ネンカン</t>
    </rPh>
    <rPh sb="6" eb="8">
      <t>ヒョウジュン</t>
    </rPh>
    <rPh sb="8" eb="10">
      <t>ショウヨ</t>
    </rPh>
    <rPh sb="10" eb="12">
      <t>ゴウケイ</t>
    </rPh>
    <rPh sb="12" eb="13">
      <t>ガク</t>
    </rPh>
    <phoneticPr fontId="2"/>
  </si>
  <si>
    <t>その月の標準報酬月額</t>
    <rPh sb="2" eb="3">
      <t>ツキ</t>
    </rPh>
    <rPh sb="4" eb="6">
      <t>ヒョウジュン</t>
    </rPh>
    <rPh sb="6" eb="8">
      <t>ホウシュウ</t>
    </rPh>
    <rPh sb="8" eb="10">
      <t>ゲツガク</t>
    </rPh>
    <phoneticPr fontId="2"/>
  </si>
  <si>
    <t>第１号厚生年金（年額）</t>
    <rPh sb="0" eb="1">
      <t>ダイ</t>
    </rPh>
    <rPh sb="2" eb="3">
      <t>ゴウ</t>
    </rPh>
    <rPh sb="3" eb="5">
      <t>コウセイ</t>
    </rPh>
    <rPh sb="5" eb="7">
      <t>ネンキン</t>
    </rPh>
    <rPh sb="8" eb="10">
      <t>ネンガク</t>
    </rPh>
    <phoneticPr fontId="2"/>
  </si>
  <si>
    <t>第３号厚生年金（年額）</t>
    <rPh sb="0" eb="1">
      <t>ダイ</t>
    </rPh>
    <rPh sb="2" eb="3">
      <t>ゴウ</t>
    </rPh>
    <rPh sb="3" eb="5">
      <t>コウセイ</t>
    </rPh>
    <rPh sb="5" eb="7">
      <t>ネンキン</t>
    </rPh>
    <rPh sb="8" eb="10">
      <t>ネンガク</t>
    </rPh>
    <phoneticPr fontId="2"/>
  </si>
  <si>
    <t>第４号厚生年金（年額）</t>
    <rPh sb="0" eb="1">
      <t>ダイ</t>
    </rPh>
    <rPh sb="2" eb="3">
      <t>ゴウ</t>
    </rPh>
    <rPh sb="3" eb="5">
      <t>コウセイ</t>
    </rPh>
    <rPh sb="5" eb="7">
      <t>ネンキン</t>
    </rPh>
    <rPh sb="8" eb="10">
      <t>ネンガク</t>
    </rPh>
    <phoneticPr fontId="2"/>
  </si>
  <si>
    <t>基本月額（３号単独）</t>
    <rPh sb="0" eb="2">
      <t>キホン</t>
    </rPh>
    <rPh sb="2" eb="4">
      <t>ゲツガク</t>
    </rPh>
    <rPh sb="6" eb="7">
      <t>ゴウ</t>
    </rPh>
    <rPh sb="7" eb="9">
      <t>タンドク</t>
    </rPh>
    <phoneticPr fontId="2"/>
  </si>
  <si>
    <t>基本月額（合算）</t>
    <rPh sb="0" eb="2">
      <t>キホン</t>
    </rPh>
    <rPh sb="2" eb="4">
      <t>ゲツガク</t>
    </rPh>
    <rPh sb="5" eb="7">
      <t>ガッサン</t>
    </rPh>
    <phoneticPr fontId="2"/>
  </si>
  <si>
    <t>総報酬月額相当額</t>
    <rPh sb="0" eb="1">
      <t>ソウ</t>
    </rPh>
    <rPh sb="1" eb="3">
      <t>ホウシュウ</t>
    </rPh>
    <rPh sb="3" eb="5">
      <t>ゲツガク</t>
    </rPh>
    <rPh sb="5" eb="7">
      <t>ソウトウ</t>
    </rPh>
    <rPh sb="7" eb="8">
      <t>ガク</t>
    </rPh>
    <phoneticPr fontId="2"/>
  </si>
  <si>
    <t>×</t>
    <phoneticPr fontId="2"/>
  </si>
  <si>
    <t>×</t>
    <phoneticPr fontId="2"/>
  </si>
  <si>
    <t>1/2</t>
    <phoneticPr fontId="2"/>
  </si>
  <si>
    <t>1号厚生年金</t>
    <rPh sb="1" eb="2">
      <t>ゴウ</t>
    </rPh>
    <rPh sb="2" eb="4">
      <t>コウセイ</t>
    </rPh>
    <rPh sb="4" eb="6">
      <t>ネンキン</t>
    </rPh>
    <phoneticPr fontId="2"/>
  </si>
  <si>
    <t>3号厚生年金</t>
    <rPh sb="1" eb="2">
      <t>ゴウ</t>
    </rPh>
    <rPh sb="2" eb="4">
      <t>コウセイ</t>
    </rPh>
    <rPh sb="4" eb="6">
      <t>ネンキン</t>
    </rPh>
    <phoneticPr fontId="2"/>
  </si>
  <si>
    <t>4号厚生年金</t>
    <rPh sb="1" eb="2">
      <t>ゴウ</t>
    </rPh>
    <rPh sb="2" eb="4">
      <t>コウセイ</t>
    </rPh>
    <rPh sb="4" eb="6">
      <t>ネンキン</t>
    </rPh>
    <phoneticPr fontId="2"/>
  </si>
  <si>
    <t>在職停止年額</t>
    <rPh sb="0" eb="2">
      <t>ザイショク</t>
    </rPh>
    <rPh sb="2" eb="4">
      <t>テイシ</t>
    </rPh>
    <rPh sb="4" eb="6">
      <t>ネンガク</t>
    </rPh>
    <phoneticPr fontId="2"/>
  </si>
  <si>
    <t>＝</t>
    <phoneticPr fontId="2"/>
  </si>
  <si>
    <t>①</t>
    <phoneticPr fontId="2"/>
  </si>
  <si>
    <t>②</t>
    <phoneticPr fontId="2"/>
  </si>
  <si>
    <t>　●本シートでの算出結果は参考値であり、実際の支給額と異なる場合があります。</t>
    <rPh sb="2" eb="3">
      <t>ホン</t>
    </rPh>
    <rPh sb="8" eb="10">
      <t>サンシュツ</t>
    </rPh>
    <rPh sb="10" eb="12">
      <t>ケッカ</t>
    </rPh>
    <rPh sb="13" eb="15">
      <t>サンコウ</t>
    </rPh>
    <rPh sb="15" eb="16">
      <t>チ</t>
    </rPh>
    <rPh sb="20" eb="22">
      <t>ジッサイ</t>
    </rPh>
    <rPh sb="23" eb="26">
      <t>シキュウガク</t>
    </rPh>
    <rPh sb="27" eb="28">
      <t>コト</t>
    </rPh>
    <rPh sb="30" eb="32">
      <t>バアイ</t>
    </rPh>
    <phoneticPr fontId="2"/>
  </si>
  <si>
    <t>　●用語説明</t>
    <rPh sb="2" eb="4">
      <t>ヨウゴ</t>
    </rPh>
    <rPh sb="4" eb="6">
      <t>セツメイ</t>
    </rPh>
    <phoneticPr fontId="2"/>
  </si>
  <si>
    <t>支給停止なし（全額支給）</t>
    <rPh sb="0" eb="2">
      <t>シキュウ</t>
    </rPh>
    <rPh sb="2" eb="4">
      <t>テイシ</t>
    </rPh>
    <rPh sb="7" eb="9">
      <t>ゼンガク</t>
    </rPh>
    <rPh sb="9" eb="11">
      <t>シキュウ</t>
    </rPh>
    <phoneticPr fontId="2"/>
  </si>
  <si>
    <t>支給停止月額</t>
    <rPh sb="0" eb="2">
      <t>シキュウ</t>
    </rPh>
    <rPh sb="2" eb="4">
      <t>テイシ</t>
    </rPh>
    <rPh sb="4" eb="6">
      <t>ゲツガク</t>
    </rPh>
    <phoneticPr fontId="2"/>
  </si>
  <si>
    <t>区分</t>
    <rPh sb="0" eb="2">
      <t>クブン</t>
    </rPh>
    <phoneticPr fontId="2"/>
  </si>
  <si>
    <t>区分1</t>
    <rPh sb="0" eb="2">
      <t>クブン</t>
    </rPh>
    <phoneticPr fontId="2"/>
  </si>
  <si>
    <r>
      <t>　※</t>
    </r>
    <r>
      <rPr>
        <sz val="11"/>
        <color theme="1"/>
        <rFont val="ＭＳ Ｐゴシック"/>
        <family val="3"/>
        <charset val="128"/>
        <scheme val="minor"/>
      </rPr>
      <t>職域加算額、加給年金額等は除く</t>
    </r>
    <rPh sb="2" eb="4">
      <t>ショクイキ</t>
    </rPh>
    <rPh sb="4" eb="6">
      <t>カサン</t>
    </rPh>
    <rPh sb="6" eb="7">
      <t>ガク</t>
    </rPh>
    <rPh sb="8" eb="10">
      <t>カキュウ</t>
    </rPh>
    <rPh sb="10" eb="13">
      <t>ネンキンガク</t>
    </rPh>
    <rPh sb="13" eb="14">
      <t>トウ</t>
    </rPh>
    <rPh sb="15" eb="16">
      <t>ノゾ</t>
    </rPh>
    <phoneticPr fontId="2"/>
  </si>
  <si>
    <t>　※職域加算額、加給年金額等は除く</t>
    <phoneticPr fontId="2"/>
  </si>
  <si>
    <t>―――――――――――――――――――――――――――――――――――　以下入力シート　――――――――――――――――――――――――――――――――</t>
    <rPh sb="36" eb="38">
      <t>イカ</t>
    </rPh>
    <rPh sb="38" eb="40">
      <t>ニュウリョク</t>
    </rPh>
    <phoneticPr fontId="2"/>
  </si>
  <si>
    <t>【計算結果】</t>
    <rPh sb="1" eb="3">
      <t>ケイサン</t>
    </rPh>
    <rPh sb="3" eb="5">
      <t>ケッカ</t>
    </rPh>
    <phoneticPr fontId="2"/>
  </si>
  <si>
    <r>
      <t>在職停止</t>
    </r>
    <r>
      <rPr>
        <u val="double"/>
        <sz val="12"/>
        <color theme="1"/>
        <rFont val="ＭＳ Ｐゴシック"/>
        <family val="3"/>
        <charset val="128"/>
        <scheme val="minor"/>
      </rPr>
      <t>後</t>
    </r>
    <r>
      <rPr>
        <sz val="12"/>
        <color theme="1"/>
        <rFont val="ＭＳ Ｐゴシック"/>
        <family val="2"/>
        <charset val="128"/>
        <scheme val="minor"/>
      </rPr>
      <t>支給年額</t>
    </r>
    <rPh sb="0" eb="2">
      <t>ザイショク</t>
    </rPh>
    <rPh sb="2" eb="4">
      <t>テイシ</t>
    </rPh>
    <rPh sb="4" eb="5">
      <t>ゴ</t>
    </rPh>
    <rPh sb="5" eb="7">
      <t>シキュウ</t>
    </rPh>
    <rPh sb="7" eb="9">
      <t>ネンガク</t>
    </rPh>
    <phoneticPr fontId="2"/>
  </si>
  <si>
    <r>
      <t>在職停止</t>
    </r>
    <r>
      <rPr>
        <u val="double"/>
        <sz val="12"/>
        <color theme="1"/>
        <rFont val="ＭＳ Ｐゴシック"/>
        <family val="3"/>
        <charset val="128"/>
        <scheme val="minor"/>
      </rPr>
      <t>前</t>
    </r>
    <r>
      <rPr>
        <sz val="12"/>
        <color theme="1"/>
        <rFont val="ＭＳ Ｐゴシック"/>
        <family val="3"/>
        <charset val="128"/>
        <scheme val="minor"/>
      </rPr>
      <t>支給年額</t>
    </r>
    <rPh sb="0" eb="2">
      <t>ザイショク</t>
    </rPh>
    <rPh sb="2" eb="4">
      <t>テイシ</t>
    </rPh>
    <rPh sb="4" eb="5">
      <t>マエ</t>
    </rPh>
    <rPh sb="5" eb="7">
      <t>シキュウ</t>
    </rPh>
    <rPh sb="7" eb="8">
      <t>ネン</t>
    </rPh>
    <rPh sb="8" eb="9">
      <t>ガク</t>
    </rPh>
    <phoneticPr fontId="2"/>
  </si>
  <si>
    <t>※当該結果には、加給年金額や経過的加算額等は含みません。</t>
    <rPh sb="1" eb="3">
      <t>トウガイ</t>
    </rPh>
    <rPh sb="3" eb="5">
      <t>ケッカ</t>
    </rPh>
    <rPh sb="8" eb="10">
      <t>カキュウ</t>
    </rPh>
    <rPh sb="10" eb="13">
      <t>ネンキンガク</t>
    </rPh>
    <rPh sb="14" eb="17">
      <t>ケイカテキ</t>
    </rPh>
    <rPh sb="17" eb="19">
      <t>カサン</t>
    </rPh>
    <rPh sb="19" eb="20">
      <t>ガク</t>
    </rPh>
    <rPh sb="20" eb="21">
      <t>トウ</t>
    </rPh>
    <rPh sb="22" eb="23">
      <t>フク</t>
    </rPh>
    <phoneticPr fontId="2"/>
  </si>
  <si>
    <t>※２　基本月額・・・・・・・・・・・職域加算額、加給年金額等は除いた老齢厚生年金および退職共済年金の月額</t>
    <rPh sb="3" eb="5">
      <t>キホン</t>
    </rPh>
    <rPh sb="5" eb="7">
      <t>ゲツガク</t>
    </rPh>
    <rPh sb="18" eb="20">
      <t>ショクイキ</t>
    </rPh>
    <rPh sb="20" eb="22">
      <t>カサン</t>
    </rPh>
    <rPh sb="22" eb="23">
      <t>ガク</t>
    </rPh>
    <rPh sb="24" eb="26">
      <t>カキュウ</t>
    </rPh>
    <rPh sb="26" eb="28">
      <t>ネンキン</t>
    </rPh>
    <rPh sb="28" eb="29">
      <t>ガク</t>
    </rPh>
    <rPh sb="29" eb="30">
      <t>トウ</t>
    </rPh>
    <rPh sb="31" eb="32">
      <t>ノゾ</t>
    </rPh>
    <rPh sb="34" eb="36">
      <t>ロウレイ</t>
    </rPh>
    <rPh sb="36" eb="38">
      <t>コウセイ</t>
    </rPh>
    <rPh sb="38" eb="40">
      <t>ネンキン</t>
    </rPh>
    <rPh sb="43" eb="45">
      <t>タイショク</t>
    </rPh>
    <rPh sb="45" eb="47">
      <t>キョウサイ</t>
    </rPh>
    <rPh sb="47" eb="49">
      <t>ネンキン</t>
    </rPh>
    <rPh sb="50" eb="52">
      <t>ゲツガク</t>
    </rPh>
    <phoneticPr fontId="2"/>
  </si>
  <si>
    <t>　　・１号厚生年金・・・日本年金機構から支給の老齢厚生年金</t>
    <rPh sb="4" eb="5">
      <t>ゴウ</t>
    </rPh>
    <rPh sb="5" eb="7">
      <t>コウセイ</t>
    </rPh>
    <rPh sb="7" eb="9">
      <t>ネンキン</t>
    </rPh>
    <rPh sb="12" eb="14">
      <t>ニホン</t>
    </rPh>
    <rPh sb="14" eb="16">
      <t>ネンキン</t>
    </rPh>
    <rPh sb="16" eb="18">
      <t>キコウ</t>
    </rPh>
    <rPh sb="20" eb="22">
      <t>シキュウ</t>
    </rPh>
    <rPh sb="23" eb="25">
      <t>ロウレイ</t>
    </rPh>
    <rPh sb="25" eb="27">
      <t>コウセイ</t>
    </rPh>
    <rPh sb="27" eb="29">
      <t>ネンキン</t>
    </rPh>
    <phoneticPr fontId="2"/>
  </si>
  <si>
    <t>　　・３号厚生年金・・・公務員共済組合（公立学校共済組合を含む）から支給の老齢厚生年金および退職共済年金</t>
    <rPh sb="4" eb="5">
      <t>ゴウ</t>
    </rPh>
    <rPh sb="5" eb="7">
      <t>コウセイ</t>
    </rPh>
    <rPh sb="7" eb="9">
      <t>ネンキン</t>
    </rPh>
    <rPh sb="12" eb="15">
      <t>コウムイン</t>
    </rPh>
    <rPh sb="15" eb="17">
      <t>キョウサイ</t>
    </rPh>
    <rPh sb="17" eb="19">
      <t>クミアイ</t>
    </rPh>
    <rPh sb="20" eb="22">
      <t>コウリツ</t>
    </rPh>
    <rPh sb="22" eb="24">
      <t>ガッコウ</t>
    </rPh>
    <rPh sb="24" eb="26">
      <t>キョウサイ</t>
    </rPh>
    <rPh sb="26" eb="28">
      <t>クミアイ</t>
    </rPh>
    <rPh sb="29" eb="30">
      <t>フク</t>
    </rPh>
    <rPh sb="34" eb="36">
      <t>シキュウ</t>
    </rPh>
    <rPh sb="37" eb="39">
      <t>ロウレイ</t>
    </rPh>
    <rPh sb="39" eb="41">
      <t>コウセイ</t>
    </rPh>
    <rPh sb="41" eb="43">
      <t>ネンキン</t>
    </rPh>
    <rPh sb="46" eb="48">
      <t>タイショク</t>
    </rPh>
    <rPh sb="48" eb="50">
      <t>キョウサイ</t>
    </rPh>
    <rPh sb="50" eb="52">
      <t>ネンキン</t>
    </rPh>
    <phoneticPr fontId="2"/>
  </si>
  <si>
    <t>　　・４号厚生年金・・・私学共済組合から支給の老齢厚生年金および退職共済年金</t>
    <rPh sb="4" eb="5">
      <t>ゴウ</t>
    </rPh>
    <rPh sb="5" eb="7">
      <t>コウセイ</t>
    </rPh>
    <rPh sb="7" eb="9">
      <t>ネンキン</t>
    </rPh>
    <rPh sb="12" eb="14">
      <t>シガク</t>
    </rPh>
    <rPh sb="14" eb="16">
      <t>キョウサイ</t>
    </rPh>
    <rPh sb="16" eb="18">
      <t>クミアイ</t>
    </rPh>
    <rPh sb="20" eb="22">
      <t>シキュウ</t>
    </rPh>
    <rPh sb="23" eb="25">
      <t>ロウレイ</t>
    </rPh>
    <rPh sb="25" eb="27">
      <t>コウセイ</t>
    </rPh>
    <rPh sb="27" eb="29">
      <t>ネンキン</t>
    </rPh>
    <rPh sb="32" eb="34">
      <t>タイショク</t>
    </rPh>
    <rPh sb="34" eb="36">
      <t>キョウサイ</t>
    </rPh>
    <rPh sb="36" eb="38">
      <t>ネンキン</t>
    </rPh>
    <phoneticPr fontId="2"/>
  </si>
  <si>
    <t>　●支給停止額の計算で使用する標準報酬月額や直近１年間の標準賞与合計額、年金月額等が変動すれば、その都度、支給年額が変動します。</t>
    <rPh sb="2" eb="4">
      <t>シキュウ</t>
    </rPh>
    <rPh sb="4" eb="6">
      <t>テイシ</t>
    </rPh>
    <rPh sb="6" eb="7">
      <t>ガク</t>
    </rPh>
    <rPh sb="8" eb="10">
      <t>ケイサン</t>
    </rPh>
    <rPh sb="11" eb="13">
      <t>シヨウ</t>
    </rPh>
    <rPh sb="15" eb="17">
      <t>ヒョウジュン</t>
    </rPh>
    <rPh sb="17" eb="19">
      <t>ホウシュウ</t>
    </rPh>
    <rPh sb="19" eb="21">
      <t>ゲツガク</t>
    </rPh>
    <rPh sb="22" eb="24">
      <t>チョッキン</t>
    </rPh>
    <rPh sb="25" eb="27">
      <t>ネンカン</t>
    </rPh>
    <rPh sb="28" eb="30">
      <t>ヒョウジュン</t>
    </rPh>
    <rPh sb="30" eb="32">
      <t>ショウヨ</t>
    </rPh>
    <rPh sb="32" eb="34">
      <t>ゴウケイ</t>
    </rPh>
    <rPh sb="34" eb="35">
      <t>ガク</t>
    </rPh>
    <rPh sb="36" eb="38">
      <t>ネンキン</t>
    </rPh>
    <rPh sb="38" eb="40">
      <t>ゲツガク</t>
    </rPh>
    <rPh sb="40" eb="41">
      <t>トウ</t>
    </rPh>
    <rPh sb="42" eb="44">
      <t>ヘンドウ</t>
    </rPh>
    <rPh sb="50" eb="52">
      <t>ツド</t>
    </rPh>
    <rPh sb="53" eb="55">
      <t>シキュウ</t>
    </rPh>
    <rPh sb="55" eb="57">
      <t>ネンガク</t>
    </rPh>
    <rPh sb="58" eb="60">
      <t>ヘンドウ</t>
    </rPh>
    <phoneticPr fontId="2"/>
  </si>
  <si>
    <t>　●黄色部分のセルに入力することで、在職中の年金支給額（支給停止額）が計算できます。</t>
    <rPh sb="2" eb="4">
      <t>キイロ</t>
    </rPh>
    <rPh sb="4" eb="6">
      <t>ブブン</t>
    </rPh>
    <rPh sb="10" eb="12">
      <t>ニュウリョク</t>
    </rPh>
    <rPh sb="18" eb="21">
      <t>ザイショクチュウ</t>
    </rPh>
    <rPh sb="22" eb="24">
      <t>ネンキン</t>
    </rPh>
    <rPh sb="24" eb="27">
      <t>シキュウガク</t>
    </rPh>
    <rPh sb="28" eb="30">
      <t>シキュウ</t>
    </rPh>
    <rPh sb="30" eb="32">
      <t>テイシ</t>
    </rPh>
    <rPh sb="32" eb="33">
      <t>ガク</t>
    </rPh>
    <rPh sb="35" eb="37">
      <t>ケイサン</t>
    </rPh>
    <phoneticPr fontId="2"/>
  </si>
  <si>
    <t>在職停止計算シート</t>
    <rPh sb="0" eb="2">
      <t>ザイショク</t>
    </rPh>
    <rPh sb="2" eb="4">
      <t>テイシ</t>
    </rPh>
    <rPh sb="4" eb="6">
      <t>ケイサン</t>
    </rPh>
    <phoneticPr fontId="2"/>
  </si>
  <si>
    <t>支給停止調整額</t>
    <rPh sb="0" eb="2">
      <t>シキュウ</t>
    </rPh>
    <rPh sb="2" eb="4">
      <t>テイシ</t>
    </rPh>
    <rPh sb="4" eb="6">
      <t>チョウセイ</t>
    </rPh>
    <rPh sb="6" eb="7">
      <t>ヘンガク</t>
    </rPh>
    <phoneticPr fontId="2"/>
  </si>
  <si>
    <t>＜参考＞支給停止額の計算式</t>
    <rPh sb="1" eb="3">
      <t>サンコウ</t>
    </rPh>
    <rPh sb="4" eb="6">
      <t>シキュウ</t>
    </rPh>
    <rPh sb="6" eb="8">
      <t>テイシ</t>
    </rPh>
    <rPh sb="8" eb="9">
      <t>ガク</t>
    </rPh>
    <rPh sb="10" eb="12">
      <t>ケイサン</t>
    </rPh>
    <rPh sb="12" eb="13">
      <t>シキ</t>
    </rPh>
    <phoneticPr fontId="2"/>
  </si>
  <si>
    <t>※１　総報酬月額相当額・・・その月の標準報酬月額 ＋( 直近１年間の標準賞与合計額 ÷ 12)</t>
    <rPh sb="3" eb="4">
      <t>ソウ</t>
    </rPh>
    <rPh sb="4" eb="6">
      <t>ホウシュウ</t>
    </rPh>
    <rPh sb="6" eb="8">
      <t>ゲツガク</t>
    </rPh>
    <rPh sb="8" eb="10">
      <t>ソウトウ</t>
    </rPh>
    <rPh sb="10" eb="11">
      <t>ガク</t>
    </rPh>
    <rPh sb="16" eb="17">
      <t>ツキ</t>
    </rPh>
    <rPh sb="18" eb="20">
      <t>ヒョウジュン</t>
    </rPh>
    <rPh sb="20" eb="22">
      <t>ホウシュウ</t>
    </rPh>
    <rPh sb="22" eb="24">
      <t>ゲツガク</t>
    </rPh>
    <rPh sb="28" eb="30">
      <t>チョッキン</t>
    </rPh>
    <rPh sb="31" eb="33">
      <t>ネンカン</t>
    </rPh>
    <rPh sb="34" eb="36">
      <t>ヒョウジュン</t>
    </rPh>
    <rPh sb="36" eb="38">
      <t>ショウヨ</t>
    </rPh>
    <rPh sb="38" eb="40">
      <t>ゴウケイ</t>
    </rPh>
    <rPh sb="40" eb="41">
      <t>ガク</t>
    </rPh>
    <phoneticPr fontId="2"/>
  </si>
  <si>
    <t>R7.4作成</t>
    <rPh sb="4" eb="6">
      <t>サクセイ</t>
    </rPh>
    <phoneticPr fontId="2"/>
  </si>
  <si>
    <r>
      <t>総報酬月額相当額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※1</t>
    </r>
    <r>
      <rPr>
        <sz val="11"/>
        <color theme="1"/>
        <rFont val="ＭＳ Ｐゴシック"/>
        <family val="3"/>
        <charset val="128"/>
        <scheme val="minor"/>
      </rPr>
      <t>と基本月額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※2</t>
    </r>
    <r>
      <rPr>
        <sz val="11"/>
        <color theme="1"/>
        <rFont val="ＭＳ Ｐゴシック"/>
        <family val="3"/>
        <charset val="128"/>
        <scheme val="minor"/>
      </rPr>
      <t>の合計額が支給停止調整額超</t>
    </r>
    <rPh sb="0" eb="1">
      <t>ソウ</t>
    </rPh>
    <rPh sb="1" eb="3">
      <t>ホウシュウ</t>
    </rPh>
    <rPh sb="3" eb="5">
      <t>ゲツガク</t>
    </rPh>
    <rPh sb="5" eb="7">
      <t>ソウトウ</t>
    </rPh>
    <rPh sb="7" eb="8">
      <t>ガク</t>
    </rPh>
    <rPh sb="11" eb="13">
      <t>キホン</t>
    </rPh>
    <rPh sb="13" eb="15">
      <t>ゲツガク</t>
    </rPh>
    <rPh sb="18" eb="20">
      <t>ゴウケイ</t>
    </rPh>
    <rPh sb="20" eb="21">
      <t>ガク</t>
    </rPh>
    <rPh sb="22" eb="26">
      <t>シキュウテイシ</t>
    </rPh>
    <rPh sb="26" eb="28">
      <t>チョウセイ</t>
    </rPh>
    <rPh sb="28" eb="29">
      <t>ガク</t>
    </rPh>
    <rPh sb="29" eb="30">
      <t>コ</t>
    </rPh>
    <phoneticPr fontId="2"/>
  </si>
  <si>
    <t>（総報酬月額相当額＋基本月額－支給停止調整額）×１/２</t>
    <rPh sb="1" eb="9">
      <t>ソウホウシュウゲツガクソウトウガク</t>
    </rPh>
    <rPh sb="10" eb="14">
      <t>キホンゲツガク</t>
    </rPh>
    <rPh sb="15" eb="19">
      <t>シキュウテイシ</t>
    </rPh>
    <rPh sb="19" eb="21">
      <t>チョウセイ</t>
    </rPh>
    <rPh sb="21" eb="22">
      <t>ガク</t>
    </rPh>
    <phoneticPr fontId="2"/>
  </si>
  <si>
    <t>総報酬月額相当額と基本月額の合計額が支給停止調整額以下</t>
    <rPh sb="0" eb="1">
      <t>ソウ</t>
    </rPh>
    <rPh sb="1" eb="3">
      <t>ホウシュウ</t>
    </rPh>
    <rPh sb="3" eb="5">
      <t>ゲツガク</t>
    </rPh>
    <rPh sb="5" eb="7">
      <t>ソウトウ</t>
    </rPh>
    <rPh sb="7" eb="8">
      <t>ガク</t>
    </rPh>
    <rPh sb="9" eb="11">
      <t>キホン</t>
    </rPh>
    <rPh sb="11" eb="13">
      <t>ゲツガク</t>
    </rPh>
    <rPh sb="14" eb="16">
      <t>ゴウケイ</t>
    </rPh>
    <rPh sb="16" eb="17">
      <t>ガク</t>
    </rPh>
    <rPh sb="18" eb="22">
      <t>シキュウテイシ</t>
    </rPh>
    <rPh sb="22" eb="25">
      <t>チョウセイガク</t>
    </rPh>
    <rPh sb="25" eb="27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</si>
</sst>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24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>
      <alignment vertical="center"/>
    </xf>
    <xf numFmtId="38" fontId="4" fillId="0" borderId="0" xfId="1" applyNumberFormat="1" applyFont="1">
      <alignment vertical="center"/>
    </xf>
    <xf numFmtId="1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56" fontId="4" fillId="0" borderId="0" xfId="0" quotePrefix="1" applyNumberFormat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38" fontId="4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5" xfId="1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  <protection locked="0"/>
    </xf>
    <xf numFmtId="38" fontId="4" fillId="2" borderId="2" xfId="1" applyFont="1" applyFill="1" applyBorder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3" fillId="2" borderId="1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433918</xdr:colOff>
      <xdr:row>35</xdr:row>
      <xdr:rowOff>10583</xdr:rowOff>
    </xdr:from>
    <xdr:to>
      <xdr:col>17</xdr:col>
      <xdr:colOff>571501</xdr:colOff>
      <xdr:row>41</xdr:row>
      <xdr:rowOff>137583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39643" y="8287808"/>
          <a:ext cx="3423708" cy="1498600"/>
        </a:xfrm>
        <a:prstGeom prst="wedgeRoundRectCallout">
          <a:avLst>
            <a:gd name="adj1" fmla="val -56047"/>
            <a:gd name="adj2" fmla="val 1097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３号厚生年金に加入中でなければ、①の金額にプラス３号の職域加算額が全額支給されます。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４号厚生年金に加入中でなければ、②の金額にプラス４号の職域加算額が全額支給されます。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tabSelected="1" view="pageBreakPreview" zoomScale="90" zoomScaleNormal="90" zoomScaleSheetLayoutView="90" workbookViewId="0">
      <selection activeCell="F22" sqref="F22:G22"/>
    </sheetView>
  </sheetViews>
  <sheetFormatPr defaultRowHeight="14.25" x14ac:dyDescent="0.15"/>
  <cols>
    <col min="1" max="1" width="6.25" style="1" customWidth="1"/>
    <col min="2" max="18" width="8.625" style="1" customWidth="1"/>
    <col min="19" max="16384" width="9" style="1"/>
  </cols>
  <sheetData>
    <row r="1" spans="2:18" ht="28.5" x14ac:dyDescent="0.15">
      <c r="B1" s="15" t="s">
        <v>39</v>
      </c>
      <c r="R1" s="19" t="s">
        <v>43</v>
      </c>
    </row>
    <row r="2" spans="2:18" x14ac:dyDescent="0.15">
      <c r="B2" s="2" t="s">
        <v>38</v>
      </c>
    </row>
    <row r="3" spans="2:18" x14ac:dyDescent="0.15">
      <c r="B3" s="11" t="s">
        <v>20</v>
      </c>
    </row>
    <row r="4" spans="2:18" x14ac:dyDescent="0.15">
      <c r="B4" s="11" t="s">
        <v>37</v>
      </c>
    </row>
    <row r="5" spans="2:18" x14ac:dyDescent="0.15">
      <c r="B5" s="2" t="s">
        <v>21</v>
      </c>
    </row>
    <row r="6" spans="2:18" x14ac:dyDescent="0.15">
      <c r="B6" s="2" t="s">
        <v>34</v>
      </c>
    </row>
    <row r="7" spans="2:18" x14ac:dyDescent="0.15">
      <c r="B7" s="2" t="s">
        <v>35</v>
      </c>
    </row>
    <row r="8" spans="2:18" x14ac:dyDescent="0.15">
      <c r="B8" s="1" t="s">
        <v>36</v>
      </c>
    </row>
    <row r="9" spans="2:18" ht="18" customHeight="1" x14ac:dyDescent="0.15"/>
    <row r="10" spans="2:18" ht="18" customHeight="1" x14ac:dyDescent="0.15">
      <c r="B10" s="10" t="s">
        <v>41</v>
      </c>
    </row>
    <row r="11" spans="2:18" ht="13.5" customHeight="1" x14ac:dyDescent="0.15">
      <c r="B11" s="35"/>
      <c r="C11" s="36"/>
      <c r="D11" s="36"/>
      <c r="E11" s="36"/>
      <c r="F11" s="36"/>
      <c r="G11" s="36"/>
      <c r="H11" s="37"/>
      <c r="I11" s="34" t="s">
        <v>23</v>
      </c>
      <c r="J11" s="34"/>
      <c r="K11" s="34"/>
      <c r="L11" s="34"/>
      <c r="M11" s="34"/>
      <c r="N11" s="34"/>
      <c r="O11" s="34"/>
      <c r="P11" s="34"/>
      <c r="Q11" s="28" t="s">
        <v>24</v>
      </c>
    </row>
    <row r="12" spans="2:18" x14ac:dyDescent="0.15">
      <c r="B12" s="38"/>
      <c r="C12" s="39"/>
      <c r="D12" s="39"/>
      <c r="E12" s="39"/>
      <c r="F12" s="39"/>
      <c r="G12" s="39"/>
      <c r="H12" s="40"/>
      <c r="I12" s="34"/>
      <c r="J12" s="34"/>
      <c r="K12" s="34"/>
      <c r="L12" s="34"/>
      <c r="M12" s="34"/>
      <c r="N12" s="34"/>
      <c r="O12" s="34"/>
      <c r="P12" s="34"/>
      <c r="Q12" s="28"/>
    </row>
    <row r="13" spans="2:18" ht="13.5" customHeight="1" x14ac:dyDescent="0.15">
      <c r="B13" s="43" t="s">
        <v>44</v>
      </c>
      <c r="C13" s="43"/>
      <c r="D13" s="43"/>
      <c r="E13" s="43"/>
      <c r="F13" s="43"/>
      <c r="G13" s="43"/>
      <c r="H13" s="43"/>
      <c r="I13" s="44" t="s">
        <v>45</v>
      </c>
      <c r="J13" s="44"/>
      <c r="K13" s="44"/>
      <c r="L13" s="44"/>
      <c r="M13" s="44"/>
      <c r="N13" s="44"/>
      <c r="O13" s="44"/>
      <c r="P13" s="44"/>
      <c r="Q13" s="28">
        <v>1</v>
      </c>
    </row>
    <row r="14" spans="2:18" ht="13.5" customHeight="1" x14ac:dyDescent="0.15">
      <c r="B14" s="43"/>
      <c r="C14" s="43"/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28"/>
    </row>
    <row r="15" spans="2:18" ht="13.5" customHeight="1" x14ac:dyDescent="0.15">
      <c r="B15" s="43" t="s">
        <v>46</v>
      </c>
      <c r="C15" s="43"/>
      <c r="D15" s="43"/>
      <c r="E15" s="43"/>
      <c r="F15" s="43"/>
      <c r="G15" s="43"/>
      <c r="H15" s="43"/>
      <c r="I15" s="44" t="s">
        <v>22</v>
      </c>
      <c r="J15" s="44"/>
      <c r="K15" s="44"/>
      <c r="L15" s="44"/>
      <c r="M15" s="44"/>
      <c r="N15" s="44"/>
      <c r="O15" s="44"/>
      <c r="P15" s="44"/>
      <c r="Q15" s="28">
        <v>2</v>
      </c>
    </row>
    <row r="16" spans="2:18" ht="13.5" customHeight="1" x14ac:dyDescent="0.15">
      <c r="B16" s="43"/>
      <c r="C16" s="43"/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44"/>
      <c r="Q16" s="28"/>
    </row>
    <row r="17" spans="1:18" ht="16.5" customHeight="1" x14ac:dyDescent="0.15">
      <c r="B17" s="14" t="s">
        <v>42</v>
      </c>
      <c r="C17" s="1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14"/>
    </row>
    <row r="18" spans="1:18" ht="16.5" customHeight="1" x14ac:dyDescent="0.15">
      <c r="B18" s="14" t="s">
        <v>33</v>
      </c>
      <c r="C18" s="1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14"/>
    </row>
    <row r="19" spans="1:18" ht="16.5" customHeight="1" x14ac:dyDescent="0.15">
      <c r="B19" s="14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</row>
    <row r="20" spans="1:18" ht="16.5" customHeight="1" x14ac:dyDescent="0.15">
      <c r="A20" s="45" t="s">
        <v>28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8" customHeight="1" thickBot="1" x14ac:dyDescent="0.2"/>
    <row r="22" spans="1:18" ht="18" customHeight="1" thickBot="1" x14ac:dyDescent="0.2">
      <c r="B22" s="1" t="s">
        <v>40</v>
      </c>
      <c r="F22" s="46">
        <v>510000</v>
      </c>
      <c r="G22" s="47"/>
      <c r="H22" s="1" t="s">
        <v>0</v>
      </c>
    </row>
    <row r="23" spans="1:18" ht="18" customHeight="1" x14ac:dyDescent="0.15">
      <c r="F23" s="18"/>
      <c r="G23" s="18"/>
      <c r="P23" s="1" t="s">
        <v>24</v>
      </c>
      <c r="Q23" s="1">
        <f>IF((F33+P33)&gt;F22,1,2)</f>
        <v>2</v>
      </c>
    </row>
    <row r="24" spans="1:18" ht="18" customHeight="1" thickBot="1" x14ac:dyDescent="0.2"/>
    <row r="25" spans="1:18" ht="18" customHeight="1" thickBot="1" x14ac:dyDescent="0.2">
      <c r="J25" s="1" t="s">
        <v>4</v>
      </c>
      <c r="P25" s="41">
        <v>0</v>
      </c>
      <c r="Q25" s="42"/>
      <c r="R25" s="1" t="s">
        <v>0</v>
      </c>
    </row>
    <row r="26" spans="1:18" ht="18" customHeight="1" thickBot="1" x14ac:dyDescent="0.2"/>
    <row r="27" spans="1:18" ht="18" customHeight="1" thickBot="1" x14ac:dyDescent="0.2">
      <c r="B27" s="1" t="s">
        <v>3</v>
      </c>
      <c r="F27" s="41">
        <v>0</v>
      </c>
      <c r="G27" s="42"/>
      <c r="H27" s="1" t="s">
        <v>0</v>
      </c>
      <c r="J27" s="1" t="s">
        <v>5</v>
      </c>
      <c r="P27" s="41">
        <v>0</v>
      </c>
      <c r="Q27" s="42"/>
      <c r="R27" s="1" t="s">
        <v>0</v>
      </c>
    </row>
    <row r="28" spans="1:18" ht="18" customHeight="1" thickBot="1" x14ac:dyDescent="0.2">
      <c r="J28" s="16" t="s">
        <v>26</v>
      </c>
    </row>
    <row r="29" spans="1:18" ht="18" customHeight="1" thickBot="1" x14ac:dyDescent="0.2">
      <c r="B29" s="1" t="s">
        <v>2</v>
      </c>
      <c r="F29" s="41">
        <v>0</v>
      </c>
      <c r="G29" s="42"/>
      <c r="H29" s="1" t="s">
        <v>0</v>
      </c>
      <c r="J29" s="1" t="s">
        <v>6</v>
      </c>
      <c r="N29" s="2"/>
      <c r="P29" s="41"/>
      <c r="Q29" s="42"/>
      <c r="R29" s="1" t="s">
        <v>0</v>
      </c>
    </row>
    <row r="30" spans="1:18" ht="18" customHeight="1" x14ac:dyDescent="0.15">
      <c r="J30" s="12" t="s">
        <v>27</v>
      </c>
      <c r="N30" s="2"/>
    </row>
    <row r="31" spans="1:18" ht="18" customHeight="1" thickBot="1" x14ac:dyDescent="0.2"/>
    <row r="32" spans="1:18" ht="18" customHeight="1" thickBot="1" x14ac:dyDescent="0.2">
      <c r="J32" s="1" t="s">
        <v>7</v>
      </c>
      <c r="P32" s="30">
        <f>P27/12</f>
        <v>0</v>
      </c>
      <c r="Q32" s="31"/>
      <c r="R32" s="1" t="s">
        <v>0</v>
      </c>
    </row>
    <row r="33" spans="2:18" ht="18" customHeight="1" thickBot="1" x14ac:dyDescent="0.2">
      <c r="B33" s="1" t="s">
        <v>9</v>
      </c>
      <c r="F33" s="30">
        <f>F27+(F29/12)</f>
        <v>0</v>
      </c>
      <c r="G33" s="31"/>
      <c r="H33" s="1" t="s">
        <v>0</v>
      </c>
      <c r="J33" s="1" t="s">
        <v>8</v>
      </c>
      <c r="P33" s="32">
        <f>(P25+P27+P29)/12</f>
        <v>0</v>
      </c>
      <c r="Q33" s="33"/>
      <c r="R33" s="1" t="s">
        <v>0</v>
      </c>
    </row>
    <row r="34" spans="2:18" ht="18" customHeight="1" x14ac:dyDescent="0.15">
      <c r="P34" s="9"/>
      <c r="Q34" s="9"/>
    </row>
    <row r="35" spans="2:18" ht="18" customHeight="1" x14ac:dyDescent="0.15">
      <c r="P35" s="3"/>
      <c r="Q35" s="3"/>
    </row>
    <row r="36" spans="2:18" ht="18" customHeight="1" x14ac:dyDescent="0.15">
      <c r="B36" s="17" t="s">
        <v>29</v>
      </c>
      <c r="P36" s="3"/>
      <c r="Q36" s="3"/>
    </row>
    <row r="37" spans="2:18" ht="18" customHeight="1" x14ac:dyDescent="0.15">
      <c r="B37" s="28"/>
      <c r="C37" s="28"/>
      <c r="D37" s="23" t="s">
        <v>31</v>
      </c>
      <c r="E37" s="23"/>
      <c r="F37" s="23"/>
      <c r="G37" s="28" t="s">
        <v>16</v>
      </c>
      <c r="H37" s="28"/>
      <c r="I37" s="28"/>
      <c r="J37" s="28" t="s">
        <v>30</v>
      </c>
      <c r="K37" s="28"/>
      <c r="L37" s="28"/>
      <c r="P37" s="3"/>
      <c r="Q37" s="3"/>
    </row>
    <row r="38" spans="2:18" ht="18" customHeight="1" x14ac:dyDescent="0.15">
      <c r="B38" s="23" t="s">
        <v>13</v>
      </c>
      <c r="C38" s="23"/>
      <c r="D38" s="24">
        <f>P25</f>
        <v>0</v>
      </c>
      <c r="E38" s="25"/>
      <c r="F38" s="25"/>
      <c r="G38" s="29">
        <f>IF(Q23=1,M47,0)</f>
        <v>0</v>
      </c>
      <c r="H38" s="29"/>
      <c r="I38" s="29"/>
      <c r="J38" s="27">
        <f>IF((D38-G38)&lt;0,0,(D38-G38))</f>
        <v>0</v>
      </c>
      <c r="K38" s="27"/>
      <c r="L38" s="27"/>
      <c r="P38" s="3"/>
      <c r="Q38" s="3"/>
    </row>
    <row r="39" spans="2:18" ht="18" customHeight="1" x14ac:dyDescent="0.15">
      <c r="B39" s="23" t="s">
        <v>14</v>
      </c>
      <c r="C39" s="23"/>
      <c r="D39" s="24">
        <f>P27</f>
        <v>0</v>
      </c>
      <c r="E39" s="25"/>
      <c r="F39" s="25"/>
      <c r="G39" s="29">
        <f>IF(Q23=1,M48,0)</f>
        <v>0</v>
      </c>
      <c r="H39" s="29"/>
      <c r="I39" s="29"/>
      <c r="J39" s="27">
        <f>IF((D39-G39)&lt;0,0,(D39-G39))</f>
        <v>0</v>
      </c>
      <c r="K39" s="27"/>
      <c r="L39" s="27"/>
      <c r="M39" s="1" t="s">
        <v>18</v>
      </c>
      <c r="P39" s="3"/>
      <c r="Q39" s="3"/>
    </row>
    <row r="40" spans="2:18" ht="18" customHeight="1" x14ac:dyDescent="0.15">
      <c r="B40" s="23" t="s">
        <v>15</v>
      </c>
      <c r="C40" s="23"/>
      <c r="D40" s="24">
        <f>P29</f>
        <v>0</v>
      </c>
      <c r="E40" s="25"/>
      <c r="F40" s="25"/>
      <c r="G40" s="26">
        <f>IF(Q23=1,M49,0)</f>
        <v>0</v>
      </c>
      <c r="H40" s="26"/>
      <c r="I40" s="26"/>
      <c r="J40" s="27">
        <f>IF((D40-G40)&lt;0,0,(D40-G40))</f>
        <v>0</v>
      </c>
      <c r="K40" s="27"/>
      <c r="L40" s="27"/>
      <c r="M40" s="1" t="s">
        <v>19</v>
      </c>
      <c r="P40" s="3"/>
      <c r="Q40" s="3"/>
    </row>
    <row r="41" spans="2:18" ht="18" customHeight="1" x14ac:dyDescent="0.15">
      <c r="B41" s="28" t="s">
        <v>1</v>
      </c>
      <c r="C41" s="28"/>
      <c r="D41" s="24">
        <f>SUM(D38:F40)</f>
        <v>0</v>
      </c>
      <c r="E41" s="25"/>
      <c r="F41" s="25"/>
      <c r="G41" s="29">
        <f>SUM(G38:I40)</f>
        <v>0</v>
      </c>
      <c r="H41" s="29"/>
      <c r="I41" s="29"/>
      <c r="J41" s="27">
        <f>SUM(J38:L40)</f>
        <v>0</v>
      </c>
      <c r="K41" s="27"/>
      <c r="L41" s="27"/>
      <c r="P41" s="3"/>
      <c r="Q41" s="3"/>
    </row>
    <row r="42" spans="2:18" ht="18" customHeight="1" x14ac:dyDescent="0.15">
      <c r="B42" s="1" t="s">
        <v>32</v>
      </c>
    </row>
    <row r="43" spans="2:18" ht="18" customHeight="1" x14ac:dyDescent="0.15"/>
    <row r="44" spans="2:18" ht="18" customHeight="1" x14ac:dyDescent="0.15"/>
    <row r="46" spans="2:18" x14ac:dyDescent="0.15">
      <c r="N46" s="4"/>
    </row>
    <row r="47" spans="2:18" x14ac:dyDescent="0.15">
      <c r="B47" s="1" t="s">
        <v>25</v>
      </c>
      <c r="C47" s="20">
        <f>F33+P33-F22</f>
        <v>-510000</v>
      </c>
      <c r="D47" s="20"/>
      <c r="E47" s="6" t="s">
        <v>10</v>
      </c>
      <c r="F47" s="21" t="e">
        <f>(P25/12)/P33</f>
        <v>#DIV/0!</v>
      </c>
      <c r="G47" s="21"/>
      <c r="H47" s="7" t="s">
        <v>11</v>
      </c>
      <c r="I47" s="8" t="s">
        <v>12</v>
      </c>
      <c r="J47" s="6" t="s">
        <v>10</v>
      </c>
      <c r="K47" s="6">
        <v>12</v>
      </c>
      <c r="L47" s="6" t="s">
        <v>17</v>
      </c>
      <c r="M47" s="22" t="e">
        <f>ROUNDUP((C47*F47)/2*12,0)</f>
        <v>#DIV/0!</v>
      </c>
      <c r="N47" s="22"/>
    </row>
    <row r="48" spans="2:18" x14ac:dyDescent="0.15">
      <c r="C48" s="20">
        <f>F33+P33-F22</f>
        <v>-510000</v>
      </c>
      <c r="D48" s="20"/>
      <c r="E48" s="6" t="s">
        <v>10</v>
      </c>
      <c r="F48" s="21" t="e">
        <f>P32/P33</f>
        <v>#DIV/0!</v>
      </c>
      <c r="G48" s="21"/>
      <c r="H48" s="7" t="s">
        <v>11</v>
      </c>
      <c r="I48" s="8" t="s">
        <v>12</v>
      </c>
      <c r="J48" s="6" t="s">
        <v>10</v>
      </c>
      <c r="K48" s="6">
        <v>12</v>
      </c>
      <c r="L48" s="6" t="s">
        <v>17</v>
      </c>
      <c r="M48" s="22" t="e">
        <f>ROUNDUP((C48*F48)/2*12,0)</f>
        <v>#DIV/0!</v>
      </c>
      <c r="N48" s="22"/>
    </row>
    <row r="49" spans="3:17" x14ac:dyDescent="0.15">
      <c r="C49" s="20">
        <f>F33+P33-F22</f>
        <v>-510000</v>
      </c>
      <c r="D49" s="20"/>
      <c r="E49" s="6" t="s">
        <v>10</v>
      </c>
      <c r="F49" s="21" t="e">
        <f>(P29/12)/P33</f>
        <v>#DIV/0!</v>
      </c>
      <c r="G49" s="21"/>
      <c r="H49" s="7" t="s">
        <v>11</v>
      </c>
      <c r="I49" s="8" t="s">
        <v>12</v>
      </c>
      <c r="J49" s="6" t="s">
        <v>10</v>
      </c>
      <c r="K49" s="6">
        <v>12</v>
      </c>
      <c r="L49" s="6" t="s">
        <v>17</v>
      </c>
      <c r="M49" s="22" t="e">
        <f>ROUNDUP((C49*F49)/2*12,0)</f>
        <v>#DIV/0!</v>
      </c>
      <c r="N49" s="22"/>
      <c r="P49" s="5"/>
      <c r="Q49" s="5"/>
    </row>
  </sheetData>
  <sheetProtection algorithmName="SHA-512" hashValue="TUTqN8Ks4TCDWzcC2tdVJOYJHezhmsY3tkv5TS0YtyQoExYZc1XD3VZGqkT/OTfG1tsb0K2zGaY6vG9aVWZDpg==" saltValue="TXVge1A76UVDZ1X5fGgNBg==" spinCount="100000" sheet="1" selectLockedCells="1"/>
  <mergeCells count="48">
    <mergeCell ref="I11:P12"/>
    <mergeCell ref="Q11:Q12"/>
    <mergeCell ref="B11:H12"/>
    <mergeCell ref="P29:Q29"/>
    <mergeCell ref="B13:H14"/>
    <mergeCell ref="I13:P14"/>
    <mergeCell ref="Q13:Q14"/>
    <mergeCell ref="A20:R20"/>
    <mergeCell ref="F22:G22"/>
    <mergeCell ref="B15:H16"/>
    <mergeCell ref="I15:P16"/>
    <mergeCell ref="Q15:Q16"/>
    <mergeCell ref="F27:G27"/>
    <mergeCell ref="P25:Q25"/>
    <mergeCell ref="F29:G29"/>
    <mergeCell ref="P27:Q27"/>
    <mergeCell ref="F33:G33"/>
    <mergeCell ref="P32:Q32"/>
    <mergeCell ref="P33:Q33"/>
    <mergeCell ref="B37:C37"/>
    <mergeCell ref="D37:F37"/>
    <mergeCell ref="G37:I37"/>
    <mergeCell ref="J37:L37"/>
    <mergeCell ref="B38:C38"/>
    <mergeCell ref="D38:F38"/>
    <mergeCell ref="G38:I38"/>
    <mergeCell ref="J38:L38"/>
    <mergeCell ref="B39:C39"/>
    <mergeCell ref="D39:F39"/>
    <mergeCell ref="G39:I39"/>
    <mergeCell ref="J39:L39"/>
    <mergeCell ref="B40:C40"/>
    <mergeCell ref="D40:F40"/>
    <mergeCell ref="G40:I40"/>
    <mergeCell ref="J40:L40"/>
    <mergeCell ref="B41:C41"/>
    <mergeCell ref="D41:F41"/>
    <mergeCell ref="G41:I41"/>
    <mergeCell ref="J41:L41"/>
    <mergeCell ref="C49:D49"/>
    <mergeCell ref="F49:G49"/>
    <mergeCell ref="M49:N49"/>
    <mergeCell ref="C47:D47"/>
    <mergeCell ref="F47:G47"/>
    <mergeCell ref="M47:N47"/>
    <mergeCell ref="C48:D48"/>
    <mergeCell ref="F48:G48"/>
    <mergeCell ref="M48:N48"/>
  </mergeCells>
  <phoneticPr fontId="2"/>
  <pageMargins left="0.70866141732283472" right="0.70866141732283472" top="0.39370078740157483" bottom="0.19685039370078741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2025-04-01T02:25:16Z</cp:lastPrinted>
  <dcterms:created xsi:type="dcterms:W3CDTF">2015-10-05T01:31:10Z</dcterms:created>
  <dcterms:modified xsi:type="dcterms:W3CDTF">2025-04-01T02:25:34Z</dcterms:modified>
</cp:coreProperties>
</file>