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tfile02e\40_福岡支部ファイルサーバー【外部】\ホームページ\"/>
    </mc:Choice>
  </mc:AlternateContent>
  <bookViews>
    <workbookView xWindow="0" yWindow="0" windowWidth="20490" windowHeight="7815"/>
  </bookViews>
  <sheets>
    <sheet name="判定シート" sheetId="1" r:id="rId1"/>
    <sheet name="触らない"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G9" i="1"/>
  <c r="F9" i="1" s="1"/>
  <c r="G8" i="1"/>
  <c r="F8" i="1" s="1"/>
  <c r="G7" i="1"/>
  <c r="F7" i="1" s="1"/>
  <c r="G6" i="1"/>
  <c r="F6" i="1" s="1"/>
  <c r="E2" i="2"/>
  <c r="G5" i="1" s="1"/>
  <c r="B11" i="1"/>
  <c r="B6" i="1"/>
  <c r="B5" i="1"/>
  <c r="F5" i="1" l="1"/>
  <c r="G11" i="1" s="1"/>
</calcChain>
</file>

<file path=xl/comments1.xml><?xml version="1.0" encoding="utf-8"?>
<comments xmlns="http://schemas.openxmlformats.org/spreadsheetml/2006/main">
  <authors>
    <author>井上　優</author>
  </authors>
  <commentList>
    <comment ref="C13" authorId="0" shapeId="0">
      <text>
        <r>
          <rPr>
            <b/>
            <sz val="22"/>
            <color indexed="81"/>
            <rFont val="ＭＳ Ｐゴシック"/>
            <family val="3"/>
            <charset val="128"/>
          </rPr>
          <t>黄色のシートに上から全て記入する。</t>
        </r>
      </text>
    </comment>
  </commentList>
</comments>
</file>

<file path=xl/sharedStrings.xml><?xml version="1.0" encoding="utf-8"?>
<sst xmlns="http://schemas.openxmlformats.org/spreadsheetml/2006/main" count="20" uniqueCount="20">
  <si>
    <t>子どもの生年月日</t>
    <rPh sb="0" eb="1">
      <t>コ</t>
    </rPh>
    <rPh sb="4" eb="6">
      <t>セイネン</t>
    </rPh>
    <rPh sb="6" eb="8">
      <t>ガッピ</t>
    </rPh>
    <phoneticPr fontId="2"/>
  </si>
  <si>
    <t>組合員の性別</t>
    <rPh sb="0" eb="3">
      <t>クミアイイン</t>
    </rPh>
    <rPh sb="4" eb="6">
      <t>セイベツ</t>
    </rPh>
    <phoneticPr fontId="2"/>
  </si>
  <si>
    <t>男性</t>
    <rPh sb="0" eb="2">
      <t>ダンセイ</t>
    </rPh>
    <phoneticPr fontId="2"/>
  </si>
  <si>
    <t>女性</t>
    <rPh sb="0" eb="2">
      <t>ジョセイ</t>
    </rPh>
    <phoneticPr fontId="2"/>
  </si>
  <si>
    <t>円</t>
    <rPh sb="0" eb="1">
      <t>エン</t>
    </rPh>
    <phoneticPr fontId="2"/>
  </si>
  <si>
    <t>○</t>
    <phoneticPr fontId="2"/>
  </si>
  <si>
    <t>×</t>
    <phoneticPr fontId="2"/>
  </si>
  <si>
    <t>子どもと同居していますか。</t>
    <rPh sb="0" eb="1">
      <t>コ</t>
    </rPh>
    <rPh sb="4" eb="6">
      <t>ドウキョ</t>
    </rPh>
    <phoneticPr fontId="2"/>
  </si>
  <si>
    <t>判定</t>
    <rPh sb="0" eb="2">
      <t>ハンテイ</t>
    </rPh>
    <phoneticPr fontId="2"/>
  </si>
  <si>
    <t>育児休業を取得したか。</t>
    <rPh sb="0" eb="2">
      <t>イクジ</t>
    </rPh>
    <rPh sb="2" eb="4">
      <t>キュウギョウ</t>
    </rPh>
    <rPh sb="5" eb="7">
      <t>シュトク</t>
    </rPh>
    <phoneticPr fontId="2"/>
  </si>
  <si>
    <t>育児休業から復帰したか。</t>
    <rPh sb="0" eb="2">
      <t>イクジ</t>
    </rPh>
    <rPh sb="2" eb="4">
      <t>キュウギョウ</t>
    </rPh>
    <rPh sb="6" eb="8">
      <t>フッキ</t>
    </rPh>
    <phoneticPr fontId="2"/>
  </si>
  <si>
    <t>①</t>
    <phoneticPr fontId="2"/>
  </si>
  <si>
    <t>②</t>
    <phoneticPr fontId="2"/>
  </si>
  <si>
    <t>③</t>
    <phoneticPr fontId="2"/>
  </si>
  <si>
    <t>円（Ａ）</t>
    <rPh sb="0" eb="1">
      <t>エン</t>
    </rPh>
    <phoneticPr fontId="2"/>
  </si>
  <si>
    <t>円（Ｂ）</t>
    <rPh sb="0" eb="1">
      <t>エン</t>
    </rPh>
    <phoneticPr fontId="2"/>
  </si>
  <si>
    <t>④-Ｂ</t>
    <phoneticPr fontId="2"/>
  </si>
  <si>
    <t>④-Ａ</t>
    <phoneticPr fontId="2"/>
  </si>
  <si>
    <t>現在または調べたい年月日の標準報酬月額</t>
    <rPh sb="0" eb="2">
      <t>ゲンザイ</t>
    </rPh>
    <rPh sb="5" eb="6">
      <t>シラ</t>
    </rPh>
    <rPh sb="9" eb="12">
      <t>ネンガッピ</t>
    </rPh>
    <rPh sb="13" eb="15">
      <t>ヒョウジュン</t>
    </rPh>
    <rPh sb="15" eb="17">
      <t>ホウシュウ</t>
    </rPh>
    <rPh sb="17" eb="19">
      <t>ゲツガク</t>
    </rPh>
    <phoneticPr fontId="2"/>
  </si>
  <si>
    <t>このシートは、あくまでも参考となります。　不明な点があれば、共済組合までお問い合わせください。</t>
    <rPh sb="12" eb="14">
      <t>サンコウ</t>
    </rPh>
    <rPh sb="21" eb="23">
      <t>フメイ</t>
    </rPh>
    <rPh sb="24" eb="25">
      <t>テン</t>
    </rPh>
    <rPh sb="30" eb="32">
      <t>キョウサイ</t>
    </rPh>
    <rPh sb="32" eb="34">
      <t>クミアイ</t>
    </rPh>
    <rPh sb="37" eb="38">
      <t>ト</t>
    </rPh>
    <rPh sb="39" eb="40">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</si>
</sst>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子&quot;&quot;ど&quot;&quot;も&quot;&quot;が&quot;&quot;生&quot;&quot;ま&quot;&quot;れ&quot;&quot;た&quot;&quot;前&quot;&quot;月&quot;\(\ ggge&quot;年&quot;m&quot;月&quot;\ \)&quot;の&quot;&quot;標&quot;&quot;準&quot;&quot;報&quot;&quot;酬&quot;&quot;月&quot;&quot;額&quot;"/>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b/>
      <sz val="26"/>
      <color rgb="FFFF0000"/>
      <name val="ＭＳ Ｐゴシック"/>
      <family val="3"/>
      <charset val="128"/>
      <scheme val="minor"/>
    </font>
    <font>
      <b/>
      <sz val="22"/>
      <color indexed="81"/>
      <name val="ＭＳ Ｐゴシック"/>
      <family val="3"/>
      <charset val="128"/>
    </font>
    <font>
      <sz val="18"/>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66FFFF"/>
        <bgColor indexed="64"/>
      </patternFill>
    </fill>
  </fills>
  <borders count="2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hair">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38" fontId="0" fillId="0" borderId="0" xfId="1" applyFont="1">
      <alignment vertical="center"/>
    </xf>
    <xf numFmtId="0" fontId="5" fillId="0" borderId="0" xfId="0" applyFont="1">
      <alignment vertical="center"/>
    </xf>
    <xf numFmtId="0" fontId="3" fillId="0" borderId="1" xfId="0" applyFont="1" applyBorder="1">
      <alignment vertical="center"/>
    </xf>
    <xf numFmtId="0" fontId="5" fillId="0" borderId="3" xfId="0" applyFont="1" applyBorder="1">
      <alignment vertical="center"/>
    </xf>
    <xf numFmtId="176" fontId="5" fillId="0" borderId="3" xfId="0" applyNumberFormat="1" applyFont="1" applyBorder="1" applyAlignment="1">
      <alignment horizontal="left" vertical="center"/>
    </xf>
    <xf numFmtId="0" fontId="5" fillId="0" borderId="5" xfId="0" applyFont="1" applyBorder="1">
      <alignment vertical="center"/>
    </xf>
    <xf numFmtId="0" fontId="0" fillId="0" borderId="0" xfId="0" applyAlignment="1">
      <alignment horizontal="right" vertical="center"/>
    </xf>
    <xf numFmtId="58" fontId="0" fillId="0" borderId="0" xfId="0" applyNumberFormat="1">
      <alignment vertical="center"/>
    </xf>
    <xf numFmtId="57" fontId="4" fillId="2" borderId="2"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38" fontId="4" fillId="2" borderId="4" xfId="1" applyFont="1" applyFill="1" applyBorder="1" applyAlignment="1" applyProtection="1">
      <alignment horizontal="center" vertical="center"/>
      <protection locked="0"/>
    </xf>
    <xf numFmtId="38" fontId="4" fillId="2" borderId="6" xfId="1" applyFont="1" applyFill="1" applyBorder="1" applyAlignment="1" applyProtection="1">
      <alignment horizontal="center" vertical="center"/>
      <protection locked="0"/>
    </xf>
    <xf numFmtId="0" fontId="0" fillId="0" borderId="7" xfId="0" applyBorder="1" applyAlignment="1">
      <alignment horizontal="right" vertical="center"/>
    </xf>
    <xf numFmtId="0" fontId="0" fillId="0" borderId="10" xfId="0" applyBorder="1" applyAlignment="1">
      <alignment horizontal="right" vertical="center"/>
    </xf>
    <xf numFmtId="0" fontId="0" fillId="0" borderId="22" xfId="0" applyBorder="1" applyAlignment="1">
      <alignment horizontal="right"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8" fillId="0" borderId="0" xfId="0" applyFont="1">
      <alignment vertical="center"/>
    </xf>
    <xf numFmtId="0" fontId="0" fillId="0" borderId="28"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3"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1" xfId="0" applyNumberFormat="1" applyBorder="1" applyAlignment="1">
      <alignment horizontal="left" vertical="center" shrinkToFit="1"/>
    </xf>
    <xf numFmtId="0" fontId="0" fillId="0" borderId="23" xfId="0" applyNumberFormat="1" applyBorder="1" applyAlignment="1">
      <alignment horizontal="left" vertical="center" shrinkToFit="1"/>
    </xf>
    <xf numFmtId="0" fontId="0" fillId="0" borderId="24" xfId="0" applyNumberFormat="1" applyBorder="1" applyAlignment="1">
      <alignment horizontal="left" vertical="center" shrinkToFit="1"/>
    </xf>
    <xf numFmtId="0" fontId="0" fillId="0" borderId="3"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cellXfs>
  <cellStyles count="2">
    <cellStyle name="桁区切り" xfId="1" builtinId="6"/>
    <cellStyle name="標準" xfId="0" builtinId="0"/>
  </cellStyles>
  <dxfs count="3">
    <dxf>
      <font>
        <b/>
        <i val="0"/>
      </font>
      <fill>
        <patternFill>
          <bgColor rgb="FFFFC000"/>
        </patternFill>
      </fill>
    </dxf>
    <dxf>
      <fill>
        <patternFill>
          <bgColor rgb="FFFFFF00"/>
        </patternFill>
      </fill>
    </dxf>
    <dxf>
      <fill>
        <patternFill>
          <bgColor rgb="FFFFFF00"/>
        </patternFill>
      </fill>
    </dxf>
  </dxfs>
  <tableStyles count="0" defaultTableStyle="TableStyleMedium2" defaultPivotStyle="PivotStyleLight16"/>
  <colors>
    <mruColors>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
  <sheetViews>
    <sheetView tabSelected="1" zoomScaleNormal="100" workbookViewId="0">
      <selection activeCell="C5" sqref="C5"/>
    </sheetView>
  </sheetViews>
  <sheetFormatPr defaultRowHeight="13.5" x14ac:dyDescent="0.15"/>
  <cols>
    <col min="1" max="1" width="3.625" customWidth="1"/>
    <col min="2" max="2" width="64.875" bestFit="1" customWidth="1"/>
    <col min="3" max="3" width="22" customWidth="1"/>
    <col min="4" max="4" width="5.25" customWidth="1"/>
    <col min="6" max="6" width="9" hidden="1" customWidth="1"/>
    <col min="7" max="7" width="17.125" customWidth="1"/>
    <col min="8" max="8" width="15.625" bestFit="1" customWidth="1"/>
    <col min="9" max="9" width="14.125" customWidth="1"/>
  </cols>
  <sheetData>
    <row r="1" spans="1:10" ht="27" customHeight="1" x14ac:dyDescent="0.15">
      <c r="B1" s="20" t="s">
        <v>19</v>
      </c>
    </row>
    <row r="3" spans="1:10" ht="27" customHeight="1" thickBot="1" x14ac:dyDescent="0.2">
      <c r="B3" s="3" t="s">
        <v>0</v>
      </c>
      <c r="C3" s="9"/>
      <c r="D3" s="2"/>
    </row>
    <row r="4" spans="1:10" ht="27" customHeight="1" x14ac:dyDescent="0.15">
      <c r="B4" s="4" t="s">
        <v>1</v>
      </c>
      <c r="C4" s="10"/>
      <c r="D4" s="2"/>
      <c r="E4" s="30" t="s">
        <v>8</v>
      </c>
      <c r="F4" s="31"/>
      <c r="G4" s="31"/>
      <c r="H4" s="31"/>
      <c r="I4" s="31"/>
      <c r="J4" s="32"/>
    </row>
    <row r="5" spans="1:10" ht="27" customHeight="1" x14ac:dyDescent="0.15">
      <c r="B5" s="4" t="str">
        <f>IF(C4="女性","産前産後休暇を取得したか。","")</f>
        <v/>
      </c>
      <c r="C5" s="11"/>
      <c r="D5" s="2"/>
      <c r="E5" s="16" t="s">
        <v>11</v>
      </c>
      <c r="F5" s="17" t="str">
        <f ca="1">IF(_xlfn.DAYS(触らない!E2,C3)&lt;1095,"○",IF(_xlfn.DAYS(触らない!E2,C3)&lt;1825,"○","×、制度適用期間を過ぎています。"))</f>
        <v>×、制度適用期間を過ぎています。</v>
      </c>
      <c r="G5" s="33" t="str">
        <f ca="1">IF(_xlfn.DAYS(触らない!E2,C3)&lt;1095,"○",IF(_xlfn.DAYS(触らない!E2,C3)&lt;1825,"制度に該当する場合があります。詳細は共済組合へ問い合わせてください。","×、制度適用期間を過ぎています。"))</f>
        <v>×、制度適用期間を過ぎています。</v>
      </c>
      <c r="H5" s="34"/>
      <c r="I5" s="34"/>
      <c r="J5" s="35"/>
    </row>
    <row r="6" spans="1:10" ht="27" customHeight="1" x14ac:dyDescent="0.15">
      <c r="B6" s="4" t="str">
        <f>IF(C4="女性","産前産後休暇から復帰したか。","")</f>
        <v/>
      </c>
      <c r="C6" s="11"/>
      <c r="D6" s="2"/>
      <c r="E6" s="14" t="s">
        <v>12</v>
      </c>
      <c r="F6" s="18" t="str">
        <f>G6</f>
        <v>○</v>
      </c>
      <c r="G6" s="36" t="str">
        <f>IF(C8="○","○",IF(C7="○","×、育児休業から復帰して提出してください。",IF(C6="○","○",IF(C5="○","×、産前産後休暇から復帰して提出してください。","○"))))</f>
        <v>○</v>
      </c>
      <c r="H6" s="37"/>
      <c r="I6" s="37"/>
      <c r="J6" s="38"/>
    </row>
    <row r="7" spans="1:10" ht="27" customHeight="1" x14ac:dyDescent="0.15">
      <c r="B7" s="4" t="s">
        <v>9</v>
      </c>
      <c r="C7" s="10"/>
      <c r="D7" s="2"/>
      <c r="E7" s="14" t="s">
        <v>13</v>
      </c>
      <c r="F7" s="18" t="str">
        <f>G7</f>
        <v>×、子どもと同居していることが要件です。</v>
      </c>
      <c r="G7" s="36" t="str">
        <f>IF(C9="○","○","×、子どもと同居していることが要件です。")</f>
        <v>×、子どもと同居していることが要件です。</v>
      </c>
      <c r="H7" s="37"/>
      <c r="I7" s="37"/>
      <c r="J7" s="38"/>
    </row>
    <row r="8" spans="1:10" ht="27" customHeight="1" x14ac:dyDescent="0.15">
      <c r="B8" s="4" t="s">
        <v>10</v>
      </c>
      <c r="C8" s="10"/>
      <c r="D8" s="2"/>
      <c r="E8" s="14" t="s">
        <v>17</v>
      </c>
      <c r="F8" s="18" t="str">
        <f>G8</f>
        <v>×、子どもが生まれた前月より標準報酬月額が低い場合に出してください。</v>
      </c>
      <c r="G8" s="36" t="str">
        <f>IF(C10&gt;C11,"○","×、子どもが生まれた前月より標準報酬月額が低い場合に出してください。")</f>
        <v>×、子どもが生まれた前月より標準報酬月額が低い場合に出してください。</v>
      </c>
      <c r="H8" s="37"/>
      <c r="I8" s="37"/>
      <c r="J8" s="38"/>
    </row>
    <row r="9" spans="1:10" ht="27" customHeight="1" thickBot="1" x14ac:dyDescent="0.2">
      <c r="B9" s="4" t="s">
        <v>7</v>
      </c>
      <c r="C9" s="10"/>
      <c r="E9" s="15" t="s">
        <v>16</v>
      </c>
      <c r="F9" s="19" t="str">
        <f>G9</f>
        <v>×、子どもが生まれた前月より標準報酬月額が低い場合に出してください。</v>
      </c>
      <c r="G9" s="21" t="str">
        <f>IF(C10&gt;C12,"○","×、子どもが生まれた前月より標準報酬月額が低い場合に出してください。")</f>
        <v>×、子どもが生まれた前月より標準報酬月額が低い場合に出してください。</v>
      </c>
      <c r="H9" s="22"/>
      <c r="I9" s="22"/>
      <c r="J9" s="23"/>
    </row>
    <row r="10" spans="1:10" ht="27" customHeight="1" thickBot="1" x14ac:dyDescent="0.2">
      <c r="A10" s="7"/>
      <c r="B10" s="5" t="str">
        <f>IF(C3="","",EDATE(C3,-1))</f>
        <v/>
      </c>
      <c r="C10" s="12"/>
      <c r="D10" s="2" t="s">
        <v>4</v>
      </c>
    </row>
    <row r="11" spans="1:10" ht="27" customHeight="1" x14ac:dyDescent="0.15">
      <c r="A11" s="7"/>
      <c r="B11" s="4" t="str">
        <f>IF(C8="○","育児休業から復帰した月の標準報酬月額",IF(C6="○","産前産後休暇から復帰した月の標準報酬月額","子どもが生まれた月の標準報酬月額"))</f>
        <v>子どもが生まれた月の標準報酬月額</v>
      </c>
      <c r="C11" s="12"/>
      <c r="D11" s="2" t="s">
        <v>14</v>
      </c>
      <c r="G11" s="24" t="str">
        <f ca="1">IF(COUNTIF(F5:F7,"○")&lt;3,"制度に該当しない",IF(COUNTIF(F8:F9,"○")&lt;1,"制度に該当しない","制度に該当する"))</f>
        <v>制度に該当しない</v>
      </c>
      <c r="H11" s="25"/>
      <c r="I11" s="26"/>
    </row>
    <row r="12" spans="1:10" ht="27" customHeight="1" thickBot="1" x14ac:dyDescent="0.2">
      <c r="A12" s="7"/>
      <c r="B12" s="6" t="s">
        <v>18</v>
      </c>
      <c r="C12" s="13"/>
      <c r="D12" s="2" t="s">
        <v>15</v>
      </c>
      <c r="G12" s="27"/>
      <c r="H12" s="28"/>
      <c r="I12" s="29"/>
    </row>
    <row r="13" spans="1:10" x14ac:dyDescent="0.15"/>
  </sheetData>
  <sheetProtection sheet="1" objects="1" scenarios="1"/>
  <mergeCells count="7">
    <mergeCell ref="G9:J9"/>
    <mergeCell ref="G11:I12"/>
    <mergeCell ref="E4:J4"/>
    <mergeCell ref="G5:J5"/>
    <mergeCell ref="G6:J6"/>
    <mergeCell ref="G7:J7"/>
    <mergeCell ref="G8:J8"/>
  </mergeCells>
  <phoneticPr fontId="2"/>
  <conditionalFormatting sqref="C5">
    <cfRule type="expression" dxfId="2" priority="4">
      <formula>$C4="女性"</formula>
    </cfRule>
  </conditionalFormatting>
  <conditionalFormatting sqref="C6">
    <cfRule type="expression" dxfId="1" priority="3">
      <formula>$C4="女性"</formula>
    </cfRule>
  </conditionalFormatting>
  <conditionalFormatting sqref="G5:J5">
    <cfRule type="expression" dxfId="0" priority="1">
      <formula>$G5="制度に該当する場合があります。詳細は共済組合へ問い合わせてください。"</formula>
    </cfRule>
  </conditionalFormatting>
  <pageMargins left="0.70866141732283472" right="0.70866141732283472" top="0.74803149606299213" bottom="0.74803149606299213" header="0.31496062992125984" footer="0.31496062992125984"/>
  <pageSetup paperSize="9" scale="83"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触らない!$B$2:$B$3</xm:f>
          </x14:formula1>
          <xm:sqref>C4</xm:sqref>
        </x14:dataValidation>
        <x14:dataValidation type="list" allowBlank="1" showInputMessage="1" showErrorMessage="1">
          <x14:formula1>
            <xm:f>触らない!$B$9:$B$10</xm:f>
          </x14:formula1>
          <xm:sqref>C9</xm:sqref>
        </x14:dataValidation>
        <x14:dataValidation type="list" allowBlank="1" showInputMessage="1" showErrorMessage="1">
          <x14:formula1>
            <xm:f>触らない!$C$2:$C$37</xm:f>
          </x14:formula1>
          <xm:sqref>C10:C12</xm:sqref>
        </x14:dataValidation>
        <x14:dataValidation type="list" allowBlank="1" showInputMessage="1" showErrorMessage="1">
          <x14:formula1>
            <xm:f>触らない!$B$8:$B$10</xm:f>
          </x14:formula1>
          <xm:sqref>C5:C8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6"/>
  <sheetViews>
    <sheetView workbookViewId="0">
      <selection activeCell="D19" sqref="D19"/>
    </sheetView>
  </sheetViews>
  <sheetFormatPr defaultRowHeight="13.5" x14ac:dyDescent="0.15"/>
  <cols>
    <col min="5" max="5" width="15.375" bestFit="1" customWidth="1"/>
  </cols>
  <sheetData>
    <row r="2" spans="2:5" x14ac:dyDescent="0.15">
      <c r="B2" t="s">
        <v>2</v>
      </c>
      <c r="C2" s="1">
        <v>88000</v>
      </c>
      <c r="E2" s="8">
        <f ca="1">TODAY()</f>
        <v>43531</v>
      </c>
    </row>
    <row r="3" spans="2:5" x14ac:dyDescent="0.15">
      <c r="B3" t="s">
        <v>3</v>
      </c>
      <c r="C3" s="1">
        <v>98000</v>
      </c>
    </row>
    <row r="4" spans="2:5" x14ac:dyDescent="0.15">
      <c r="C4" s="1">
        <v>104000</v>
      </c>
    </row>
    <row r="5" spans="2:5" x14ac:dyDescent="0.15">
      <c r="C5" s="1">
        <v>110000</v>
      </c>
    </row>
    <row r="6" spans="2:5" x14ac:dyDescent="0.15">
      <c r="C6" s="1">
        <v>118000</v>
      </c>
    </row>
    <row r="7" spans="2:5" x14ac:dyDescent="0.15">
      <c r="C7" s="1">
        <v>126000</v>
      </c>
    </row>
    <row r="8" spans="2:5" x14ac:dyDescent="0.15">
      <c r="C8" s="1">
        <v>134000</v>
      </c>
    </row>
    <row r="9" spans="2:5" x14ac:dyDescent="0.15">
      <c r="B9" t="s">
        <v>5</v>
      </c>
      <c r="C9" s="1">
        <v>142000</v>
      </c>
    </row>
    <row r="10" spans="2:5" x14ac:dyDescent="0.15">
      <c r="B10" t="s">
        <v>6</v>
      </c>
      <c r="C10" s="1">
        <v>150000</v>
      </c>
    </row>
    <row r="11" spans="2:5" x14ac:dyDescent="0.15">
      <c r="C11" s="1">
        <v>160000</v>
      </c>
    </row>
    <row r="12" spans="2:5" x14ac:dyDescent="0.15">
      <c r="C12" s="1">
        <v>170000</v>
      </c>
    </row>
    <row r="13" spans="2:5" x14ac:dyDescent="0.15">
      <c r="C13" s="1">
        <v>180000</v>
      </c>
    </row>
    <row r="14" spans="2:5" x14ac:dyDescent="0.15">
      <c r="C14" s="1">
        <v>190000</v>
      </c>
    </row>
    <row r="15" spans="2:5" x14ac:dyDescent="0.15">
      <c r="C15" s="1">
        <v>200000</v>
      </c>
    </row>
    <row r="16" spans="2:5" x14ac:dyDescent="0.15">
      <c r="C16" s="1">
        <v>220000</v>
      </c>
    </row>
    <row r="17" spans="3:3" x14ac:dyDescent="0.15">
      <c r="C17" s="1">
        <v>240000</v>
      </c>
    </row>
    <row r="18" spans="3:3" x14ac:dyDescent="0.15">
      <c r="C18" s="1">
        <v>260000</v>
      </c>
    </row>
    <row r="19" spans="3:3" x14ac:dyDescent="0.15">
      <c r="C19" s="1">
        <v>280000</v>
      </c>
    </row>
    <row r="20" spans="3:3" x14ac:dyDescent="0.15">
      <c r="C20" s="1">
        <v>300000</v>
      </c>
    </row>
    <row r="21" spans="3:3" x14ac:dyDescent="0.15">
      <c r="C21" s="1">
        <v>320000</v>
      </c>
    </row>
    <row r="22" spans="3:3" x14ac:dyDescent="0.15">
      <c r="C22" s="1">
        <v>340000</v>
      </c>
    </row>
    <row r="23" spans="3:3" x14ac:dyDescent="0.15">
      <c r="C23" s="1">
        <v>360000</v>
      </c>
    </row>
    <row r="24" spans="3:3" x14ac:dyDescent="0.15">
      <c r="C24" s="1">
        <v>380000</v>
      </c>
    </row>
    <row r="25" spans="3:3" x14ac:dyDescent="0.15">
      <c r="C25" s="1">
        <v>410000</v>
      </c>
    </row>
    <row r="26" spans="3:3" x14ac:dyDescent="0.15">
      <c r="C26" s="1">
        <v>440000</v>
      </c>
    </row>
    <row r="27" spans="3:3" x14ac:dyDescent="0.15">
      <c r="C27" s="1">
        <v>470000</v>
      </c>
    </row>
    <row r="28" spans="3:3" x14ac:dyDescent="0.15">
      <c r="C28" s="1">
        <v>500000</v>
      </c>
    </row>
    <row r="29" spans="3:3" x14ac:dyDescent="0.15">
      <c r="C29" s="1">
        <v>530000</v>
      </c>
    </row>
    <row r="30" spans="3:3" x14ac:dyDescent="0.15">
      <c r="C30" s="1">
        <v>560000</v>
      </c>
    </row>
    <row r="31" spans="3:3" x14ac:dyDescent="0.15">
      <c r="C31" s="1">
        <v>590000</v>
      </c>
    </row>
    <row r="32" spans="3:3" x14ac:dyDescent="0.15">
      <c r="C32" s="1">
        <v>620000</v>
      </c>
    </row>
    <row r="33" spans="3:3" x14ac:dyDescent="0.15">
      <c r="C33" s="1">
        <v>650000</v>
      </c>
    </row>
    <row r="34" spans="3:3" x14ac:dyDescent="0.15">
      <c r="C34" s="1"/>
    </row>
    <row r="35" spans="3:3" x14ac:dyDescent="0.15">
      <c r="C35" s="1"/>
    </row>
    <row r="36" spans="3:3" x14ac:dyDescent="0.15">
      <c r="C36" s="1"/>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判定シート</vt:lpstr>
      <vt:lpstr>触らない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2019-03-06T08:04:22Z</cp:lastPrinted>
  <dcterms:created xsi:type="dcterms:W3CDTF">2019-03-05T07:18:09Z</dcterms:created>
  <dcterms:modified xsi:type="dcterms:W3CDTF">2019-03-07T09:19:30Z</dcterms:modified>
</cp:coreProperties>
</file>