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81.137\経理\★貸付業務別\002_細則・様式の変更及びHP・アイシステム更新\R7\"/>
    </mc:Choice>
  </mc:AlternateContent>
  <xr:revisionPtr revIDLastSave="0" documentId="13_ncr:1_{44D031AF-C585-4A88-832A-9E6D9FD26F2E}" xr6:coauthVersionLast="47" xr6:coauthVersionMax="47" xr10:uidLastSave="{00000000-0000-0000-0000-000000000000}"/>
  <bookViews>
    <workbookView xWindow="-120" yWindow="-120" windowWidth="20730" windowHeight="11040" tabRatio="946" xr2:uid="{00000000-000D-0000-FFFF-FFFF00000000}"/>
  </bookViews>
  <sheets>
    <sheet name="概要" sheetId="8" r:id="rId1"/>
    <sheet name="一部繰上償還申出書" sheetId="1" r:id="rId2"/>
    <sheet name="記載例" sheetId="9" r:id="rId3"/>
    <sheet name="賦金率表（毎月償還H19.3以前の貸付）" sheetId="4" r:id="rId4"/>
    <sheet name="賦金率表（ボーナス償還H19.3以前の貸付）" sheetId="5" r:id="rId5"/>
    <sheet name="賦金率表（毎月償還H19.4以降の貸付）" sheetId="7" r:id="rId6"/>
    <sheet name="賦金率表（ボーナス償還H19.4以降の貸付）" sheetId="6" r:id="rId7"/>
  </sheets>
  <definedNames>
    <definedName name="_xlnm.Print_Area" localSheetId="1">一部繰上償還申出書!$A$1:$CN$170</definedName>
    <definedName name="_xlnm.Print_Area" localSheetId="0">概要!$A$1:$AL$160</definedName>
    <definedName name="_xlnm.Print_Area" localSheetId="2">記載例!$A$1:$CN$170</definedName>
    <definedName name="_xlnm.Print_Area" localSheetId="4">'賦金率表（ボーナス償還H19.3以前の貸付）'!$A$2:$AF$197</definedName>
    <definedName name="_xlnm.Print_Area" localSheetId="6">'賦金率表（ボーナス償還H19.4以降の貸付）'!$A$2:$AF$197</definedName>
    <definedName name="_xlnm.Print_Area" localSheetId="3">'賦金率表（毎月償還H19.3以前の貸付）'!$A$2:$AJ$134</definedName>
    <definedName name="_xlnm.Print_Area" localSheetId="5">'賦金率表（毎月償還H19.4以降の貸付）'!$A$2:$AJ$134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43" i="8" l="1"/>
  <c r="AB144" i="8" s="1"/>
  <c r="AB145" i="8" s="1"/>
  <c r="AB146" i="8" s="1"/>
  <c r="S146" i="8"/>
  <c r="S145" i="8"/>
  <c r="S143" i="8"/>
  <c r="S142" i="8"/>
  <c r="AB122" i="8"/>
  <c r="AB123" i="8" s="1"/>
  <c r="AB124" i="8" s="1"/>
  <c r="AB125" i="8" s="1"/>
  <c r="S125" i="8"/>
  <c r="S124" i="8"/>
  <c r="S122" i="8"/>
  <c r="S121" i="8"/>
  <c r="S105" i="8"/>
  <c r="S98" i="8"/>
  <c r="AB76" i="8"/>
  <c r="AB77" i="8" s="1"/>
  <c r="S79" i="8"/>
  <c r="S78" i="8"/>
  <c r="S76" i="8"/>
  <c r="S75" i="8"/>
  <c r="I134" i="6"/>
  <c r="I135" i="6" s="1"/>
  <c r="D135" i="6" s="1"/>
  <c r="Q135" i="6"/>
  <c r="AA134" i="6"/>
  <c r="I69" i="6"/>
  <c r="I70" i="6" s="1"/>
  <c r="D70" i="6" s="1"/>
  <c r="Q70" i="6"/>
  <c r="AA69" i="6"/>
  <c r="I3" i="6"/>
  <c r="D3" i="6" s="1"/>
  <c r="I4" i="6"/>
  <c r="D4" i="6" s="1"/>
  <c r="Q4" i="6"/>
  <c r="AA3" i="6"/>
  <c r="D93" i="7"/>
  <c r="AF92" i="7"/>
  <c r="AF93" i="7"/>
  <c r="D49" i="7"/>
  <c r="AF48" i="7"/>
  <c r="AF49" i="7" s="1"/>
  <c r="D4" i="7"/>
  <c r="B7" i="7"/>
  <c r="AF3" i="7"/>
  <c r="AF4" i="7" s="1"/>
  <c r="I134" i="5"/>
  <c r="D134" i="5" s="1"/>
  <c r="Q135" i="5"/>
  <c r="AA134" i="5"/>
  <c r="I69" i="5"/>
  <c r="I70" i="5" s="1"/>
  <c r="D70" i="5" s="1"/>
  <c r="Q70" i="5"/>
  <c r="AA69" i="5"/>
  <c r="AA3" i="5"/>
  <c r="Q4" i="5"/>
  <c r="I3" i="5"/>
  <c r="D69" i="5"/>
  <c r="D93" i="4"/>
  <c r="B95" i="4" s="1"/>
  <c r="B96" i="4" s="1"/>
  <c r="AF92" i="4"/>
  <c r="AF93" i="4"/>
  <c r="D49" i="4"/>
  <c r="AF48" i="4"/>
  <c r="AF49" i="4" s="1"/>
  <c r="D4" i="4"/>
  <c r="B7" i="4" s="1"/>
  <c r="C7" i="4" s="1"/>
  <c r="D7" i="4" s="1"/>
  <c r="AF3" i="4"/>
  <c r="AF4" i="4" s="1"/>
  <c r="B51" i="7"/>
  <c r="C51" i="7" s="1"/>
  <c r="D51" i="7" s="1"/>
  <c r="B8" i="7"/>
  <c r="C8" i="7" s="1"/>
  <c r="D8" i="7" s="1"/>
  <c r="B95" i="7"/>
  <c r="C95" i="7" s="1"/>
  <c r="D95" i="7" s="1"/>
  <c r="B96" i="7"/>
  <c r="B97" i="7" s="1"/>
  <c r="K8" i="6"/>
  <c r="G8" i="6"/>
  <c r="G65" i="6" s="1"/>
  <c r="S8" i="6"/>
  <c r="S35" i="6" s="1"/>
  <c r="D8" i="6"/>
  <c r="C7" i="7"/>
  <c r="D7" i="7" s="1"/>
  <c r="C96" i="7"/>
  <c r="D96" i="7" s="1"/>
  <c r="G64" i="6"/>
  <c r="K47" i="6"/>
  <c r="K52" i="6"/>
  <c r="K64" i="6"/>
  <c r="K9" i="6"/>
  <c r="K59" i="6"/>
  <c r="K28" i="6"/>
  <c r="K21" i="6"/>
  <c r="K39" i="6"/>
  <c r="K20" i="6"/>
  <c r="K56" i="6"/>
  <c r="K60" i="6"/>
  <c r="K24" i="6"/>
  <c r="S67" i="6"/>
  <c r="P138" i="6"/>
  <c r="H138" i="6"/>
  <c r="X138" i="6"/>
  <c r="K73" i="6"/>
  <c r="T73" i="6"/>
  <c r="B73" i="6"/>
  <c r="P73" i="6"/>
  <c r="S73" i="6"/>
  <c r="F73" i="6"/>
  <c r="L73" i="6"/>
  <c r="V73" i="6"/>
  <c r="V74" i="6" s="1"/>
  <c r="X75" i="6" s="1"/>
  <c r="O73" i="6"/>
  <c r="J73" i="6"/>
  <c r="G73" i="6"/>
  <c r="X73" i="6"/>
  <c r="H73" i="6"/>
  <c r="R73" i="6"/>
  <c r="T74" i="6" s="1"/>
  <c r="R74" i="6"/>
  <c r="C73" i="6"/>
  <c r="D69" i="6"/>
  <c r="N73" i="5"/>
  <c r="T75" i="6"/>
  <c r="R75" i="6"/>
  <c r="S130" i="6"/>
  <c r="S114" i="6"/>
  <c r="S98" i="6"/>
  <c r="S121" i="6"/>
  <c r="S105" i="6"/>
  <c r="S88" i="6"/>
  <c r="S77" i="6"/>
  <c r="S112" i="6"/>
  <c r="S119" i="6"/>
  <c r="S86" i="6"/>
  <c r="S102" i="6"/>
  <c r="S109" i="6"/>
  <c r="S76" i="6"/>
  <c r="S124" i="6"/>
  <c r="S108" i="6"/>
  <c r="S131" i="6"/>
  <c r="S115" i="6"/>
  <c r="S99" i="6"/>
  <c r="S82" i="6"/>
  <c r="S91" i="6"/>
  <c r="S75" i="6"/>
  <c r="S104" i="6"/>
  <c r="S111" i="6"/>
  <c r="S78" i="6"/>
  <c r="S126" i="6"/>
  <c r="S94" i="6"/>
  <c r="S101" i="6"/>
  <c r="S87" i="6"/>
  <c r="S122" i="6"/>
  <c r="S106" i="6"/>
  <c r="S129" i="6"/>
  <c r="S113" i="6"/>
  <c r="S97" i="6"/>
  <c r="S80" i="6"/>
  <c r="S85" i="6"/>
  <c r="S128" i="6"/>
  <c r="S96" i="6"/>
  <c r="S103" i="6"/>
  <c r="S89" i="6"/>
  <c r="S118" i="6"/>
  <c r="S125" i="6"/>
  <c r="S93" i="6"/>
  <c r="S79" i="6"/>
  <c r="S116" i="6"/>
  <c r="S90" i="6"/>
  <c r="S95" i="6"/>
  <c r="S84" i="6"/>
  <c r="S100" i="6"/>
  <c r="S74" i="6"/>
  <c r="U74" i="6" s="1"/>
  <c r="S81" i="6"/>
  <c r="S92" i="6"/>
  <c r="S123" i="6"/>
  <c r="S83" i="6"/>
  <c r="S120" i="6"/>
  <c r="S110" i="6"/>
  <c r="S127" i="6"/>
  <c r="S132" i="6"/>
  <c r="S117" i="6"/>
  <c r="S107" i="6"/>
  <c r="L74" i="6"/>
  <c r="J74" i="6"/>
  <c r="O132" i="6"/>
  <c r="O118" i="6"/>
  <c r="O102" i="6"/>
  <c r="O124" i="6"/>
  <c r="O108" i="6"/>
  <c r="O93" i="6"/>
  <c r="O82" i="6"/>
  <c r="O92" i="6"/>
  <c r="O76" i="6"/>
  <c r="O121" i="6"/>
  <c r="O113" i="6"/>
  <c r="O105" i="6"/>
  <c r="O97" i="6"/>
  <c r="O87" i="6"/>
  <c r="O79" i="6"/>
  <c r="O130" i="6"/>
  <c r="O114" i="6"/>
  <c r="O98" i="6"/>
  <c r="O120" i="6"/>
  <c r="O104" i="6"/>
  <c r="O129" i="6"/>
  <c r="O78" i="6"/>
  <c r="O88" i="6"/>
  <c r="O131" i="6"/>
  <c r="O119" i="6"/>
  <c r="O111" i="6"/>
  <c r="O103" i="6"/>
  <c r="O95" i="6"/>
  <c r="O85" i="6"/>
  <c r="O77" i="6"/>
  <c r="O126" i="6"/>
  <c r="O110" i="6"/>
  <c r="O94" i="6"/>
  <c r="O116" i="6"/>
  <c r="O100" i="6"/>
  <c r="O90" i="6"/>
  <c r="O74" i="6"/>
  <c r="O84" i="6"/>
  <c r="O125" i="6"/>
  <c r="O117" i="6"/>
  <c r="O109" i="6"/>
  <c r="O101" i="6"/>
  <c r="O91" i="6"/>
  <c r="O83" i="6"/>
  <c r="O75" i="6"/>
  <c r="O112" i="6"/>
  <c r="O80" i="6"/>
  <c r="O99" i="6"/>
  <c r="O122" i="6"/>
  <c r="O96" i="6"/>
  <c r="O123" i="6"/>
  <c r="O89" i="6"/>
  <c r="O106" i="6"/>
  <c r="O86" i="6"/>
  <c r="O115" i="6"/>
  <c r="O81" i="6"/>
  <c r="O107" i="6"/>
  <c r="O128" i="6"/>
  <c r="O127" i="6"/>
  <c r="C91" i="6"/>
  <c r="C77" i="6"/>
  <c r="C86" i="6"/>
  <c r="C122" i="6"/>
  <c r="C127" i="6"/>
  <c r="C95" i="6"/>
  <c r="C104" i="6"/>
  <c r="C109" i="6"/>
  <c r="C118" i="6"/>
  <c r="C123" i="6"/>
  <c r="C108" i="6"/>
  <c r="C105" i="6"/>
  <c r="C129" i="6"/>
  <c r="C88" i="6"/>
  <c r="C76" i="6"/>
  <c r="C89" i="6"/>
  <c r="C82" i="6"/>
  <c r="C87" i="6"/>
  <c r="C75" i="6"/>
  <c r="C114" i="6"/>
  <c r="C119" i="6"/>
  <c r="C128" i="6"/>
  <c r="C96" i="6"/>
  <c r="C101" i="6"/>
  <c r="C110" i="6"/>
  <c r="C115" i="6"/>
  <c r="C113" i="6"/>
  <c r="C124" i="6"/>
  <c r="C121" i="6"/>
  <c r="C84" i="6"/>
  <c r="C85" i="6"/>
  <c r="C92" i="6"/>
  <c r="C78" i="6"/>
  <c r="C83" i="6"/>
  <c r="C106" i="6"/>
  <c r="C111" i="6"/>
  <c r="C120" i="6"/>
  <c r="C125" i="6"/>
  <c r="C93" i="6"/>
  <c r="C102" i="6"/>
  <c r="C107" i="6"/>
  <c r="C132" i="6"/>
  <c r="C97" i="6"/>
  <c r="C80" i="6"/>
  <c r="C103" i="6"/>
  <c r="C131" i="6"/>
  <c r="C74" i="6"/>
  <c r="C79" i="6"/>
  <c r="C112" i="6"/>
  <c r="C99" i="6"/>
  <c r="C81" i="6"/>
  <c r="C130" i="6"/>
  <c r="C117" i="6"/>
  <c r="C100" i="6"/>
  <c r="C98" i="6"/>
  <c r="C126" i="6"/>
  <c r="C94" i="6"/>
  <c r="C116" i="6"/>
  <c r="C90" i="6"/>
  <c r="G130" i="6"/>
  <c r="G113" i="6"/>
  <c r="G119" i="6"/>
  <c r="G92" i="6"/>
  <c r="G105" i="6"/>
  <c r="G111" i="6"/>
  <c r="G108" i="6"/>
  <c r="G86" i="6"/>
  <c r="G87" i="6"/>
  <c r="G132" i="6"/>
  <c r="G84" i="6"/>
  <c r="G107" i="6"/>
  <c r="G100" i="6"/>
  <c r="G77" i="6"/>
  <c r="G82" i="6"/>
  <c r="G126" i="6"/>
  <c r="G80" i="6"/>
  <c r="G131" i="6"/>
  <c r="G103" i="6"/>
  <c r="G78" i="6"/>
  <c r="G104" i="6"/>
  <c r="G118" i="6"/>
  <c r="G99" i="6"/>
  <c r="G110" i="6"/>
  <c r="G116" i="6"/>
  <c r="G88" i="6"/>
  <c r="G96" i="6"/>
  <c r="G75" i="6"/>
  <c r="G123" i="6"/>
  <c r="V75" i="6"/>
  <c r="K79" i="6"/>
  <c r="M73" i="6"/>
  <c r="K77" i="6"/>
  <c r="K110" i="6"/>
  <c r="K132" i="6"/>
  <c r="K106" i="6"/>
  <c r="K96" i="6"/>
  <c r="K90" i="6"/>
  <c r="K84" i="6"/>
  <c r="K129" i="6"/>
  <c r="K97" i="6"/>
  <c r="K111" i="6"/>
  <c r="K130" i="6"/>
  <c r="K115" i="6"/>
  <c r="K104" i="6"/>
  <c r="K87" i="6"/>
  <c r="K80" i="6"/>
  <c r="K121" i="6"/>
  <c r="K126" i="6"/>
  <c r="K103" i="6"/>
  <c r="K122" i="6"/>
  <c r="K120" i="6"/>
  <c r="K107" i="6"/>
  <c r="K81" i="6"/>
  <c r="K83" i="6"/>
  <c r="K100" i="6"/>
  <c r="K112" i="6"/>
  <c r="K109" i="6"/>
  <c r="K76" i="6"/>
  <c r="K127" i="6"/>
  <c r="X76" i="6"/>
  <c r="V76" i="6"/>
  <c r="J75" i="6"/>
  <c r="L75" i="6"/>
  <c r="V77" i="6"/>
  <c r="X77" i="6"/>
  <c r="X78" i="6"/>
  <c r="V78" i="6"/>
  <c r="X79" i="6" s="1"/>
  <c r="V79" i="6"/>
  <c r="X80" i="6" s="1"/>
  <c r="B98" i="7" l="1"/>
  <c r="C97" i="7"/>
  <c r="D97" i="7" s="1"/>
  <c r="P74" i="5"/>
  <c r="J73" i="5"/>
  <c r="J74" i="5" s="1"/>
  <c r="R74" i="5"/>
  <c r="T75" i="5" s="1"/>
  <c r="L74" i="5"/>
  <c r="T74" i="5"/>
  <c r="S73" i="5"/>
  <c r="W73" i="5"/>
  <c r="W111" i="5" s="1"/>
  <c r="G73" i="5"/>
  <c r="O73" i="5"/>
  <c r="C73" i="5"/>
  <c r="X73" i="5"/>
  <c r="L73" i="5"/>
  <c r="B73" i="5"/>
  <c r="T73" i="5"/>
  <c r="D73" i="5"/>
  <c r="H73" i="5"/>
  <c r="N74" i="5"/>
  <c r="N75" i="5" s="1"/>
  <c r="P73" i="5"/>
  <c r="B74" i="5"/>
  <c r="D75" i="5" s="1"/>
  <c r="R73" i="5"/>
  <c r="K73" i="5"/>
  <c r="F73" i="5"/>
  <c r="V73" i="5"/>
  <c r="X74" i="5" s="1"/>
  <c r="D74" i="5"/>
  <c r="I73" i="6"/>
  <c r="F74" i="6"/>
  <c r="H74" i="6"/>
  <c r="V80" i="6"/>
  <c r="V81" i="6" s="1"/>
  <c r="T76" i="6"/>
  <c r="R76" i="6"/>
  <c r="S31" i="6"/>
  <c r="S52" i="6"/>
  <c r="S58" i="6"/>
  <c r="S22" i="6"/>
  <c r="S44" i="6"/>
  <c r="S13" i="6"/>
  <c r="S12" i="6"/>
  <c r="S10" i="6"/>
  <c r="S62" i="6"/>
  <c r="S38" i="6"/>
  <c r="S30" i="6"/>
  <c r="S32" i="6"/>
  <c r="B97" i="4"/>
  <c r="C96" i="4"/>
  <c r="D96" i="4" s="1"/>
  <c r="O138" i="6"/>
  <c r="C138" i="6"/>
  <c r="L138" i="6"/>
  <c r="W138" i="6"/>
  <c r="N138" i="6"/>
  <c r="J138" i="6"/>
  <c r="J139" i="6" s="1"/>
  <c r="L140" i="6" s="1"/>
  <c r="N139" i="6"/>
  <c r="N140" i="6" s="1"/>
  <c r="P141" i="6" s="1"/>
  <c r="X139" i="6"/>
  <c r="V138" i="6"/>
  <c r="V139" i="6"/>
  <c r="X140" i="6" s="1"/>
  <c r="T138" i="6"/>
  <c r="S138" i="6"/>
  <c r="B138" i="6"/>
  <c r="B139" i="6" s="1"/>
  <c r="P139" i="6"/>
  <c r="R138" i="6"/>
  <c r="D138" i="6"/>
  <c r="G138" i="6"/>
  <c r="G140" i="6" s="1"/>
  <c r="K138" i="6"/>
  <c r="F138" i="6"/>
  <c r="N141" i="6"/>
  <c r="N142" i="6" s="1"/>
  <c r="B52" i="7"/>
  <c r="B51" i="4"/>
  <c r="B52" i="4" s="1"/>
  <c r="X74" i="6"/>
  <c r="U75" i="6"/>
  <c r="G40" i="6"/>
  <c r="B8" i="4"/>
  <c r="C8" i="4" s="1"/>
  <c r="D8" i="4" s="1"/>
  <c r="D134" i="6"/>
  <c r="G49" i="6"/>
  <c r="C95" i="4"/>
  <c r="D95" i="4" s="1"/>
  <c r="U73" i="6"/>
  <c r="B9" i="7"/>
  <c r="C9" i="7" s="1"/>
  <c r="D9" i="7" s="1"/>
  <c r="J76" i="6"/>
  <c r="L76" i="6"/>
  <c r="M76" i="6" s="1"/>
  <c r="D74" i="6"/>
  <c r="E74" i="6" s="1"/>
  <c r="B74" i="6"/>
  <c r="H139" i="6"/>
  <c r="F139" i="6"/>
  <c r="O130" i="5"/>
  <c r="O115" i="5"/>
  <c r="O124" i="5"/>
  <c r="O132" i="5"/>
  <c r="O116" i="5"/>
  <c r="O117" i="5"/>
  <c r="O95" i="5"/>
  <c r="O112" i="5"/>
  <c r="O98" i="5"/>
  <c r="O96" i="5"/>
  <c r="O92" i="5"/>
  <c r="O127" i="5"/>
  <c r="O84" i="5"/>
  <c r="O111" i="5"/>
  <c r="O106" i="5"/>
  <c r="O128" i="5"/>
  <c r="O100" i="5"/>
  <c r="O85" i="5"/>
  <c r="O118" i="5"/>
  <c r="O113" i="5"/>
  <c r="O110" i="5"/>
  <c r="O107" i="5"/>
  <c r="O102" i="5"/>
  <c r="O104" i="5"/>
  <c r="O126" i="5"/>
  <c r="O79" i="5"/>
  <c r="O86" i="5"/>
  <c r="O97" i="5"/>
  <c r="O78" i="5"/>
  <c r="O103" i="5"/>
  <c r="O131" i="5"/>
  <c r="O93" i="5"/>
  <c r="O77" i="5"/>
  <c r="O122" i="5"/>
  <c r="O105" i="5"/>
  <c r="O114" i="5"/>
  <c r="O89" i="5"/>
  <c r="O74" i="5"/>
  <c r="O108" i="5"/>
  <c r="G160" i="6"/>
  <c r="G170" i="6"/>
  <c r="G182" i="6"/>
  <c r="G152" i="6"/>
  <c r="G183" i="6"/>
  <c r="G144" i="6"/>
  <c r="G154" i="6"/>
  <c r="G166" i="6"/>
  <c r="G143" i="6"/>
  <c r="G186" i="6"/>
  <c r="G146" i="6"/>
  <c r="G169" i="6"/>
  <c r="G139" i="6"/>
  <c r="G181" i="6"/>
  <c r="G192" i="6"/>
  <c r="G145" i="6"/>
  <c r="G161" i="6"/>
  <c r="G153" i="6"/>
  <c r="G151" i="6"/>
  <c r="G165" i="6"/>
  <c r="G193" i="6"/>
  <c r="G189" i="6"/>
  <c r="G180" i="6"/>
  <c r="G172" i="6"/>
  <c r="G190" i="6"/>
  <c r="G184" i="6"/>
  <c r="G177" i="6"/>
  <c r="G178" i="6"/>
  <c r="G187" i="6"/>
  <c r="G156" i="6"/>
  <c r="G194" i="6"/>
  <c r="G157" i="6"/>
  <c r="G159" i="6"/>
  <c r="G164" i="6"/>
  <c r="G176" i="6"/>
  <c r="G188" i="6"/>
  <c r="G149" i="6"/>
  <c r="G163" i="6"/>
  <c r="G185" i="6"/>
  <c r="G168" i="6"/>
  <c r="G196" i="6"/>
  <c r="W76" i="5"/>
  <c r="W78" i="5"/>
  <c r="W89" i="5"/>
  <c r="W120" i="5"/>
  <c r="W100" i="5"/>
  <c r="W94" i="5"/>
  <c r="W122" i="5"/>
  <c r="W115" i="5"/>
  <c r="W106" i="5"/>
  <c r="W113" i="5"/>
  <c r="W88" i="5"/>
  <c r="W93" i="5"/>
  <c r="W83" i="5"/>
  <c r="W116" i="5"/>
  <c r="W77" i="5"/>
  <c r="W74" i="5"/>
  <c r="W112" i="5"/>
  <c r="W109" i="5"/>
  <c r="W132" i="5"/>
  <c r="W110" i="5"/>
  <c r="W80" i="5"/>
  <c r="W95" i="5"/>
  <c r="W108" i="5"/>
  <c r="W75" i="5"/>
  <c r="W130" i="5"/>
  <c r="G97" i="6"/>
  <c r="G95" i="6"/>
  <c r="G102" i="6"/>
  <c r="G106" i="6"/>
  <c r="G128" i="6"/>
  <c r="G79" i="6"/>
  <c r="G129" i="6"/>
  <c r="G122" i="6"/>
  <c r="G125" i="6"/>
  <c r="G81" i="6"/>
  <c r="G127" i="6"/>
  <c r="G112" i="6"/>
  <c r="G124" i="6"/>
  <c r="G91" i="6"/>
  <c r="G121" i="6"/>
  <c r="G109" i="6"/>
  <c r="G114" i="6"/>
  <c r="G101" i="6"/>
  <c r="G83" i="6"/>
  <c r="G89" i="6"/>
  <c r="G76" i="6"/>
  <c r="G85" i="6"/>
  <c r="G117" i="6"/>
  <c r="G115" i="6"/>
  <c r="G120" i="6"/>
  <c r="G93" i="6"/>
  <c r="G94" i="6"/>
  <c r="G98" i="6"/>
  <c r="G90" i="6"/>
  <c r="G74" i="6"/>
  <c r="W169" i="6"/>
  <c r="Y138" i="6"/>
  <c r="W149" i="6"/>
  <c r="W192" i="6"/>
  <c r="W172" i="6"/>
  <c r="W157" i="6"/>
  <c r="W140" i="6"/>
  <c r="W153" i="6"/>
  <c r="W194" i="6"/>
  <c r="W176" i="6"/>
  <c r="W195" i="6"/>
  <c r="W156" i="6"/>
  <c r="W152" i="6"/>
  <c r="W197" i="6"/>
  <c r="W188" i="6"/>
  <c r="W180" i="6"/>
  <c r="W178" i="6"/>
  <c r="W144" i="6"/>
  <c r="W158" i="6"/>
  <c r="W183" i="6"/>
  <c r="W142" i="6"/>
  <c r="W167" i="6"/>
  <c r="W191" i="6"/>
  <c r="W164" i="6"/>
  <c r="W162" i="6"/>
  <c r="W171" i="6"/>
  <c r="W177" i="6"/>
  <c r="W163" i="6"/>
  <c r="W184" i="6"/>
  <c r="W168" i="6"/>
  <c r="W166" i="6"/>
  <c r="W151" i="6"/>
  <c r="W181" i="6"/>
  <c r="W179" i="6"/>
  <c r="W145" i="6"/>
  <c r="W190" i="6"/>
  <c r="W193" i="6"/>
  <c r="K172" i="6"/>
  <c r="K170" i="6"/>
  <c r="K183" i="6"/>
  <c r="K168" i="6"/>
  <c r="K160" i="6"/>
  <c r="K152" i="6"/>
  <c r="K165" i="6"/>
  <c r="K178" i="6"/>
  <c r="K156" i="6"/>
  <c r="K166" i="6"/>
  <c r="K163" i="6"/>
  <c r="K175" i="6"/>
  <c r="K196" i="6"/>
  <c r="K159" i="6"/>
  <c r="K179" i="6"/>
  <c r="K188" i="6"/>
  <c r="K161" i="6"/>
  <c r="K146" i="6"/>
  <c r="K194" i="6"/>
  <c r="K139" i="6"/>
  <c r="K197" i="6"/>
  <c r="K180" i="6"/>
  <c r="K185" i="6"/>
  <c r="K171" i="6"/>
  <c r="K141" i="6"/>
  <c r="K182" i="6"/>
  <c r="K154" i="6"/>
  <c r="K193" i="6"/>
  <c r="K189" i="6"/>
  <c r="K153" i="6"/>
  <c r="K162" i="6"/>
  <c r="K164" i="6"/>
  <c r="K157" i="6"/>
  <c r="K149" i="6"/>
  <c r="K190" i="6"/>
  <c r="K151" i="6"/>
  <c r="K176" i="6"/>
  <c r="R139" i="6"/>
  <c r="T139" i="6"/>
  <c r="K105" i="6"/>
  <c r="K131" i="6"/>
  <c r="K102" i="6"/>
  <c r="K86" i="6"/>
  <c r="K94" i="6"/>
  <c r="K82" i="6"/>
  <c r="K118" i="6"/>
  <c r="K93" i="6"/>
  <c r="K119" i="6"/>
  <c r="K92" i="6"/>
  <c r="K116" i="6"/>
  <c r="K74" i="6"/>
  <c r="M74" i="6" s="1"/>
  <c r="K108" i="6"/>
  <c r="K95" i="6"/>
  <c r="K99" i="6"/>
  <c r="K78" i="6"/>
  <c r="K124" i="6"/>
  <c r="K75" i="6"/>
  <c r="M75" i="6" s="1"/>
  <c r="K125" i="6"/>
  <c r="K117" i="6"/>
  <c r="K128" i="6"/>
  <c r="K91" i="6"/>
  <c r="K88" i="6"/>
  <c r="K101" i="6"/>
  <c r="K89" i="6"/>
  <c r="K98" i="6"/>
  <c r="K85" i="6"/>
  <c r="K123" i="6"/>
  <c r="K113" i="6"/>
  <c r="K114" i="6"/>
  <c r="I4" i="5"/>
  <c r="D4" i="5" s="1"/>
  <c r="D3" i="5"/>
  <c r="N73" i="6"/>
  <c r="D73" i="6"/>
  <c r="E73" i="6" s="1"/>
  <c r="W73" i="6"/>
  <c r="G59" i="6"/>
  <c r="G54" i="6"/>
  <c r="G57" i="6"/>
  <c r="G52" i="6"/>
  <c r="G47" i="6"/>
  <c r="G42" i="6"/>
  <c r="G37" i="6"/>
  <c r="G21" i="6"/>
  <c r="G43" i="6"/>
  <c r="G38" i="6"/>
  <c r="G41" i="6"/>
  <c r="G36" i="6"/>
  <c r="G31" i="6"/>
  <c r="G26" i="6"/>
  <c r="G32" i="6"/>
  <c r="G16" i="6"/>
  <c r="G35" i="6"/>
  <c r="G30" i="6"/>
  <c r="G33" i="6"/>
  <c r="G28" i="6"/>
  <c r="G23" i="6"/>
  <c r="G18" i="6"/>
  <c r="G61" i="6"/>
  <c r="G27" i="6"/>
  <c r="G22" i="6"/>
  <c r="G25" i="6"/>
  <c r="G20" i="6"/>
  <c r="G15" i="6"/>
  <c r="G10" i="6"/>
  <c r="G29" i="6"/>
  <c r="G19" i="6"/>
  <c r="G14" i="6"/>
  <c r="G17" i="6"/>
  <c r="G12" i="6"/>
  <c r="G66" i="6"/>
  <c r="G45" i="6"/>
  <c r="G56" i="6"/>
  <c r="G11" i="6"/>
  <c r="I8" i="6"/>
  <c r="G9" i="6"/>
  <c r="G63" i="6"/>
  <c r="G58" i="6"/>
  <c r="G13" i="6"/>
  <c r="G24" i="6"/>
  <c r="G60" i="6"/>
  <c r="G53" i="6"/>
  <c r="G44" i="6"/>
  <c r="G48" i="6"/>
  <c r="G67" i="6"/>
  <c r="G55" i="6"/>
  <c r="G51" i="6"/>
  <c r="G39" i="6"/>
  <c r="G62" i="6"/>
  <c r="G50" i="6"/>
  <c r="G46" i="6"/>
  <c r="G34" i="6"/>
  <c r="K63" i="6"/>
  <c r="K44" i="6"/>
  <c r="K36" i="6"/>
  <c r="K55" i="6"/>
  <c r="K12" i="6"/>
  <c r="K54" i="6"/>
  <c r="K42" i="6"/>
  <c r="K31" i="6"/>
  <c r="K48" i="6"/>
  <c r="K43" i="6"/>
  <c r="K32" i="6"/>
  <c r="K23" i="6"/>
  <c r="K17" i="6"/>
  <c r="K49" i="6"/>
  <c r="K61" i="6"/>
  <c r="K15" i="6"/>
  <c r="K67" i="6"/>
  <c r="K27" i="6"/>
  <c r="K16" i="6"/>
  <c r="K62" i="6"/>
  <c r="K19" i="6"/>
  <c r="K51" i="6"/>
  <c r="K45" i="6"/>
  <c r="K46" i="6"/>
  <c r="K57" i="6"/>
  <c r="K11" i="6"/>
  <c r="K66" i="6"/>
  <c r="K30" i="6"/>
  <c r="K10" i="6"/>
  <c r="K22" i="6"/>
  <c r="K29" i="6"/>
  <c r="K14" i="6"/>
  <c r="K41" i="6"/>
  <c r="K38" i="6"/>
  <c r="K53" i="6"/>
  <c r="K50" i="6"/>
  <c r="K40" i="6"/>
  <c r="K13" i="6"/>
  <c r="K34" i="6"/>
  <c r="K25" i="6"/>
  <c r="K58" i="6"/>
  <c r="K37" i="6"/>
  <c r="K18" i="6"/>
  <c r="K65" i="6"/>
  <c r="K33" i="6"/>
  <c r="B9" i="4"/>
  <c r="N9" i="6"/>
  <c r="P10" i="6" s="1"/>
  <c r="W8" i="6"/>
  <c r="C8" i="6"/>
  <c r="P8" i="6"/>
  <c r="T8" i="6"/>
  <c r="L8" i="6"/>
  <c r="X8" i="6"/>
  <c r="O8" i="6"/>
  <c r="H8" i="6"/>
  <c r="J8" i="6"/>
  <c r="L9" i="6" s="1"/>
  <c r="V8" i="6"/>
  <c r="X9" i="6" s="1"/>
  <c r="R8" i="6"/>
  <c r="R9" i="6" s="1"/>
  <c r="R10" i="6" s="1"/>
  <c r="N8" i="6"/>
  <c r="T9" i="6"/>
  <c r="P9" i="6"/>
  <c r="B9" i="6"/>
  <c r="B10" i="6" s="1"/>
  <c r="B8" i="6"/>
  <c r="D9" i="6" s="1"/>
  <c r="F8" i="6"/>
  <c r="F9" i="6" s="1"/>
  <c r="F10" i="6" s="1"/>
  <c r="H9" i="6"/>
  <c r="B10" i="7"/>
  <c r="K35" i="6"/>
  <c r="K26" i="6"/>
  <c r="S28" i="6"/>
  <c r="S46" i="6"/>
  <c r="S63" i="6"/>
  <c r="S54" i="6"/>
  <c r="S42" i="6"/>
  <c r="S64" i="6"/>
  <c r="S26" i="6"/>
  <c r="S65" i="6"/>
  <c r="S43" i="6"/>
  <c r="S14" i="6"/>
  <c r="S41" i="6"/>
  <c r="S48" i="6"/>
  <c r="S36" i="6"/>
  <c r="S51" i="6"/>
  <c r="S20" i="6"/>
  <c r="S50" i="6"/>
  <c r="S11" i="6"/>
  <c r="S56" i="6"/>
  <c r="S33" i="6"/>
  <c r="S16" i="6"/>
  <c r="S59" i="6"/>
  <c r="S47" i="6"/>
  <c r="S27" i="6"/>
  <c r="S34" i="6"/>
  <c r="S39" i="6"/>
  <c r="S40" i="6"/>
  <c r="S53" i="6"/>
  <c r="S19" i="6"/>
  <c r="S55" i="6"/>
  <c r="S9" i="6"/>
  <c r="S17" i="6"/>
  <c r="S18" i="6"/>
  <c r="S57" i="6"/>
  <c r="S24" i="6"/>
  <c r="S37" i="6"/>
  <c r="S15" i="6"/>
  <c r="S25" i="6"/>
  <c r="S45" i="6"/>
  <c r="S60" i="6"/>
  <c r="S49" i="6"/>
  <c r="U8" i="6"/>
  <c r="S66" i="6"/>
  <c r="S61" i="6"/>
  <c r="S29" i="6"/>
  <c r="S21" i="6"/>
  <c r="S23" i="6"/>
  <c r="I135" i="5"/>
  <c r="D135" i="5" s="1"/>
  <c r="C51" i="4"/>
  <c r="D51" i="4" s="1"/>
  <c r="AB78" i="8"/>
  <c r="AB79" i="8" s="1"/>
  <c r="H86" i="8"/>
  <c r="C52" i="4" l="1"/>
  <c r="D52" i="4" s="1"/>
  <c r="B53" i="4"/>
  <c r="L75" i="5"/>
  <c r="J75" i="5"/>
  <c r="B53" i="7"/>
  <c r="C52" i="7"/>
  <c r="D52" i="7" s="1"/>
  <c r="M139" i="6"/>
  <c r="B75" i="5"/>
  <c r="O180" i="6"/>
  <c r="O150" i="6"/>
  <c r="O164" i="6"/>
  <c r="O181" i="6"/>
  <c r="O162" i="6"/>
  <c r="O139" i="6"/>
  <c r="Q139" i="6" s="1"/>
  <c r="O173" i="6"/>
  <c r="O161" i="6"/>
  <c r="O193" i="6"/>
  <c r="O177" i="6"/>
  <c r="O148" i="6"/>
  <c r="O176" i="6"/>
  <c r="O146" i="6"/>
  <c r="O169" i="6"/>
  <c r="O141" i="6"/>
  <c r="Q141" i="6" s="1"/>
  <c r="O197" i="6"/>
  <c r="O187" i="6"/>
  <c r="O175" i="6"/>
  <c r="O160" i="6"/>
  <c r="O186" i="6"/>
  <c r="O174" i="6"/>
  <c r="O192" i="6"/>
  <c r="O195" i="6"/>
  <c r="O179" i="6"/>
  <c r="O153" i="6"/>
  <c r="O159" i="6"/>
  <c r="O144" i="6"/>
  <c r="O172" i="6"/>
  <c r="O158" i="6"/>
  <c r="O191" i="6"/>
  <c r="O185" i="6"/>
  <c r="O145" i="6"/>
  <c r="O152" i="6"/>
  <c r="O143" i="6"/>
  <c r="O188" i="6"/>
  <c r="O156" i="6"/>
  <c r="O142" i="6"/>
  <c r="Q138" i="6"/>
  <c r="O189" i="6"/>
  <c r="O190" i="6"/>
  <c r="O182" i="6"/>
  <c r="O171" i="6"/>
  <c r="O183" i="6"/>
  <c r="O149" i="6"/>
  <c r="O168" i="6"/>
  <c r="O184" i="6"/>
  <c r="O147" i="6"/>
  <c r="O166" i="6"/>
  <c r="O154" i="6"/>
  <c r="O194" i="6"/>
  <c r="O155" i="6"/>
  <c r="O170" i="6"/>
  <c r="O140" i="6"/>
  <c r="O178" i="6"/>
  <c r="O157" i="6"/>
  <c r="O151" i="6"/>
  <c r="O167" i="6"/>
  <c r="O196" i="6"/>
  <c r="O165" i="6"/>
  <c r="O163" i="6"/>
  <c r="U76" i="6"/>
  <c r="H74" i="5"/>
  <c r="F74" i="5"/>
  <c r="K155" i="6"/>
  <c r="K147" i="6"/>
  <c r="K192" i="6"/>
  <c r="K158" i="6"/>
  <c r="K177" i="6"/>
  <c r="K173" i="6"/>
  <c r="K181" i="6"/>
  <c r="K187" i="6"/>
  <c r="K150" i="6"/>
  <c r="K184" i="6"/>
  <c r="K167" i="6"/>
  <c r="M138" i="6"/>
  <c r="K144" i="6"/>
  <c r="K174" i="6"/>
  <c r="K169" i="6"/>
  <c r="K143" i="6"/>
  <c r="K145" i="6"/>
  <c r="K186" i="6"/>
  <c r="K195" i="6"/>
  <c r="K142" i="6"/>
  <c r="K140" i="6"/>
  <c r="K191" i="6"/>
  <c r="K148" i="6"/>
  <c r="C97" i="4"/>
  <c r="D97" i="4" s="1"/>
  <c r="B98" i="4"/>
  <c r="K100" i="5"/>
  <c r="K91" i="5"/>
  <c r="K87" i="5"/>
  <c r="K74" i="5"/>
  <c r="M74" i="5" s="1"/>
  <c r="K132" i="5"/>
  <c r="K101" i="5"/>
  <c r="K126" i="5"/>
  <c r="K109" i="5"/>
  <c r="K129" i="5"/>
  <c r="K124" i="5"/>
  <c r="K115" i="5"/>
  <c r="K125" i="5"/>
  <c r="K93" i="5"/>
  <c r="K118" i="5"/>
  <c r="K94" i="5"/>
  <c r="K97" i="5"/>
  <c r="K92" i="5"/>
  <c r="K83" i="5"/>
  <c r="K111" i="5"/>
  <c r="M73" i="5"/>
  <c r="K117" i="5"/>
  <c r="K85" i="5"/>
  <c r="K76" i="5"/>
  <c r="K122" i="5"/>
  <c r="K121" i="5"/>
  <c r="K116" i="5"/>
  <c r="K79" i="5"/>
  <c r="K78" i="5"/>
  <c r="K77" i="5"/>
  <c r="K102" i="5"/>
  <c r="K90" i="5"/>
  <c r="K89" i="5"/>
  <c r="K84" i="5"/>
  <c r="K107" i="5"/>
  <c r="K75" i="5"/>
  <c r="K108" i="5"/>
  <c r="K86" i="5"/>
  <c r="K127" i="5"/>
  <c r="K114" i="5"/>
  <c r="K113" i="5"/>
  <c r="K105" i="5"/>
  <c r="K130" i="5"/>
  <c r="K98" i="5"/>
  <c r="K112" i="5"/>
  <c r="K131" i="5"/>
  <c r="K103" i="5"/>
  <c r="K96" i="5"/>
  <c r="K82" i="5"/>
  <c r="K88" i="5"/>
  <c r="K99" i="5"/>
  <c r="K104" i="5"/>
  <c r="K120" i="5"/>
  <c r="K119" i="5"/>
  <c r="K95" i="5"/>
  <c r="K128" i="5"/>
  <c r="K123" i="5"/>
  <c r="K81" i="5"/>
  <c r="K110" i="5"/>
  <c r="K106" i="5"/>
  <c r="K80" i="5"/>
  <c r="O90" i="5"/>
  <c r="O120" i="5"/>
  <c r="O125" i="5"/>
  <c r="O83" i="5"/>
  <c r="O119" i="5"/>
  <c r="Q73" i="5"/>
  <c r="O94" i="5"/>
  <c r="O99" i="5"/>
  <c r="O76" i="5"/>
  <c r="O80" i="5"/>
  <c r="O91" i="5"/>
  <c r="O88" i="5"/>
  <c r="O121" i="5"/>
  <c r="O123" i="5"/>
  <c r="O75" i="5"/>
  <c r="O81" i="5"/>
  <c r="O109" i="5"/>
  <c r="O101" i="5"/>
  <c r="O129" i="5"/>
  <c r="O82" i="5"/>
  <c r="O87" i="5"/>
  <c r="T10" i="6"/>
  <c r="U10" i="6" s="1"/>
  <c r="J140" i="6"/>
  <c r="J141" i="6" s="1"/>
  <c r="Y73" i="5"/>
  <c r="W91" i="5"/>
  <c r="W123" i="5"/>
  <c r="W97" i="5"/>
  <c r="W129" i="5"/>
  <c r="I139" i="6"/>
  <c r="P142" i="6"/>
  <c r="G195" i="6"/>
  <c r="G148" i="6"/>
  <c r="G175" i="6"/>
  <c r="G147" i="6"/>
  <c r="G191" i="6"/>
  <c r="G150" i="6"/>
  <c r="V140" i="6"/>
  <c r="F75" i="6"/>
  <c r="H75" i="6"/>
  <c r="I75" i="6" s="1"/>
  <c r="G127" i="5"/>
  <c r="G121" i="5"/>
  <c r="G132" i="5"/>
  <c r="G131" i="5"/>
  <c r="G78" i="5"/>
  <c r="G106" i="5"/>
  <c r="G108" i="5"/>
  <c r="G125" i="5"/>
  <c r="G119" i="5"/>
  <c r="G113" i="5"/>
  <c r="G120" i="5"/>
  <c r="G99" i="5"/>
  <c r="G107" i="5"/>
  <c r="G90" i="5"/>
  <c r="G102" i="5"/>
  <c r="G117" i="5"/>
  <c r="G111" i="5"/>
  <c r="G105" i="5"/>
  <c r="G104" i="5"/>
  <c r="G116" i="5"/>
  <c r="G75" i="5"/>
  <c r="G74" i="5"/>
  <c r="G92" i="5"/>
  <c r="I73" i="5"/>
  <c r="G109" i="5"/>
  <c r="G103" i="5"/>
  <c r="G97" i="5"/>
  <c r="G88" i="5"/>
  <c r="G100" i="5"/>
  <c r="G128" i="5"/>
  <c r="G83" i="5"/>
  <c r="G86" i="5"/>
  <c r="G101" i="5"/>
  <c r="G95" i="5"/>
  <c r="G89" i="5"/>
  <c r="G130" i="5"/>
  <c r="G84" i="5"/>
  <c r="G112" i="5"/>
  <c r="G76" i="5"/>
  <c r="G93" i="5"/>
  <c r="G87" i="5"/>
  <c r="G81" i="5"/>
  <c r="G114" i="5"/>
  <c r="G126" i="5"/>
  <c r="G96" i="5"/>
  <c r="G115" i="5"/>
  <c r="G85" i="5"/>
  <c r="G79" i="5"/>
  <c r="G123" i="5"/>
  <c r="G98" i="5"/>
  <c r="G110" i="5"/>
  <c r="G80" i="5"/>
  <c r="G124" i="5"/>
  <c r="G82" i="5"/>
  <c r="G94" i="5"/>
  <c r="G77" i="5"/>
  <c r="G122" i="5"/>
  <c r="G118" i="5"/>
  <c r="G129" i="5"/>
  <c r="G91" i="5"/>
  <c r="C168" i="6"/>
  <c r="C151" i="6"/>
  <c r="C158" i="6"/>
  <c r="C146" i="6"/>
  <c r="C190" i="6"/>
  <c r="C141" i="6"/>
  <c r="C188" i="6"/>
  <c r="C160" i="6"/>
  <c r="C147" i="6"/>
  <c r="C194" i="6"/>
  <c r="C142" i="6"/>
  <c r="C181" i="6"/>
  <c r="C195" i="6"/>
  <c r="C162" i="6"/>
  <c r="C152" i="6"/>
  <c r="C143" i="6"/>
  <c r="C183" i="6"/>
  <c r="C191" i="6"/>
  <c r="C173" i="6"/>
  <c r="C186" i="6"/>
  <c r="C148" i="6"/>
  <c r="C185" i="6"/>
  <c r="C139" i="6"/>
  <c r="C175" i="6"/>
  <c r="C192" i="6"/>
  <c r="C165" i="6"/>
  <c r="C154" i="6"/>
  <c r="C187" i="6"/>
  <c r="C177" i="6"/>
  <c r="C196" i="6"/>
  <c r="C167" i="6"/>
  <c r="C180" i="6"/>
  <c r="C157" i="6"/>
  <c r="C163" i="6"/>
  <c r="C171" i="6"/>
  <c r="C197" i="6"/>
  <c r="C169" i="6"/>
  <c r="C182" i="6"/>
  <c r="C159" i="6"/>
  <c r="C172" i="6"/>
  <c r="C189" i="6"/>
  <c r="C144" i="6"/>
  <c r="C155" i="6"/>
  <c r="C184" i="6"/>
  <c r="C161" i="6"/>
  <c r="C174" i="6"/>
  <c r="C193" i="6"/>
  <c r="C164" i="6"/>
  <c r="C149" i="6"/>
  <c r="C170" i="6"/>
  <c r="C140" i="6"/>
  <c r="C176" i="6"/>
  <c r="C153" i="6"/>
  <c r="C145" i="6"/>
  <c r="C166" i="6"/>
  <c r="C156" i="6"/>
  <c r="C150" i="6"/>
  <c r="C179" i="6"/>
  <c r="C178" i="6"/>
  <c r="R77" i="6"/>
  <c r="T77" i="6"/>
  <c r="U77" i="6" s="1"/>
  <c r="S143" i="6"/>
  <c r="S168" i="6"/>
  <c r="S146" i="6"/>
  <c r="S163" i="6"/>
  <c r="S151" i="6"/>
  <c r="S158" i="6"/>
  <c r="S175" i="6"/>
  <c r="S197" i="6"/>
  <c r="S148" i="6"/>
  <c r="S192" i="6"/>
  <c r="S139" i="6"/>
  <c r="S170" i="6"/>
  <c r="S173" i="6"/>
  <c r="S196" i="6"/>
  <c r="S178" i="6"/>
  <c r="S160" i="6"/>
  <c r="S169" i="6"/>
  <c r="S174" i="6"/>
  <c r="S177" i="6"/>
  <c r="S152" i="6"/>
  <c r="S142" i="6"/>
  <c r="S162" i="6"/>
  <c r="S172" i="6"/>
  <c r="S195" i="6"/>
  <c r="S150" i="6"/>
  <c r="S153" i="6"/>
  <c r="S193" i="6"/>
  <c r="S145" i="6"/>
  <c r="S191" i="6"/>
  <c r="S181" i="6"/>
  <c r="S179" i="6"/>
  <c r="S164" i="6"/>
  <c r="S190" i="6"/>
  <c r="S184" i="6"/>
  <c r="S154" i="6"/>
  <c r="S176" i="6"/>
  <c r="S187" i="6"/>
  <c r="S165" i="6"/>
  <c r="S159" i="6"/>
  <c r="S144" i="6"/>
  <c r="S157" i="6"/>
  <c r="S186" i="6"/>
  <c r="S161" i="6"/>
  <c r="S167" i="6"/>
  <c r="S141" i="6"/>
  <c r="S147" i="6"/>
  <c r="S171" i="6"/>
  <c r="S189" i="6"/>
  <c r="S180" i="6"/>
  <c r="S188" i="6"/>
  <c r="S185" i="6"/>
  <c r="S166" i="6"/>
  <c r="S182" i="6"/>
  <c r="S140" i="6"/>
  <c r="S194" i="6"/>
  <c r="S155" i="6"/>
  <c r="S183" i="6"/>
  <c r="S149" i="6"/>
  <c r="S156" i="6"/>
  <c r="U9" i="6"/>
  <c r="D139" i="6"/>
  <c r="U138" i="6"/>
  <c r="I74" i="6"/>
  <c r="P75" i="5"/>
  <c r="Q75" i="5" s="1"/>
  <c r="W125" i="5"/>
  <c r="W105" i="5"/>
  <c r="W79" i="5"/>
  <c r="G162" i="6"/>
  <c r="G158" i="6"/>
  <c r="G197" i="6"/>
  <c r="G167" i="6"/>
  <c r="G155" i="6"/>
  <c r="G174" i="6"/>
  <c r="X81" i="6"/>
  <c r="W182" i="6"/>
  <c r="W160" i="6"/>
  <c r="W170" i="6"/>
  <c r="W150" i="6"/>
  <c r="W187" i="6"/>
  <c r="W147" i="6"/>
  <c r="W141" i="6"/>
  <c r="W159" i="6"/>
  <c r="W139" i="6"/>
  <c r="Y139" i="6" s="1"/>
  <c r="W148" i="6"/>
  <c r="W174" i="6"/>
  <c r="W189" i="6"/>
  <c r="W175" i="6"/>
  <c r="W161" i="6"/>
  <c r="W154" i="6"/>
  <c r="W186" i="6"/>
  <c r="W185" i="6"/>
  <c r="W173" i="6"/>
  <c r="W143" i="6"/>
  <c r="W196" i="6"/>
  <c r="W146" i="6"/>
  <c r="W165" i="6"/>
  <c r="W155" i="6"/>
  <c r="S114" i="5"/>
  <c r="S86" i="5"/>
  <c r="S74" i="5"/>
  <c r="U74" i="5" s="1"/>
  <c r="S127" i="5"/>
  <c r="S128" i="5"/>
  <c r="S110" i="5"/>
  <c r="S90" i="5"/>
  <c r="S83" i="5"/>
  <c r="S82" i="5"/>
  <c r="S81" i="5"/>
  <c r="S109" i="5"/>
  <c r="S126" i="5"/>
  <c r="S96" i="5"/>
  <c r="S105" i="5"/>
  <c r="S88" i="5"/>
  <c r="S95" i="5"/>
  <c r="S117" i="5"/>
  <c r="S84" i="5"/>
  <c r="S77" i="5"/>
  <c r="S121" i="5"/>
  <c r="S123" i="5"/>
  <c r="S124" i="5"/>
  <c r="S97" i="5"/>
  <c r="S87" i="5"/>
  <c r="S85" i="5"/>
  <c r="S79" i="5"/>
  <c r="S104" i="5"/>
  <c r="S76" i="5"/>
  <c r="S91" i="5"/>
  <c r="S92" i="5"/>
  <c r="S89" i="5"/>
  <c r="S93" i="5"/>
  <c r="S112" i="5"/>
  <c r="S78" i="5"/>
  <c r="S131" i="5"/>
  <c r="S103" i="5"/>
  <c r="S118" i="5"/>
  <c r="S122" i="5"/>
  <c r="S125" i="5"/>
  <c r="S80" i="5"/>
  <c r="U73" i="5"/>
  <c r="S99" i="5"/>
  <c r="S130" i="5"/>
  <c r="S113" i="5"/>
  <c r="S120" i="5"/>
  <c r="S115" i="5"/>
  <c r="S108" i="5"/>
  <c r="S102" i="5"/>
  <c r="S132" i="5"/>
  <c r="S106" i="5"/>
  <c r="S94" i="5"/>
  <c r="S101" i="5"/>
  <c r="S129" i="5"/>
  <c r="S100" i="5"/>
  <c r="S119" i="5"/>
  <c r="S98" i="5"/>
  <c r="S107" i="5"/>
  <c r="S116" i="5"/>
  <c r="S75" i="5"/>
  <c r="S111" i="5"/>
  <c r="C128" i="5"/>
  <c r="C124" i="5"/>
  <c r="C120" i="5"/>
  <c r="C116" i="5"/>
  <c r="C112" i="5"/>
  <c r="C106" i="5"/>
  <c r="C109" i="5"/>
  <c r="C96" i="5"/>
  <c r="C92" i="5"/>
  <c r="C88" i="5"/>
  <c r="C84" i="5"/>
  <c r="C80" i="5"/>
  <c r="C104" i="5"/>
  <c r="C99" i="5"/>
  <c r="C132" i="5"/>
  <c r="C123" i="5"/>
  <c r="C127" i="5"/>
  <c r="C115" i="5"/>
  <c r="C119" i="5"/>
  <c r="C107" i="5"/>
  <c r="C102" i="5"/>
  <c r="C118" i="5"/>
  <c r="C100" i="5"/>
  <c r="C91" i="5"/>
  <c r="C95" i="5"/>
  <c r="C83" i="5"/>
  <c r="C87" i="5"/>
  <c r="C75" i="5"/>
  <c r="C76" i="5"/>
  <c r="C77" i="5"/>
  <c r="C103" i="5"/>
  <c r="C78" i="5"/>
  <c r="C122" i="5"/>
  <c r="C105" i="5"/>
  <c r="C114" i="5"/>
  <c r="E73" i="5"/>
  <c r="C74" i="5"/>
  <c r="E74" i="5" s="1"/>
  <c r="C110" i="5"/>
  <c r="C130" i="5"/>
  <c r="C129" i="5"/>
  <c r="C90" i="5"/>
  <c r="C97" i="5"/>
  <c r="C82" i="5"/>
  <c r="C126" i="5"/>
  <c r="C131" i="5"/>
  <c r="C79" i="5"/>
  <c r="C121" i="5"/>
  <c r="C81" i="5"/>
  <c r="C113" i="5"/>
  <c r="C86" i="5"/>
  <c r="C108" i="5"/>
  <c r="C111" i="5"/>
  <c r="C125" i="5"/>
  <c r="C94" i="5"/>
  <c r="C93" i="5"/>
  <c r="C89" i="5"/>
  <c r="C98" i="5"/>
  <c r="C117" i="5"/>
  <c r="C101" i="5"/>
  <c r="C85" i="5"/>
  <c r="U139" i="6"/>
  <c r="W82" i="5"/>
  <c r="W127" i="5"/>
  <c r="W128" i="5"/>
  <c r="W84" i="5"/>
  <c r="W121" i="5"/>
  <c r="W81" i="5"/>
  <c r="W118" i="5"/>
  <c r="W85" i="5"/>
  <c r="W104" i="5"/>
  <c r="W103" i="5"/>
  <c r="W114" i="5"/>
  <c r="W107" i="5"/>
  <c r="W101" i="5"/>
  <c r="W126" i="5"/>
  <c r="W117" i="5"/>
  <c r="W102" i="5"/>
  <c r="W99" i="5"/>
  <c r="W131" i="5"/>
  <c r="W124" i="5"/>
  <c r="W86" i="5"/>
  <c r="W87" i="5"/>
  <c r="W92" i="5"/>
  <c r="P140" i="6"/>
  <c r="E138" i="6"/>
  <c r="Y140" i="6"/>
  <c r="W119" i="5"/>
  <c r="W90" i="5"/>
  <c r="W98" i="5"/>
  <c r="W96" i="5"/>
  <c r="I138" i="6"/>
  <c r="G179" i="6"/>
  <c r="G141" i="6"/>
  <c r="G173" i="6"/>
  <c r="G142" i="6"/>
  <c r="G171" i="6"/>
  <c r="Q74" i="5"/>
  <c r="L139" i="6"/>
  <c r="V74" i="5"/>
  <c r="R75" i="5"/>
  <c r="C98" i="7"/>
  <c r="D98" i="7" s="1"/>
  <c r="B99" i="7"/>
  <c r="H11" i="6"/>
  <c r="I11" i="6" s="1"/>
  <c r="F11" i="6"/>
  <c r="H10" i="6"/>
  <c r="I10" i="6" s="1"/>
  <c r="Q73" i="6"/>
  <c r="N74" i="6"/>
  <c r="P74" i="6"/>
  <c r="Q74" i="6" s="1"/>
  <c r="L76" i="5"/>
  <c r="J76" i="5"/>
  <c r="W131" i="6"/>
  <c r="W109" i="6"/>
  <c r="W128" i="6"/>
  <c r="W126" i="6"/>
  <c r="W118" i="6"/>
  <c r="W99" i="6"/>
  <c r="W94" i="6"/>
  <c r="W115" i="6"/>
  <c r="W84" i="6"/>
  <c r="W87" i="6"/>
  <c r="W95" i="6"/>
  <c r="W108" i="6"/>
  <c r="W101" i="6"/>
  <c r="W88" i="6"/>
  <c r="W97" i="6"/>
  <c r="W86" i="6"/>
  <c r="W125" i="6"/>
  <c r="W121" i="6"/>
  <c r="W100" i="6"/>
  <c r="W89" i="6"/>
  <c r="W80" i="6"/>
  <c r="Y80" i="6" s="1"/>
  <c r="W85" i="6"/>
  <c r="W78" i="6"/>
  <c r="Y78" i="6" s="1"/>
  <c r="Y73" i="6"/>
  <c r="W76" i="6"/>
  <c r="Y76" i="6" s="1"/>
  <c r="W92" i="6"/>
  <c r="W82" i="6"/>
  <c r="W79" i="6"/>
  <c r="Y79" i="6" s="1"/>
  <c r="W132" i="6"/>
  <c r="W75" i="6"/>
  <c r="Y75" i="6" s="1"/>
  <c r="W110" i="6"/>
  <c r="W77" i="6"/>
  <c r="Y77" i="6" s="1"/>
  <c r="W74" i="6"/>
  <c r="Y74" i="6" s="1"/>
  <c r="W122" i="6"/>
  <c r="W119" i="6"/>
  <c r="W120" i="6"/>
  <c r="W127" i="6"/>
  <c r="W124" i="6"/>
  <c r="W107" i="6"/>
  <c r="W106" i="6"/>
  <c r="W129" i="6"/>
  <c r="W104" i="6"/>
  <c r="W90" i="6"/>
  <c r="W113" i="6"/>
  <c r="W102" i="6"/>
  <c r="W123" i="6"/>
  <c r="W91" i="6"/>
  <c r="W117" i="6"/>
  <c r="W112" i="6"/>
  <c r="W81" i="6"/>
  <c r="Y81" i="6" s="1"/>
  <c r="W130" i="6"/>
  <c r="W96" i="6"/>
  <c r="W83" i="6"/>
  <c r="W93" i="6"/>
  <c r="W116" i="6"/>
  <c r="W103" i="6"/>
  <c r="W105" i="6"/>
  <c r="W114" i="6"/>
  <c r="W98" i="6"/>
  <c r="W111" i="6"/>
  <c r="L77" i="6"/>
  <c r="M77" i="6" s="1"/>
  <c r="J77" i="6"/>
  <c r="J9" i="6"/>
  <c r="O32" i="6"/>
  <c r="O23" i="6"/>
  <c r="O22" i="6"/>
  <c r="O13" i="6"/>
  <c r="O12" i="6"/>
  <c r="O42" i="6"/>
  <c r="O16" i="6"/>
  <c r="O66" i="6"/>
  <c r="O61" i="6"/>
  <c r="O60" i="6"/>
  <c r="O51" i="6"/>
  <c r="O25" i="6"/>
  <c r="O10" i="6"/>
  <c r="O63" i="6"/>
  <c r="O62" i="6"/>
  <c r="O53" i="6"/>
  <c r="O52" i="6"/>
  <c r="O43" i="6"/>
  <c r="O9" i="6"/>
  <c r="Q9" i="6" s="1"/>
  <c r="O17" i="6"/>
  <c r="O57" i="6"/>
  <c r="O33" i="6"/>
  <c r="O64" i="6"/>
  <c r="O55" i="6"/>
  <c r="O54" i="6"/>
  <c r="O45" i="6"/>
  <c r="O44" i="6"/>
  <c r="O35" i="6"/>
  <c r="O41" i="6"/>
  <c r="O49" i="6"/>
  <c r="O34" i="6"/>
  <c r="O56" i="6"/>
  <c r="O47" i="6"/>
  <c r="O46" i="6"/>
  <c r="O37" i="6"/>
  <c r="O36" i="6"/>
  <c r="O27" i="6"/>
  <c r="O18" i="6"/>
  <c r="O26" i="6"/>
  <c r="O65" i="6"/>
  <c r="O48" i="6"/>
  <c r="O39" i="6"/>
  <c r="O38" i="6"/>
  <c r="O29" i="6"/>
  <c r="O28" i="6"/>
  <c r="O19" i="6"/>
  <c r="O50" i="6"/>
  <c r="O58" i="6"/>
  <c r="O21" i="6"/>
  <c r="O67" i="6"/>
  <c r="O40" i="6"/>
  <c r="O20" i="6"/>
  <c r="O24" i="6"/>
  <c r="O59" i="6"/>
  <c r="O31" i="6"/>
  <c r="O11" i="6"/>
  <c r="O15" i="6"/>
  <c r="Q8" i="6"/>
  <c r="O30" i="6"/>
  <c r="O14" i="6"/>
  <c r="P76" i="5"/>
  <c r="N76" i="5"/>
  <c r="F140" i="6"/>
  <c r="H140" i="6"/>
  <c r="D10" i="6"/>
  <c r="V9" i="6"/>
  <c r="T8" i="5"/>
  <c r="W8" i="5"/>
  <c r="S8" i="5"/>
  <c r="X8" i="5"/>
  <c r="F8" i="5"/>
  <c r="F9" i="5" s="1"/>
  <c r="D8" i="5"/>
  <c r="P8" i="5"/>
  <c r="H8" i="5"/>
  <c r="J8" i="5"/>
  <c r="J9" i="5" s="1"/>
  <c r="H9" i="5"/>
  <c r="R8" i="5"/>
  <c r="T9" i="5" s="1"/>
  <c r="C8" i="5"/>
  <c r="K8" i="5"/>
  <c r="L8" i="5"/>
  <c r="O8" i="5"/>
  <c r="G8" i="5"/>
  <c r="N8" i="5"/>
  <c r="P9" i="5" s="1"/>
  <c r="V8" i="5"/>
  <c r="V9" i="5" s="1"/>
  <c r="B8" i="5"/>
  <c r="B9" i="5" s="1"/>
  <c r="M75" i="5"/>
  <c r="B11" i="6"/>
  <c r="D11" i="6"/>
  <c r="N10" i="6"/>
  <c r="B11" i="7"/>
  <c r="C10" i="7"/>
  <c r="D10" i="7" s="1"/>
  <c r="D75" i="6"/>
  <c r="B75" i="6"/>
  <c r="B10" i="4"/>
  <c r="C9" i="4"/>
  <c r="D9" i="4" s="1"/>
  <c r="M140" i="6"/>
  <c r="L138" i="5"/>
  <c r="F138" i="5"/>
  <c r="J138" i="5"/>
  <c r="O138" i="5"/>
  <c r="X138" i="5"/>
  <c r="S138" i="5"/>
  <c r="R138" i="5"/>
  <c r="T139" i="5" s="1"/>
  <c r="D138" i="5"/>
  <c r="P138" i="5"/>
  <c r="G138" i="5"/>
  <c r="B138" i="5"/>
  <c r="B139" i="5" s="1"/>
  <c r="W138" i="5"/>
  <c r="V138" i="5"/>
  <c r="V139" i="5" s="1"/>
  <c r="X139" i="5"/>
  <c r="T138" i="5"/>
  <c r="J139" i="5"/>
  <c r="K138" i="5"/>
  <c r="C138" i="5"/>
  <c r="H138" i="5"/>
  <c r="N138" i="5"/>
  <c r="P139" i="5" s="1"/>
  <c r="L140" i="5"/>
  <c r="L139" i="5"/>
  <c r="J140" i="5"/>
  <c r="L141" i="5" s="1"/>
  <c r="D139" i="5"/>
  <c r="M8" i="6"/>
  <c r="C14" i="6"/>
  <c r="C67" i="6"/>
  <c r="C64" i="6"/>
  <c r="C41" i="6"/>
  <c r="C44" i="6"/>
  <c r="C12" i="6"/>
  <c r="C56" i="6"/>
  <c r="C25" i="6"/>
  <c r="C36" i="6"/>
  <c r="C17" i="6"/>
  <c r="C32" i="6"/>
  <c r="C61" i="6"/>
  <c r="C47" i="6"/>
  <c r="C40" i="6"/>
  <c r="C53" i="6"/>
  <c r="C20" i="6"/>
  <c r="C45" i="6"/>
  <c r="C16" i="6"/>
  <c r="C37" i="6"/>
  <c r="C43" i="6"/>
  <c r="C60" i="6"/>
  <c r="C24" i="6"/>
  <c r="C21" i="6"/>
  <c r="C58" i="6"/>
  <c r="C13" i="6"/>
  <c r="C54" i="6"/>
  <c r="C63" i="6"/>
  <c r="C28" i="6"/>
  <c r="C50" i="6"/>
  <c r="C62" i="6"/>
  <c r="C31" i="6"/>
  <c r="C42" i="6"/>
  <c r="C15" i="6"/>
  <c r="C38" i="6"/>
  <c r="C55" i="6"/>
  <c r="C18" i="6"/>
  <c r="C33" i="6"/>
  <c r="C46" i="6"/>
  <c r="C23" i="6"/>
  <c r="C26" i="6"/>
  <c r="C51" i="6"/>
  <c r="C22" i="6"/>
  <c r="C19" i="6"/>
  <c r="C29" i="6"/>
  <c r="C39" i="6"/>
  <c r="C10" i="6"/>
  <c r="C27" i="6"/>
  <c r="C49" i="6"/>
  <c r="C65" i="6"/>
  <c r="C35" i="6"/>
  <c r="C66" i="6"/>
  <c r="C48" i="6"/>
  <c r="C30" i="6"/>
  <c r="E8" i="6"/>
  <c r="C57" i="6"/>
  <c r="C9" i="6"/>
  <c r="E9" i="6" s="1"/>
  <c r="C52" i="6"/>
  <c r="C59" i="6"/>
  <c r="C34" i="6"/>
  <c r="C11" i="6"/>
  <c r="B140" i="6"/>
  <c r="D140" i="6"/>
  <c r="V82" i="6"/>
  <c r="X82" i="6"/>
  <c r="R11" i="6"/>
  <c r="T11" i="6"/>
  <c r="U11" i="6" s="1"/>
  <c r="W61" i="6"/>
  <c r="Y8" i="6"/>
  <c r="W17" i="6"/>
  <c r="W12" i="6"/>
  <c r="W58" i="6"/>
  <c r="W63" i="6"/>
  <c r="W56" i="6"/>
  <c r="W51" i="6"/>
  <c r="W54" i="6"/>
  <c r="W67" i="6"/>
  <c r="W60" i="6"/>
  <c r="W55" i="6"/>
  <c r="W42" i="6"/>
  <c r="W45" i="6"/>
  <c r="W24" i="6"/>
  <c r="W43" i="6"/>
  <c r="W46" i="6"/>
  <c r="W57" i="6"/>
  <c r="W52" i="6"/>
  <c r="W47" i="6"/>
  <c r="W35" i="6"/>
  <c r="W38" i="6"/>
  <c r="W49" i="6"/>
  <c r="W44" i="6"/>
  <c r="W39" i="6"/>
  <c r="W26" i="6"/>
  <c r="W29" i="6"/>
  <c r="W32" i="6"/>
  <c r="W27" i="6"/>
  <c r="W30" i="6"/>
  <c r="W41" i="6"/>
  <c r="W36" i="6"/>
  <c r="W31" i="6"/>
  <c r="W18" i="6"/>
  <c r="W21" i="6"/>
  <c r="W16" i="6"/>
  <c r="W19" i="6"/>
  <c r="W22" i="6"/>
  <c r="W33" i="6"/>
  <c r="W28" i="6"/>
  <c r="W23" i="6"/>
  <c r="W10" i="6"/>
  <c r="W13" i="6"/>
  <c r="W20" i="6"/>
  <c r="W64" i="6"/>
  <c r="W59" i="6"/>
  <c r="W66" i="6"/>
  <c r="W40" i="6"/>
  <c r="W11" i="6"/>
  <c r="W15" i="6"/>
  <c r="W65" i="6"/>
  <c r="W62" i="6"/>
  <c r="W50" i="6"/>
  <c r="W14" i="6"/>
  <c r="W34" i="6"/>
  <c r="W48" i="6"/>
  <c r="W25" i="6"/>
  <c r="W9" i="6"/>
  <c r="Y9" i="6" s="1"/>
  <c r="W53" i="6"/>
  <c r="W37" i="6"/>
  <c r="I9" i="6"/>
  <c r="T140" i="6"/>
  <c r="R140" i="6"/>
  <c r="E139" i="6"/>
  <c r="N143" i="6"/>
  <c r="P143" i="6"/>
  <c r="Q143" i="6" s="1"/>
  <c r="D76" i="5"/>
  <c r="B76" i="5"/>
  <c r="H10" i="5" l="1"/>
  <c r="F10" i="5"/>
  <c r="H11" i="5" s="1"/>
  <c r="H76" i="6"/>
  <c r="F76" i="6"/>
  <c r="Q142" i="6"/>
  <c r="V75" i="5"/>
  <c r="X75" i="5"/>
  <c r="Y75" i="5" s="1"/>
  <c r="Q140" i="6"/>
  <c r="Y74" i="5"/>
  <c r="I74" i="5"/>
  <c r="V141" i="6"/>
  <c r="X141" i="6"/>
  <c r="Y141" i="6" s="1"/>
  <c r="C53" i="7"/>
  <c r="D53" i="7" s="1"/>
  <c r="B54" i="7"/>
  <c r="T78" i="6"/>
  <c r="U78" i="6" s="1"/>
  <c r="R78" i="6"/>
  <c r="E76" i="5"/>
  <c r="I75" i="5"/>
  <c r="N9" i="5"/>
  <c r="N10" i="5" s="1"/>
  <c r="L9" i="5"/>
  <c r="R76" i="5"/>
  <c r="T76" i="5"/>
  <c r="U76" i="5" s="1"/>
  <c r="U75" i="5"/>
  <c r="B100" i="7"/>
  <c r="C99" i="7"/>
  <c r="D99" i="7" s="1"/>
  <c r="R139" i="5"/>
  <c r="X9" i="5"/>
  <c r="I140" i="6"/>
  <c r="L141" i="6"/>
  <c r="M141" i="6" s="1"/>
  <c r="C98" i="4"/>
  <c r="D98" i="4" s="1"/>
  <c r="B99" i="4"/>
  <c r="B54" i="4"/>
  <c r="C53" i="4"/>
  <c r="D53" i="4" s="1"/>
  <c r="H75" i="5"/>
  <c r="F75" i="5"/>
  <c r="E75" i="5"/>
  <c r="S139" i="5"/>
  <c r="U139" i="5" s="1"/>
  <c r="S174" i="5"/>
  <c r="S181" i="5"/>
  <c r="S196" i="5"/>
  <c r="S161" i="5"/>
  <c r="S156" i="5"/>
  <c r="S175" i="5"/>
  <c r="S159" i="5"/>
  <c r="S169" i="5"/>
  <c r="S172" i="5"/>
  <c r="S149" i="5"/>
  <c r="S195" i="5"/>
  <c r="S178" i="5"/>
  <c r="S141" i="5"/>
  <c r="S192" i="5"/>
  <c r="S153" i="5"/>
  <c r="S140" i="5"/>
  <c r="S186" i="5"/>
  <c r="S179" i="5"/>
  <c r="S146" i="5"/>
  <c r="S182" i="5"/>
  <c r="S180" i="5"/>
  <c r="S187" i="5"/>
  <c r="S162" i="5"/>
  <c r="S167" i="5"/>
  <c r="S176" i="5"/>
  <c r="S147" i="5"/>
  <c r="S190" i="5"/>
  <c r="S189" i="5"/>
  <c r="S157" i="5"/>
  <c r="S142" i="5"/>
  <c r="S164" i="5"/>
  <c r="S143" i="5"/>
  <c r="S183" i="5"/>
  <c r="S163" i="5"/>
  <c r="S191" i="5"/>
  <c r="S171" i="5"/>
  <c r="S151" i="5"/>
  <c r="S193" i="5"/>
  <c r="S170" i="5"/>
  <c r="S155" i="5"/>
  <c r="S197" i="5"/>
  <c r="S177" i="5"/>
  <c r="S150" i="5"/>
  <c r="S184" i="5"/>
  <c r="S144" i="5"/>
  <c r="S158" i="5"/>
  <c r="S160" i="5"/>
  <c r="S154" i="5"/>
  <c r="S166" i="5"/>
  <c r="S145" i="5"/>
  <c r="S168" i="5"/>
  <c r="S185" i="5"/>
  <c r="S188" i="5"/>
  <c r="S194" i="5"/>
  <c r="S173" i="5"/>
  <c r="S152" i="5"/>
  <c r="S165" i="5"/>
  <c r="S148" i="5"/>
  <c r="U138" i="5"/>
  <c r="J10" i="5"/>
  <c r="L10" i="5"/>
  <c r="P11" i="5"/>
  <c r="N11" i="5"/>
  <c r="B140" i="5"/>
  <c r="D140" i="5"/>
  <c r="R140" i="5"/>
  <c r="T140" i="5"/>
  <c r="X140" i="5"/>
  <c r="V140" i="5"/>
  <c r="F139" i="5"/>
  <c r="H139" i="5"/>
  <c r="B10" i="5"/>
  <c r="D10" i="5"/>
  <c r="X10" i="5"/>
  <c r="V10" i="5"/>
  <c r="P77" i="5"/>
  <c r="Q77" i="5" s="1"/>
  <c r="N77" i="5"/>
  <c r="J10" i="6"/>
  <c r="L10" i="6"/>
  <c r="M10" i="6" s="1"/>
  <c r="B77" i="5"/>
  <c r="D77" i="5"/>
  <c r="N139" i="5"/>
  <c r="B11" i="4"/>
  <c r="C10" i="4"/>
  <c r="D10" i="4" s="1"/>
  <c r="P10" i="5"/>
  <c r="R9" i="5"/>
  <c r="W27" i="5"/>
  <c r="W26" i="5"/>
  <c r="W14" i="5"/>
  <c r="W10" i="5"/>
  <c r="Y10" i="5" s="1"/>
  <c r="W62" i="5"/>
  <c r="W52" i="5"/>
  <c r="W17" i="5"/>
  <c r="W9" i="5"/>
  <c r="Y9" i="5" s="1"/>
  <c r="W29" i="5"/>
  <c r="W25" i="5"/>
  <c r="W44" i="5"/>
  <c r="W18" i="5"/>
  <c r="W39" i="5"/>
  <c r="W16" i="5"/>
  <c r="W66" i="5"/>
  <c r="W40" i="5"/>
  <c r="W28" i="5"/>
  <c r="W24" i="5"/>
  <c r="W12" i="5"/>
  <c r="W32" i="5"/>
  <c r="W49" i="5"/>
  <c r="W63" i="5"/>
  <c r="W51" i="5"/>
  <c r="W47" i="5"/>
  <c r="W13" i="5"/>
  <c r="W33" i="5"/>
  <c r="W54" i="5"/>
  <c r="W37" i="5"/>
  <c r="W31" i="5"/>
  <c r="W19" i="5"/>
  <c r="W15" i="5"/>
  <c r="W45" i="5"/>
  <c r="W38" i="5"/>
  <c r="W59" i="5"/>
  <c r="W57" i="5"/>
  <c r="W43" i="5"/>
  <c r="W64" i="5"/>
  <c r="W56" i="5"/>
  <c r="W53" i="5"/>
  <c r="W65" i="5"/>
  <c r="W36" i="5"/>
  <c r="W41" i="5"/>
  <c r="W42" i="5"/>
  <c r="W11" i="5"/>
  <c r="W22" i="5"/>
  <c r="Y8" i="5"/>
  <c r="W20" i="5"/>
  <c r="W58" i="5"/>
  <c r="W30" i="5"/>
  <c r="W34" i="5"/>
  <c r="W21" i="5"/>
  <c r="W61" i="5"/>
  <c r="W35" i="5"/>
  <c r="W48" i="5"/>
  <c r="W60" i="5"/>
  <c r="W46" i="5"/>
  <c r="W23" i="5"/>
  <c r="W67" i="5"/>
  <c r="W50" i="5"/>
  <c r="W55" i="5"/>
  <c r="X10" i="6"/>
  <c r="Y10" i="6" s="1"/>
  <c r="V10" i="6"/>
  <c r="Q76" i="5"/>
  <c r="Y82" i="6"/>
  <c r="N75" i="6"/>
  <c r="P75" i="6"/>
  <c r="Q75" i="6" s="1"/>
  <c r="H12" i="6"/>
  <c r="F12" i="6"/>
  <c r="J141" i="5"/>
  <c r="O156" i="5"/>
  <c r="O186" i="5"/>
  <c r="O145" i="5"/>
  <c r="O157" i="5"/>
  <c r="O158" i="5"/>
  <c r="O147" i="5"/>
  <c r="O155" i="5"/>
  <c r="O159" i="5"/>
  <c r="O185" i="5"/>
  <c r="O173" i="5"/>
  <c r="O140" i="5"/>
  <c r="O171" i="5"/>
  <c r="O169" i="5"/>
  <c r="O196" i="5"/>
  <c r="O164" i="5"/>
  <c r="O194" i="5"/>
  <c r="O153" i="5"/>
  <c r="O184" i="5"/>
  <c r="O182" i="5"/>
  <c r="O167" i="5"/>
  <c r="O152" i="5"/>
  <c r="O163" i="5"/>
  <c r="O193" i="5"/>
  <c r="O189" i="5"/>
  <c r="O148" i="5"/>
  <c r="O181" i="5"/>
  <c r="O143" i="5"/>
  <c r="O197" i="5"/>
  <c r="O174" i="5"/>
  <c r="O150" i="5"/>
  <c r="O172" i="5"/>
  <c r="O195" i="5"/>
  <c r="O160" i="5"/>
  <c r="O180" i="5"/>
  <c r="O175" i="5"/>
  <c r="O141" i="5"/>
  <c r="O170" i="5"/>
  <c r="O161" i="5"/>
  <c r="O183" i="5"/>
  <c r="O178" i="5"/>
  <c r="O149" i="5"/>
  <c r="O188" i="5"/>
  <c r="O151" i="5"/>
  <c r="O146" i="5"/>
  <c r="O179" i="5"/>
  <c r="Q138" i="5"/>
  <c r="O176" i="5"/>
  <c r="O166" i="5"/>
  <c r="O142" i="5"/>
  <c r="O191" i="5"/>
  <c r="O144" i="5"/>
  <c r="O162" i="5"/>
  <c r="O190" i="5"/>
  <c r="O139" i="5"/>
  <c r="O192" i="5"/>
  <c r="O154" i="5"/>
  <c r="O187" i="5"/>
  <c r="O177" i="5"/>
  <c r="O168" i="5"/>
  <c r="O165" i="5"/>
  <c r="Q10" i="6"/>
  <c r="J142" i="6"/>
  <c r="L142" i="6"/>
  <c r="M142" i="6" s="1"/>
  <c r="T12" i="6"/>
  <c r="R12" i="6"/>
  <c r="X83" i="6"/>
  <c r="V83" i="6"/>
  <c r="E140" i="6"/>
  <c r="E10" i="6"/>
  <c r="D9" i="5"/>
  <c r="F11" i="5"/>
  <c r="B12" i="6"/>
  <c r="D12" i="6"/>
  <c r="E12" i="6" s="1"/>
  <c r="U8" i="5"/>
  <c r="S30" i="5"/>
  <c r="S23" i="5"/>
  <c r="S20" i="5"/>
  <c r="S21" i="5"/>
  <c r="S18" i="5"/>
  <c r="S19" i="5"/>
  <c r="S9" i="5"/>
  <c r="U9" i="5" s="1"/>
  <c r="S32" i="5"/>
  <c r="S22" i="5"/>
  <c r="S15" i="5"/>
  <c r="S12" i="5"/>
  <c r="S13" i="5"/>
  <c r="S10" i="5"/>
  <c r="S11" i="5"/>
  <c r="S25" i="5"/>
  <c r="S14" i="5"/>
  <c r="S67" i="5"/>
  <c r="S66" i="5"/>
  <c r="S56" i="5"/>
  <c r="S64" i="5"/>
  <c r="S63" i="5"/>
  <c r="S60" i="5"/>
  <c r="S61" i="5"/>
  <c r="S58" i="5"/>
  <c r="S59" i="5"/>
  <c r="S24" i="5"/>
  <c r="S57" i="5"/>
  <c r="S62" i="5"/>
  <c r="S55" i="5"/>
  <c r="S52" i="5"/>
  <c r="S53" i="5"/>
  <c r="S50" i="5"/>
  <c r="S51" i="5"/>
  <c r="S49" i="5"/>
  <c r="S41" i="5"/>
  <c r="S54" i="5"/>
  <c r="S47" i="5"/>
  <c r="S44" i="5"/>
  <c r="S45" i="5"/>
  <c r="S42" i="5"/>
  <c r="S43" i="5"/>
  <c r="S17" i="5"/>
  <c r="S40" i="5"/>
  <c r="S39" i="5"/>
  <c r="S35" i="5"/>
  <c r="S31" i="5"/>
  <c r="S27" i="5"/>
  <c r="S36" i="5"/>
  <c r="S48" i="5"/>
  <c r="S28" i="5"/>
  <c r="S16" i="5"/>
  <c r="S37" i="5"/>
  <c r="S65" i="5"/>
  <c r="S29" i="5"/>
  <c r="S33" i="5"/>
  <c r="S34" i="5"/>
  <c r="S26" i="5"/>
  <c r="S46" i="5"/>
  <c r="S38" i="5"/>
  <c r="H141" i="6"/>
  <c r="I141" i="6" s="1"/>
  <c r="F141" i="6"/>
  <c r="B141" i="6"/>
  <c r="D141" i="6"/>
  <c r="E141" i="6" s="1"/>
  <c r="W182" i="5"/>
  <c r="W175" i="5"/>
  <c r="W172" i="5"/>
  <c r="W173" i="5"/>
  <c r="W178" i="5"/>
  <c r="W171" i="5"/>
  <c r="W160" i="5"/>
  <c r="W144" i="5"/>
  <c r="W166" i="5"/>
  <c r="W159" i="5"/>
  <c r="W156" i="5"/>
  <c r="W157" i="5"/>
  <c r="W162" i="5"/>
  <c r="W155" i="5"/>
  <c r="W153" i="5"/>
  <c r="W197" i="5"/>
  <c r="W158" i="5"/>
  <c r="W151" i="5"/>
  <c r="W148" i="5"/>
  <c r="W149" i="5"/>
  <c r="W154" i="5"/>
  <c r="W147" i="5"/>
  <c r="W184" i="5"/>
  <c r="W193" i="5"/>
  <c r="W142" i="5"/>
  <c r="W196" i="5"/>
  <c r="W195" i="5"/>
  <c r="W177" i="5"/>
  <c r="W168" i="5"/>
  <c r="W174" i="5"/>
  <c r="W164" i="5"/>
  <c r="W170" i="5"/>
  <c r="W185" i="5"/>
  <c r="W150" i="5"/>
  <c r="W140" i="5"/>
  <c r="W146" i="5"/>
  <c r="W152" i="5"/>
  <c r="W191" i="5"/>
  <c r="W189" i="5"/>
  <c r="W187" i="5"/>
  <c r="W145" i="5"/>
  <c r="W183" i="5"/>
  <c r="W181" i="5"/>
  <c r="W179" i="5"/>
  <c r="W176" i="5"/>
  <c r="W188" i="5"/>
  <c r="W194" i="5"/>
  <c r="Y138" i="5"/>
  <c r="W141" i="5"/>
  <c r="W186" i="5"/>
  <c r="W163" i="5"/>
  <c r="W190" i="5"/>
  <c r="W139" i="5"/>
  <c r="Y139" i="5" s="1"/>
  <c r="W167" i="5"/>
  <c r="W192" i="5"/>
  <c r="W143" i="5"/>
  <c r="W169" i="5"/>
  <c r="W180" i="5"/>
  <c r="W165" i="5"/>
  <c r="W161" i="5"/>
  <c r="B76" i="6"/>
  <c r="D76" i="6"/>
  <c r="E76" i="6" s="1"/>
  <c r="N11" i="6"/>
  <c r="P11" i="6"/>
  <c r="Q11" i="6" s="1"/>
  <c r="Q8" i="5"/>
  <c r="O23" i="5"/>
  <c r="O13" i="5"/>
  <c r="O62" i="5"/>
  <c r="O58" i="5"/>
  <c r="O59" i="5"/>
  <c r="O32" i="5"/>
  <c r="O66" i="5"/>
  <c r="O56" i="5"/>
  <c r="O46" i="5"/>
  <c r="O52" i="5"/>
  <c r="O42" i="5"/>
  <c r="O54" i="5"/>
  <c r="O27" i="5"/>
  <c r="O60" i="5"/>
  <c r="O50" i="5"/>
  <c r="O40" i="5"/>
  <c r="O30" i="5"/>
  <c r="O36" i="5"/>
  <c r="O26" i="5"/>
  <c r="O49" i="5"/>
  <c r="O22" i="5"/>
  <c r="O44" i="5"/>
  <c r="O34" i="5"/>
  <c r="O24" i="5"/>
  <c r="O14" i="5"/>
  <c r="O20" i="5"/>
  <c r="O10" i="5"/>
  <c r="Q10" i="5" s="1"/>
  <c r="O43" i="5"/>
  <c r="O17" i="5"/>
  <c r="O28" i="5"/>
  <c r="O18" i="5"/>
  <c r="O67" i="5"/>
  <c r="O57" i="5"/>
  <c r="O63" i="5"/>
  <c r="O53" i="5"/>
  <c r="O11" i="5"/>
  <c r="Q11" i="5" s="1"/>
  <c r="O16" i="5"/>
  <c r="O12" i="5"/>
  <c r="O61" i="5"/>
  <c r="O51" i="5"/>
  <c r="O41" i="5"/>
  <c r="O47" i="5"/>
  <c r="O37" i="5"/>
  <c r="O48" i="5"/>
  <c r="O65" i="5"/>
  <c r="O45" i="5"/>
  <c r="O21" i="5"/>
  <c r="O29" i="5"/>
  <c r="O64" i="5"/>
  <c r="O35" i="5"/>
  <c r="O38" i="5"/>
  <c r="O19" i="5"/>
  <c r="O33" i="5"/>
  <c r="O25" i="5"/>
  <c r="O9" i="5"/>
  <c r="Q9" i="5" s="1"/>
  <c r="O55" i="5"/>
  <c r="O39" i="5"/>
  <c r="O31" i="5"/>
  <c r="O15" i="5"/>
  <c r="J78" i="6"/>
  <c r="L78" i="6"/>
  <c r="J77" i="5"/>
  <c r="L77" i="5"/>
  <c r="K41" i="5"/>
  <c r="K58" i="5"/>
  <c r="K59" i="5"/>
  <c r="K57" i="5"/>
  <c r="K55" i="5"/>
  <c r="K52" i="5"/>
  <c r="K53" i="5"/>
  <c r="K42" i="5"/>
  <c r="K19" i="5"/>
  <c r="K35" i="5"/>
  <c r="K36" i="5"/>
  <c r="K31" i="5"/>
  <c r="K26" i="5"/>
  <c r="K46" i="5"/>
  <c r="K25" i="5"/>
  <c r="K28" i="5"/>
  <c r="K23" i="5"/>
  <c r="K18" i="5"/>
  <c r="K30" i="5"/>
  <c r="M8" i="5"/>
  <c r="K17" i="5"/>
  <c r="K20" i="5"/>
  <c r="K15" i="5"/>
  <c r="K10" i="5"/>
  <c r="K61" i="5"/>
  <c r="K45" i="5"/>
  <c r="K50" i="5"/>
  <c r="K21" i="5"/>
  <c r="K16" i="5"/>
  <c r="K14" i="5"/>
  <c r="K9" i="5"/>
  <c r="M9" i="5" s="1"/>
  <c r="K34" i="5"/>
  <c r="K13" i="5"/>
  <c r="K67" i="5"/>
  <c r="K22" i="5"/>
  <c r="K60" i="5"/>
  <c r="K64" i="5"/>
  <c r="K47" i="5"/>
  <c r="K44" i="5"/>
  <c r="K37" i="5"/>
  <c r="K56" i="5"/>
  <c r="K27" i="5"/>
  <c r="K33" i="5"/>
  <c r="K12" i="5"/>
  <c r="K62" i="5"/>
  <c r="K48" i="5"/>
  <c r="K11" i="5"/>
  <c r="K49" i="5"/>
  <c r="K63" i="5"/>
  <c r="K51" i="5"/>
  <c r="K40" i="5"/>
  <c r="K39" i="5"/>
  <c r="K29" i="5"/>
  <c r="K32" i="5"/>
  <c r="K24" i="5"/>
  <c r="K54" i="5"/>
  <c r="K65" i="5"/>
  <c r="K38" i="5"/>
  <c r="K43" i="5"/>
  <c r="K66" i="5"/>
  <c r="U140" i="6"/>
  <c r="E11" i="6"/>
  <c r="C152" i="5"/>
  <c r="C139" i="5"/>
  <c r="E139" i="5" s="1"/>
  <c r="C150" i="5"/>
  <c r="C141" i="5"/>
  <c r="C172" i="5"/>
  <c r="C167" i="5"/>
  <c r="C148" i="5"/>
  <c r="C153" i="5"/>
  <c r="C160" i="5"/>
  <c r="C195" i="5"/>
  <c r="C158" i="5"/>
  <c r="C140" i="5"/>
  <c r="E140" i="5" s="1"/>
  <c r="C151" i="5"/>
  <c r="C186" i="5"/>
  <c r="C197" i="5"/>
  <c r="C143" i="5"/>
  <c r="C157" i="5"/>
  <c r="C145" i="5"/>
  <c r="C177" i="5"/>
  <c r="C156" i="5"/>
  <c r="C169" i="5"/>
  <c r="C155" i="5"/>
  <c r="C178" i="5"/>
  <c r="C192" i="5"/>
  <c r="C159" i="5"/>
  <c r="C165" i="5"/>
  <c r="C188" i="5"/>
  <c r="C168" i="5"/>
  <c r="C184" i="5"/>
  <c r="C146" i="5"/>
  <c r="C180" i="5"/>
  <c r="C164" i="5"/>
  <c r="C176" i="5"/>
  <c r="C187" i="5"/>
  <c r="C185" i="5"/>
  <c r="C190" i="5"/>
  <c r="C161" i="5"/>
  <c r="C194" i="5"/>
  <c r="C182" i="5"/>
  <c r="C163" i="5"/>
  <c r="C181" i="5"/>
  <c r="C191" i="5"/>
  <c r="C193" i="5"/>
  <c r="C173" i="5"/>
  <c r="C174" i="5"/>
  <c r="C183" i="5"/>
  <c r="C149" i="5"/>
  <c r="C154" i="5"/>
  <c r="C196" i="5"/>
  <c r="C171" i="5"/>
  <c r="C170" i="5"/>
  <c r="C142" i="5"/>
  <c r="C166" i="5"/>
  <c r="C175" i="5"/>
  <c r="C147" i="5"/>
  <c r="E138" i="5"/>
  <c r="C144" i="5"/>
  <c r="C179" i="5"/>
  <c r="C162" i="5"/>
  <c r="C189" i="5"/>
  <c r="K161" i="5"/>
  <c r="K168" i="5"/>
  <c r="K183" i="5"/>
  <c r="K170" i="5"/>
  <c r="K147" i="5"/>
  <c r="K194" i="5"/>
  <c r="K186" i="5"/>
  <c r="K180" i="5"/>
  <c r="K171" i="5"/>
  <c r="K164" i="5"/>
  <c r="K185" i="5"/>
  <c r="K150" i="5"/>
  <c r="K156" i="5"/>
  <c r="K174" i="5"/>
  <c r="K193" i="5"/>
  <c r="K157" i="5"/>
  <c r="K154" i="5"/>
  <c r="K187" i="5"/>
  <c r="K184" i="5"/>
  <c r="K148" i="5"/>
  <c r="K175" i="5"/>
  <c r="K196" i="5"/>
  <c r="K165" i="5"/>
  <c r="K178" i="5"/>
  <c r="K142" i="5"/>
  <c r="K162" i="5"/>
  <c r="K172" i="5"/>
  <c r="K159" i="5"/>
  <c r="K167" i="5"/>
  <c r="K173" i="5"/>
  <c r="K197" i="5"/>
  <c r="K182" i="5"/>
  <c r="K166" i="5"/>
  <c r="K145" i="5"/>
  <c r="K190" i="5"/>
  <c r="K169" i="5"/>
  <c r="K191" i="5"/>
  <c r="K155" i="5"/>
  <c r="K192" i="5"/>
  <c r="K176" i="5"/>
  <c r="K160" i="5"/>
  <c r="K146" i="5"/>
  <c r="K189" i="5"/>
  <c r="K149" i="5"/>
  <c r="K179" i="5"/>
  <c r="K144" i="5"/>
  <c r="K181" i="5"/>
  <c r="K141" i="5"/>
  <c r="M141" i="5" s="1"/>
  <c r="K139" i="5"/>
  <c r="M139" i="5" s="1"/>
  <c r="K140" i="5"/>
  <c r="M140" i="5" s="1"/>
  <c r="K158" i="5"/>
  <c r="K195" i="5"/>
  <c r="K163" i="5"/>
  <c r="K153" i="5"/>
  <c r="K143" i="5"/>
  <c r="M138" i="5"/>
  <c r="K188" i="5"/>
  <c r="K177" i="5"/>
  <c r="K152" i="5"/>
  <c r="K151" i="5"/>
  <c r="E75" i="6"/>
  <c r="B12" i="7"/>
  <c r="C11" i="7"/>
  <c r="D11" i="7" s="1"/>
  <c r="C32" i="5"/>
  <c r="C33" i="5"/>
  <c r="C43" i="5"/>
  <c r="C28" i="5"/>
  <c r="C58" i="5"/>
  <c r="C37" i="5"/>
  <c r="C55" i="5"/>
  <c r="C24" i="5"/>
  <c r="C62" i="5"/>
  <c r="C31" i="5"/>
  <c r="C18" i="5"/>
  <c r="C46" i="5"/>
  <c r="C27" i="5"/>
  <c r="C17" i="5"/>
  <c r="C16" i="5"/>
  <c r="C52" i="5"/>
  <c r="C23" i="5"/>
  <c r="C61" i="5"/>
  <c r="C36" i="5"/>
  <c r="C19" i="5"/>
  <c r="C66" i="5"/>
  <c r="C10" i="5"/>
  <c r="E10" i="5" s="1"/>
  <c r="C42" i="5"/>
  <c r="C15" i="5"/>
  <c r="C51" i="5"/>
  <c r="C26" i="5"/>
  <c r="C11" i="5"/>
  <c r="C22" i="5"/>
  <c r="C64" i="5"/>
  <c r="C65" i="5"/>
  <c r="C30" i="5"/>
  <c r="C9" i="5"/>
  <c r="E9" i="5" s="1"/>
  <c r="C39" i="5"/>
  <c r="C14" i="5"/>
  <c r="C44" i="5"/>
  <c r="C45" i="5"/>
  <c r="C56" i="5"/>
  <c r="C57" i="5"/>
  <c r="C20" i="5"/>
  <c r="C60" i="5"/>
  <c r="C29" i="5"/>
  <c r="E8" i="5"/>
  <c r="C67" i="5"/>
  <c r="C54" i="5"/>
  <c r="C49" i="5"/>
  <c r="C59" i="5"/>
  <c r="C41" i="5"/>
  <c r="C47" i="5"/>
  <c r="C63" i="5"/>
  <c r="C25" i="5"/>
  <c r="C53" i="5"/>
  <c r="C34" i="5"/>
  <c r="C50" i="5"/>
  <c r="C12" i="5"/>
  <c r="C38" i="5"/>
  <c r="C35" i="5"/>
  <c r="C48" i="5"/>
  <c r="C40" i="5"/>
  <c r="C21" i="5"/>
  <c r="C13" i="5"/>
  <c r="M76" i="5"/>
  <c r="R141" i="6"/>
  <c r="T141" i="6"/>
  <c r="N144" i="6"/>
  <c r="P144" i="6"/>
  <c r="Q144" i="6" s="1"/>
  <c r="G157" i="5"/>
  <c r="G153" i="5"/>
  <c r="I138" i="5"/>
  <c r="G145" i="5"/>
  <c r="G186" i="5"/>
  <c r="G182" i="5"/>
  <c r="G141" i="5"/>
  <c r="G190" i="5"/>
  <c r="G194" i="5"/>
  <c r="G188" i="5"/>
  <c r="G154" i="5"/>
  <c r="G150" i="5"/>
  <c r="G175" i="5"/>
  <c r="G196" i="5"/>
  <c r="G170" i="5"/>
  <c r="G174" i="5"/>
  <c r="G162" i="5"/>
  <c r="G172" i="5"/>
  <c r="G179" i="5"/>
  <c r="G143" i="5"/>
  <c r="G197" i="5"/>
  <c r="G180" i="5"/>
  <c r="G195" i="5"/>
  <c r="G158" i="5"/>
  <c r="G187" i="5"/>
  <c r="G156" i="5"/>
  <c r="G147" i="5"/>
  <c r="G146" i="5"/>
  <c r="G166" i="5"/>
  <c r="G189" i="5"/>
  <c r="G160" i="5"/>
  <c r="G167" i="5"/>
  <c r="G152" i="5"/>
  <c r="G165" i="5"/>
  <c r="G169" i="5"/>
  <c r="G171" i="5"/>
  <c r="G168" i="5"/>
  <c r="G148" i="5"/>
  <c r="G155" i="5"/>
  <c r="G139" i="5"/>
  <c r="I139" i="5" s="1"/>
  <c r="G173" i="5"/>
  <c r="G184" i="5"/>
  <c r="G193" i="5"/>
  <c r="G163" i="5"/>
  <c r="G177" i="5"/>
  <c r="G191" i="5"/>
  <c r="G192" i="5"/>
  <c r="G140" i="5"/>
  <c r="G161" i="5"/>
  <c r="G185" i="5"/>
  <c r="G181" i="5"/>
  <c r="G159" i="5"/>
  <c r="G142" i="5"/>
  <c r="G149" i="5"/>
  <c r="G178" i="5"/>
  <c r="G164" i="5"/>
  <c r="G183" i="5"/>
  <c r="G151" i="5"/>
  <c r="G176" i="5"/>
  <c r="G144" i="5"/>
  <c r="G61" i="5"/>
  <c r="G47" i="5"/>
  <c r="G41" i="5"/>
  <c r="G35" i="5"/>
  <c r="G29" i="5"/>
  <c r="G15" i="5"/>
  <c r="G9" i="5"/>
  <c r="I9" i="5" s="1"/>
  <c r="G19" i="5"/>
  <c r="G13" i="5"/>
  <c r="G62" i="5"/>
  <c r="G52" i="5"/>
  <c r="G66" i="5"/>
  <c r="G56" i="5"/>
  <c r="G46" i="5"/>
  <c r="G36" i="5"/>
  <c r="I8" i="5"/>
  <c r="G50" i="5"/>
  <c r="G40" i="5"/>
  <c r="G30" i="5"/>
  <c r="G20" i="5"/>
  <c r="G34" i="5"/>
  <c r="G24" i="5"/>
  <c r="G14" i="5"/>
  <c r="G57" i="5"/>
  <c r="G22" i="5"/>
  <c r="G10" i="5"/>
  <c r="I10" i="5" s="1"/>
  <c r="G39" i="5"/>
  <c r="G58" i="5"/>
  <c r="G25" i="5"/>
  <c r="G49" i="5"/>
  <c r="G67" i="5"/>
  <c r="G53" i="5"/>
  <c r="G17" i="5"/>
  <c r="G37" i="5"/>
  <c r="G38" i="5"/>
  <c r="G21" i="5"/>
  <c r="G51" i="5"/>
  <c r="G44" i="5"/>
  <c r="G64" i="5"/>
  <c r="G65" i="5"/>
  <c r="G16" i="5"/>
  <c r="G18" i="5"/>
  <c r="G12" i="5"/>
  <c r="G32" i="5"/>
  <c r="G33" i="5"/>
  <c r="G45" i="5"/>
  <c r="G55" i="5"/>
  <c r="G43" i="5"/>
  <c r="G27" i="5"/>
  <c r="G60" i="5"/>
  <c r="G11" i="5"/>
  <c r="I11" i="5" s="1"/>
  <c r="G63" i="5"/>
  <c r="G42" i="5"/>
  <c r="G31" i="5"/>
  <c r="G26" i="5"/>
  <c r="G48" i="5"/>
  <c r="G28" i="5"/>
  <c r="G59" i="5"/>
  <c r="G23" i="5"/>
  <c r="G54" i="5"/>
  <c r="Y83" i="6"/>
  <c r="M9" i="6"/>
  <c r="I12" i="6" l="1"/>
  <c r="B55" i="4"/>
  <c r="C54" i="4"/>
  <c r="D54" i="4" s="1"/>
  <c r="B101" i="7"/>
  <c r="C100" i="7"/>
  <c r="D100" i="7" s="1"/>
  <c r="V142" i="6"/>
  <c r="X142" i="6"/>
  <c r="Y142" i="6" s="1"/>
  <c r="H77" i="6"/>
  <c r="I77" i="6" s="1"/>
  <c r="F77" i="6"/>
  <c r="C99" i="4"/>
  <c r="D99" i="4" s="1"/>
  <c r="B100" i="4"/>
  <c r="I76" i="6"/>
  <c r="R79" i="6"/>
  <c r="T79" i="6"/>
  <c r="U141" i="6"/>
  <c r="T77" i="5"/>
  <c r="U77" i="5" s="1"/>
  <c r="R77" i="5"/>
  <c r="Y140" i="5"/>
  <c r="U12" i="6"/>
  <c r="Q139" i="5"/>
  <c r="H76" i="5"/>
  <c r="I76" i="5" s="1"/>
  <c r="F76" i="5"/>
  <c r="B55" i="7"/>
  <c r="C54" i="7"/>
  <c r="D54" i="7" s="1"/>
  <c r="M10" i="5"/>
  <c r="X76" i="5"/>
  <c r="V76" i="5"/>
  <c r="N145" i="6"/>
  <c r="P145" i="6"/>
  <c r="Q145" i="6" s="1"/>
  <c r="R13" i="6"/>
  <c r="T13" i="6"/>
  <c r="U13" i="6" s="1"/>
  <c r="X11" i="6"/>
  <c r="V11" i="6"/>
  <c r="P12" i="5"/>
  <c r="N12" i="5"/>
  <c r="P12" i="6"/>
  <c r="N12" i="6"/>
  <c r="H12" i="5"/>
  <c r="F12" i="5"/>
  <c r="C11" i="4"/>
  <c r="D11" i="4" s="1"/>
  <c r="B12" i="4"/>
  <c r="X11" i="5"/>
  <c r="Y11" i="5" s="1"/>
  <c r="V11" i="5"/>
  <c r="D142" i="6"/>
  <c r="B142" i="6"/>
  <c r="D13" i="6"/>
  <c r="B13" i="6"/>
  <c r="N140" i="5"/>
  <c r="P140" i="5"/>
  <c r="Q140" i="5" s="1"/>
  <c r="B11" i="5"/>
  <c r="D11" i="5"/>
  <c r="E11" i="5" s="1"/>
  <c r="V141" i="5"/>
  <c r="X141" i="5"/>
  <c r="R142" i="6"/>
  <c r="T142" i="6"/>
  <c r="M77" i="5"/>
  <c r="M78" i="6"/>
  <c r="B77" i="6"/>
  <c r="D77" i="6"/>
  <c r="F142" i="6"/>
  <c r="H142" i="6"/>
  <c r="L142" i="5"/>
  <c r="J142" i="5"/>
  <c r="E77" i="5"/>
  <c r="J11" i="5"/>
  <c r="L11" i="5"/>
  <c r="M11" i="5" s="1"/>
  <c r="B13" i="7"/>
  <c r="C12" i="7"/>
  <c r="D12" i="7" s="1"/>
  <c r="J78" i="5"/>
  <c r="L78" i="5"/>
  <c r="J79" i="6"/>
  <c r="L79" i="6"/>
  <c r="M79" i="6" s="1"/>
  <c r="X84" i="6"/>
  <c r="V84" i="6"/>
  <c r="F13" i="6"/>
  <c r="H13" i="6"/>
  <c r="D78" i="5"/>
  <c r="E78" i="5" s="1"/>
  <c r="B78" i="5"/>
  <c r="H140" i="5"/>
  <c r="I140" i="5" s="1"/>
  <c r="F140" i="5"/>
  <c r="L11" i="6"/>
  <c r="J11" i="6"/>
  <c r="P78" i="5"/>
  <c r="Q78" i="5" s="1"/>
  <c r="N78" i="5"/>
  <c r="T141" i="5"/>
  <c r="R141" i="5"/>
  <c r="T10" i="5"/>
  <c r="U10" i="5" s="1"/>
  <c r="R10" i="5"/>
  <c r="Y141" i="5"/>
  <c r="J143" i="6"/>
  <c r="L143" i="6"/>
  <c r="P76" i="6"/>
  <c r="N76" i="6"/>
  <c r="D141" i="5"/>
  <c r="B141" i="5"/>
  <c r="U140" i="5"/>
  <c r="B56" i="7" l="1"/>
  <c r="C55" i="7"/>
  <c r="D55" i="7" s="1"/>
  <c r="M142" i="5"/>
  <c r="U142" i="6"/>
  <c r="H77" i="5"/>
  <c r="F77" i="5"/>
  <c r="U79" i="6"/>
  <c r="X143" i="6"/>
  <c r="Y143" i="6" s="1"/>
  <c r="V143" i="6"/>
  <c r="T80" i="6"/>
  <c r="R80" i="6"/>
  <c r="E141" i="5"/>
  <c r="U141" i="5"/>
  <c r="I12" i="5"/>
  <c r="B102" i="7"/>
  <c r="C101" i="7"/>
  <c r="D101" i="7" s="1"/>
  <c r="V77" i="5"/>
  <c r="X77" i="5"/>
  <c r="Y77" i="5" s="1"/>
  <c r="C100" i="4"/>
  <c r="D100" i="4" s="1"/>
  <c r="B101" i="4"/>
  <c r="E142" i="6"/>
  <c r="Y76" i="5"/>
  <c r="B56" i="4"/>
  <c r="C55" i="4"/>
  <c r="D55" i="4" s="1"/>
  <c r="Q12" i="5"/>
  <c r="T78" i="5"/>
  <c r="R78" i="5"/>
  <c r="F78" i="6"/>
  <c r="H78" i="6"/>
  <c r="I78" i="6" s="1"/>
  <c r="T11" i="5"/>
  <c r="R11" i="5"/>
  <c r="F141" i="5"/>
  <c r="H141" i="5"/>
  <c r="I141" i="5" s="1"/>
  <c r="B142" i="5"/>
  <c r="D142" i="5"/>
  <c r="J144" i="6"/>
  <c r="L144" i="6"/>
  <c r="L80" i="6"/>
  <c r="J80" i="6"/>
  <c r="J143" i="5"/>
  <c r="L143" i="5"/>
  <c r="M143" i="5" s="1"/>
  <c r="T143" i="6"/>
  <c r="R143" i="6"/>
  <c r="V12" i="5"/>
  <c r="X12" i="5"/>
  <c r="R142" i="5"/>
  <c r="T142" i="5"/>
  <c r="U142" i="5" s="1"/>
  <c r="B79" i="5"/>
  <c r="D79" i="5"/>
  <c r="M78" i="5"/>
  <c r="I142" i="6"/>
  <c r="E77" i="6"/>
  <c r="V142" i="5"/>
  <c r="X142" i="5"/>
  <c r="L79" i="5"/>
  <c r="J79" i="5"/>
  <c r="B14" i="7"/>
  <c r="C13" i="7"/>
  <c r="D13" i="7" s="1"/>
  <c r="F143" i="6"/>
  <c r="H143" i="6"/>
  <c r="B78" i="6"/>
  <c r="D78" i="6"/>
  <c r="E78" i="6" s="1"/>
  <c r="C12" i="4"/>
  <c r="D12" i="4" s="1"/>
  <c r="B13" i="4"/>
  <c r="N13" i="6"/>
  <c r="P13" i="6"/>
  <c r="Q13" i="6" s="1"/>
  <c r="P13" i="5"/>
  <c r="N13" i="5"/>
  <c r="V12" i="6"/>
  <c r="X12" i="6"/>
  <c r="Y12" i="6" s="1"/>
  <c r="Q76" i="6"/>
  <c r="N79" i="5"/>
  <c r="P79" i="5"/>
  <c r="Q79" i="5" s="1"/>
  <c r="I13" i="6"/>
  <c r="B12" i="5"/>
  <c r="D12" i="5"/>
  <c r="F13" i="5"/>
  <c r="H13" i="5"/>
  <c r="Q12" i="6"/>
  <c r="Y11" i="6"/>
  <c r="F14" i="6"/>
  <c r="H14" i="6"/>
  <c r="J12" i="6"/>
  <c r="L12" i="6"/>
  <c r="X85" i="6"/>
  <c r="V85" i="6"/>
  <c r="P141" i="5"/>
  <c r="N141" i="5"/>
  <c r="B14" i="6"/>
  <c r="D14" i="6"/>
  <c r="R14" i="6"/>
  <c r="T14" i="6"/>
  <c r="P146" i="6"/>
  <c r="N146" i="6"/>
  <c r="P77" i="6"/>
  <c r="N77" i="6"/>
  <c r="M143" i="6"/>
  <c r="M11" i="6"/>
  <c r="Y84" i="6"/>
  <c r="L12" i="5"/>
  <c r="J12" i="5"/>
  <c r="E13" i="6"/>
  <c r="D143" i="6"/>
  <c r="B143" i="6"/>
  <c r="I14" i="6" l="1"/>
  <c r="E12" i="5"/>
  <c r="E79" i="5"/>
  <c r="M144" i="6"/>
  <c r="C56" i="4"/>
  <c r="D56" i="4" s="1"/>
  <c r="B57" i="4"/>
  <c r="C102" i="7"/>
  <c r="D102" i="7" s="1"/>
  <c r="B103" i="7"/>
  <c r="M79" i="5"/>
  <c r="I77" i="5"/>
  <c r="F78" i="5"/>
  <c r="H78" i="5"/>
  <c r="I78" i="5" s="1"/>
  <c r="H79" i="6"/>
  <c r="F79" i="6"/>
  <c r="C101" i="4"/>
  <c r="D101" i="4" s="1"/>
  <c r="B102" i="4"/>
  <c r="T79" i="5"/>
  <c r="R79" i="5"/>
  <c r="T81" i="6"/>
  <c r="R81" i="6"/>
  <c r="E143" i="6"/>
  <c r="U78" i="5"/>
  <c r="U80" i="6"/>
  <c r="E14" i="6"/>
  <c r="M12" i="6"/>
  <c r="I13" i="5"/>
  <c r="Q13" i="5"/>
  <c r="Y12" i="5"/>
  <c r="V78" i="5"/>
  <c r="X78" i="5"/>
  <c r="Y78" i="5" s="1"/>
  <c r="V144" i="6"/>
  <c r="X144" i="6"/>
  <c r="B57" i="7"/>
  <c r="C56" i="7"/>
  <c r="D56" i="7" s="1"/>
  <c r="E142" i="5"/>
  <c r="Y142" i="5"/>
  <c r="T143" i="5"/>
  <c r="R143" i="5"/>
  <c r="J144" i="5"/>
  <c r="L144" i="5"/>
  <c r="B143" i="5"/>
  <c r="D143" i="5"/>
  <c r="E143" i="5" s="1"/>
  <c r="J13" i="5"/>
  <c r="L13" i="5"/>
  <c r="U14" i="6"/>
  <c r="N80" i="5"/>
  <c r="P80" i="5"/>
  <c r="X13" i="6"/>
  <c r="Y13" i="6" s="1"/>
  <c r="V13" i="6"/>
  <c r="B79" i="6"/>
  <c r="D79" i="6"/>
  <c r="X143" i="5"/>
  <c r="V143" i="5"/>
  <c r="J81" i="6"/>
  <c r="L81" i="6"/>
  <c r="V86" i="6"/>
  <c r="X86" i="6"/>
  <c r="M12" i="5"/>
  <c r="R15" i="6"/>
  <c r="T15" i="6"/>
  <c r="U15" i="6" s="1"/>
  <c r="P14" i="5"/>
  <c r="N14" i="5"/>
  <c r="I143" i="6"/>
  <c r="M80" i="6"/>
  <c r="F142" i="5"/>
  <c r="H142" i="5"/>
  <c r="I142" i="5" s="1"/>
  <c r="F144" i="6"/>
  <c r="H144" i="6"/>
  <c r="Q77" i="6"/>
  <c r="B15" i="6"/>
  <c r="D15" i="6"/>
  <c r="E15" i="6" s="1"/>
  <c r="L13" i="6"/>
  <c r="J13" i="6"/>
  <c r="F14" i="5"/>
  <c r="H14" i="5"/>
  <c r="X13" i="5"/>
  <c r="V13" i="5"/>
  <c r="N78" i="6"/>
  <c r="P78" i="6"/>
  <c r="Q78" i="6" s="1"/>
  <c r="P147" i="6"/>
  <c r="N147" i="6"/>
  <c r="P142" i="5"/>
  <c r="N142" i="5"/>
  <c r="N14" i="6"/>
  <c r="P14" i="6"/>
  <c r="Q14" i="6" s="1"/>
  <c r="B15" i="7"/>
  <c r="C14" i="7"/>
  <c r="D14" i="7" s="1"/>
  <c r="R144" i="6"/>
  <c r="T144" i="6"/>
  <c r="U144" i="6" s="1"/>
  <c r="T12" i="5"/>
  <c r="R12" i="5"/>
  <c r="Y85" i="6"/>
  <c r="D144" i="6"/>
  <c r="E144" i="6" s="1"/>
  <c r="B144" i="6"/>
  <c r="Q146" i="6"/>
  <c r="Q141" i="5"/>
  <c r="H15" i="6"/>
  <c r="F15" i="6"/>
  <c r="B13" i="5"/>
  <c r="D13" i="5"/>
  <c r="E13" i="5" s="1"/>
  <c r="B14" i="4"/>
  <c r="C13" i="4"/>
  <c r="D13" i="4" s="1"/>
  <c r="J80" i="5"/>
  <c r="L80" i="5"/>
  <c r="B80" i="5"/>
  <c r="D80" i="5"/>
  <c r="E80" i="5" s="1"/>
  <c r="U143" i="6"/>
  <c r="L145" i="6"/>
  <c r="J145" i="6"/>
  <c r="U11" i="5"/>
  <c r="F80" i="6" l="1"/>
  <c r="H80" i="6"/>
  <c r="I80" i="6" s="1"/>
  <c r="U12" i="5"/>
  <c r="M13" i="5"/>
  <c r="Y144" i="6"/>
  <c r="C102" i="4"/>
  <c r="D102" i="4" s="1"/>
  <c r="B103" i="4"/>
  <c r="B104" i="7"/>
  <c r="C103" i="7"/>
  <c r="D103" i="7" s="1"/>
  <c r="C57" i="4"/>
  <c r="D57" i="4" s="1"/>
  <c r="B58" i="4"/>
  <c r="I144" i="6"/>
  <c r="Q80" i="5"/>
  <c r="V145" i="6"/>
  <c r="X145" i="6"/>
  <c r="I15" i="6"/>
  <c r="M13" i="6"/>
  <c r="I79" i="6"/>
  <c r="M144" i="5"/>
  <c r="R82" i="6"/>
  <c r="T82" i="6"/>
  <c r="U82" i="6" s="1"/>
  <c r="Q142" i="5"/>
  <c r="U81" i="6"/>
  <c r="H79" i="5"/>
  <c r="I79" i="5" s="1"/>
  <c r="F79" i="5"/>
  <c r="V79" i="5"/>
  <c r="X79" i="5"/>
  <c r="Y79" i="5" s="1"/>
  <c r="M145" i="6"/>
  <c r="T80" i="5"/>
  <c r="R80" i="5"/>
  <c r="B58" i="7"/>
  <c r="C57" i="7"/>
  <c r="D57" i="7" s="1"/>
  <c r="U79" i="5"/>
  <c r="V87" i="6"/>
  <c r="X87" i="6"/>
  <c r="Y87" i="6" s="1"/>
  <c r="B80" i="6"/>
  <c r="D80" i="6"/>
  <c r="T144" i="5"/>
  <c r="R144" i="5"/>
  <c r="B145" i="6"/>
  <c r="D145" i="6"/>
  <c r="E145" i="6" s="1"/>
  <c r="B16" i="7"/>
  <c r="C15" i="7"/>
  <c r="D15" i="7" s="1"/>
  <c r="N79" i="6"/>
  <c r="P79" i="6"/>
  <c r="M81" i="6"/>
  <c r="V14" i="6"/>
  <c r="X14" i="6"/>
  <c r="Y14" i="6" s="1"/>
  <c r="U143" i="5"/>
  <c r="I14" i="5"/>
  <c r="N15" i="5"/>
  <c r="P15" i="5"/>
  <c r="Q15" i="5" s="1"/>
  <c r="J82" i="6"/>
  <c r="L82" i="6"/>
  <c r="B81" i="5"/>
  <c r="D81" i="5"/>
  <c r="B14" i="5"/>
  <c r="D14" i="5"/>
  <c r="E14" i="5" s="1"/>
  <c r="N15" i="6"/>
  <c r="P15" i="6"/>
  <c r="Q15" i="6" s="1"/>
  <c r="F15" i="5"/>
  <c r="H15" i="5"/>
  <c r="I15" i="5" s="1"/>
  <c r="Q14" i="5"/>
  <c r="L14" i="5"/>
  <c r="M14" i="5" s="1"/>
  <c r="J14" i="5"/>
  <c r="M80" i="5"/>
  <c r="F16" i="6"/>
  <c r="H16" i="6"/>
  <c r="T13" i="5"/>
  <c r="R13" i="5"/>
  <c r="N143" i="5"/>
  <c r="P143" i="5"/>
  <c r="Q143" i="5" s="1"/>
  <c r="J14" i="6"/>
  <c r="L14" i="6"/>
  <c r="H145" i="6"/>
  <c r="F145" i="6"/>
  <c r="N81" i="5"/>
  <c r="P81" i="5"/>
  <c r="Q81" i="5" s="1"/>
  <c r="R16" i="6"/>
  <c r="T16" i="6"/>
  <c r="U16" i="6" s="1"/>
  <c r="X144" i="5"/>
  <c r="V144" i="5"/>
  <c r="D144" i="5"/>
  <c r="B144" i="5"/>
  <c r="N148" i="6"/>
  <c r="P148" i="6"/>
  <c r="X14" i="5"/>
  <c r="V14" i="5"/>
  <c r="F143" i="5"/>
  <c r="H143" i="5"/>
  <c r="I143" i="5" s="1"/>
  <c r="Y143" i="5"/>
  <c r="J81" i="5"/>
  <c r="L81" i="5"/>
  <c r="L146" i="6"/>
  <c r="M146" i="6" s="1"/>
  <c r="J146" i="6"/>
  <c r="B15" i="4"/>
  <c r="C14" i="4"/>
  <c r="D14" i="4" s="1"/>
  <c r="T145" i="6"/>
  <c r="R145" i="6"/>
  <c r="Q147" i="6"/>
  <c r="Y13" i="5"/>
  <c r="B16" i="6"/>
  <c r="D16" i="6"/>
  <c r="Y86" i="6"/>
  <c r="E79" i="6"/>
  <c r="J145" i="5"/>
  <c r="L145" i="5"/>
  <c r="M145" i="5" s="1"/>
  <c r="B105" i="7" l="1"/>
  <c r="C104" i="7"/>
  <c r="D104" i="7" s="1"/>
  <c r="Q148" i="6"/>
  <c r="M14" i="6"/>
  <c r="I16" i="6"/>
  <c r="M82" i="6"/>
  <c r="E80" i="6"/>
  <c r="C58" i="7"/>
  <c r="D58" i="7" s="1"/>
  <c r="B59" i="7"/>
  <c r="Y145" i="6"/>
  <c r="C103" i="4"/>
  <c r="D103" i="4" s="1"/>
  <c r="B104" i="4"/>
  <c r="U144" i="5"/>
  <c r="V146" i="6"/>
  <c r="X146" i="6"/>
  <c r="U80" i="5"/>
  <c r="R83" i="6"/>
  <c r="T83" i="6"/>
  <c r="U83" i="6" s="1"/>
  <c r="R81" i="5"/>
  <c r="T81" i="5"/>
  <c r="C58" i="4"/>
  <c r="D58" i="4" s="1"/>
  <c r="B59" i="4"/>
  <c r="X80" i="5"/>
  <c r="V80" i="5"/>
  <c r="H80" i="5"/>
  <c r="F80" i="5"/>
  <c r="F81" i="6"/>
  <c r="H81" i="6"/>
  <c r="I81" i="6" s="1"/>
  <c r="J82" i="5"/>
  <c r="L82" i="5"/>
  <c r="M82" i="5" s="1"/>
  <c r="V15" i="5"/>
  <c r="X15" i="5"/>
  <c r="Y15" i="5" s="1"/>
  <c r="H146" i="6"/>
  <c r="F146" i="6"/>
  <c r="T14" i="5"/>
  <c r="R14" i="5"/>
  <c r="E81" i="5"/>
  <c r="Q79" i="6"/>
  <c r="R145" i="5"/>
  <c r="T145" i="5"/>
  <c r="U145" i="5" s="1"/>
  <c r="R146" i="6"/>
  <c r="T146" i="6"/>
  <c r="U146" i="6" s="1"/>
  <c r="Y14" i="5"/>
  <c r="R17" i="6"/>
  <c r="T17" i="6"/>
  <c r="I145" i="6"/>
  <c r="U13" i="5"/>
  <c r="F16" i="5"/>
  <c r="H16" i="5"/>
  <c r="B82" i="5"/>
  <c r="D82" i="5"/>
  <c r="E82" i="5" s="1"/>
  <c r="N80" i="6"/>
  <c r="P80" i="6"/>
  <c r="N149" i="6"/>
  <c r="P149" i="6"/>
  <c r="Q149" i="6" s="1"/>
  <c r="L15" i="6"/>
  <c r="M15" i="6" s="1"/>
  <c r="J15" i="6"/>
  <c r="F17" i="6"/>
  <c r="H17" i="6"/>
  <c r="J83" i="6"/>
  <c r="L83" i="6"/>
  <c r="C16" i="7"/>
  <c r="D16" i="7" s="1"/>
  <c r="B17" i="7"/>
  <c r="B81" i="6"/>
  <c r="D81" i="6"/>
  <c r="B16" i="4"/>
  <c r="C15" i="4"/>
  <c r="D15" i="4" s="1"/>
  <c r="D145" i="5"/>
  <c r="B145" i="5"/>
  <c r="E16" i="6"/>
  <c r="L147" i="6"/>
  <c r="J147" i="6"/>
  <c r="E144" i="5"/>
  <c r="P82" i="5"/>
  <c r="N82" i="5"/>
  <c r="L15" i="5"/>
  <c r="J15" i="5"/>
  <c r="N16" i="6"/>
  <c r="P16" i="6"/>
  <c r="Q16" i="6" s="1"/>
  <c r="N16" i="5"/>
  <c r="P16" i="5"/>
  <c r="Q16" i="5" s="1"/>
  <c r="X15" i="6"/>
  <c r="V15" i="6"/>
  <c r="D146" i="6"/>
  <c r="B146" i="6"/>
  <c r="V88" i="6"/>
  <c r="X88" i="6"/>
  <c r="Y88" i="6" s="1"/>
  <c r="L146" i="5"/>
  <c r="J146" i="5"/>
  <c r="U145" i="6"/>
  <c r="D17" i="6"/>
  <c r="B17" i="6"/>
  <c r="V145" i="5"/>
  <c r="X145" i="5"/>
  <c r="M81" i="5"/>
  <c r="F144" i="5"/>
  <c r="H144" i="5"/>
  <c r="I144" i="5" s="1"/>
  <c r="Y144" i="5"/>
  <c r="P144" i="5"/>
  <c r="Q144" i="5" s="1"/>
  <c r="N144" i="5"/>
  <c r="D15" i="5"/>
  <c r="B15" i="5"/>
  <c r="V81" i="5" l="1"/>
  <c r="X81" i="5"/>
  <c r="Y80" i="5"/>
  <c r="Y146" i="6"/>
  <c r="E17" i="6"/>
  <c r="U81" i="5"/>
  <c r="C104" i="4"/>
  <c r="D104" i="4" s="1"/>
  <c r="B105" i="4"/>
  <c r="U14" i="5"/>
  <c r="F82" i="6"/>
  <c r="H82" i="6"/>
  <c r="I82" i="6" s="1"/>
  <c r="T82" i="5"/>
  <c r="R82" i="5"/>
  <c r="B60" i="4"/>
  <c r="C59" i="4"/>
  <c r="D59" i="4" s="1"/>
  <c r="F81" i="5"/>
  <c r="H81" i="5"/>
  <c r="X147" i="6"/>
  <c r="V147" i="6"/>
  <c r="E81" i="6"/>
  <c r="I17" i="6"/>
  <c r="I80" i="5"/>
  <c r="R84" i="6"/>
  <c r="T84" i="6"/>
  <c r="C59" i="7"/>
  <c r="D59" i="7" s="1"/>
  <c r="B60" i="7"/>
  <c r="B106" i="7"/>
  <c r="C105" i="7"/>
  <c r="D105" i="7" s="1"/>
  <c r="B17" i="4"/>
  <c r="C16" i="4"/>
  <c r="D16" i="4" s="1"/>
  <c r="M83" i="6"/>
  <c r="P81" i="6"/>
  <c r="N81" i="6"/>
  <c r="R18" i="6"/>
  <c r="T18" i="6"/>
  <c r="T15" i="5"/>
  <c r="R15" i="5"/>
  <c r="E146" i="6"/>
  <c r="M15" i="5"/>
  <c r="B146" i="5"/>
  <c r="D146" i="5"/>
  <c r="J84" i="6"/>
  <c r="L84" i="6"/>
  <c r="B147" i="6"/>
  <c r="D147" i="6"/>
  <c r="V16" i="6"/>
  <c r="X16" i="6"/>
  <c r="E145" i="5"/>
  <c r="P150" i="6"/>
  <c r="N150" i="6"/>
  <c r="B83" i="5"/>
  <c r="D83" i="5"/>
  <c r="F147" i="6"/>
  <c r="H147" i="6"/>
  <c r="D16" i="5"/>
  <c r="B16" i="5"/>
  <c r="Y15" i="6"/>
  <c r="N83" i="5"/>
  <c r="P83" i="5"/>
  <c r="I16" i="5"/>
  <c r="R147" i="6"/>
  <c r="T147" i="6"/>
  <c r="I146" i="6"/>
  <c r="F145" i="5"/>
  <c r="H145" i="5"/>
  <c r="L147" i="5"/>
  <c r="J147" i="5"/>
  <c r="Q82" i="5"/>
  <c r="B82" i="6"/>
  <c r="D82" i="6"/>
  <c r="H18" i="6"/>
  <c r="F18" i="6"/>
  <c r="F17" i="5"/>
  <c r="H17" i="5"/>
  <c r="I17" i="5" s="1"/>
  <c r="E15" i="5"/>
  <c r="P145" i="5"/>
  <c r="N145" i="5"/>
  <c r="Y145" i="5"/>
  <c r="M146" i="5"/>
  <c r="N17" i="5"/>
  <c r="P17" i="5"/>
  <c r="C17" i="7"/>
  <c r="D17" i="7" s="1"/>
  <c r="B18" i="7"/>
  <c r="J16" i="6"/>
  <c r="L16" i="6"/>
  <c r="R146" i="5"/>
  <c r="T146" i="5"/>
  <c r="X16" i="5"/>
  <c r="V16" i="5"/>
  <c r="L16" i="5"/>
  <c r="J16" i="5"/>
  <c r="L148" i="6"/>
  <c r="J148" i="6"/>
  <c r="X146" i="5"/>
  <c r="V146" i="5"/>
  <c r="B18" i="6"/>
  <c r="D18" i="6"/>
  <c r="V89" i="6"/>
  <c r="X89" i="6"/>
  <c r="P17" i="6"/>
  <c r="N17" i="6"/>
  <c r="M147" i="6"/>
  <c r="Q80" i="6"/>
  <c r="U17" i="6"/>
  <c r="L83" i="5"/>
  <c r="J83" i="5"/>
  <c r="U146" i="5" l="1"/>
  <c r="E82" i="6"/>
  <c r="U147" i="6"/>
  <c r="E83" i="5"/>
  <c r="U84" i="6"/>
  <c r="H82" i="5"/>
  <c r="I82" i="5" s="1"/>
  <c r="F82" i="5"/>
  <c r="B106" i="4"/>
  <c r="C105" i="4"/>
  <c r="D105" i="4" s="1"/>
  <c r="T85" i="6"/>
  <c r="R85" i="6"/>
  <c r="R83" i="5"/>
  <c r="T83" i="5"/>
  <c r="U83" i="5" s="1"/>
  <c r="M147" i="5"/>
  <c r="U15" i="5"/>
  <c r="U82" i="5"/>
  <c r="B107" i="7"/>
  <c r="C106" i="7"/>
  <c r="D106" i="7" s="1"/>
  <c r="X148" i="6"/>
  <c r="V148" i="6"/>
  <c r="Q17" i="6"/>
  <c r="Q145" i="5"/>
  <c r="Q83" i="5"/>
  <c r="I147" i="6"/>
  <c r="C60" i="7"/>
  <c r="D60" i="7" s="1"/>
  <c r="B61" i="7"/>
  <c r="Y147" i="6"/>
  <c r="H83" i="6"/>
  <c r="F83" i="6"/>
  <c r="Y81" i="5"/>
  <c r="C60" i="4"/>
  <c r="D60" i="4" s="1"/>
  <c r="B61" i="4"/>
  <c r="Y89" i="6"/>
  <c r="E147" i="6"/>
  <c r="I81" i="5"/>
  <c r="V82" i="5"/>
  <c r="X82" i="5"/>
  <c r="Y82" i="5" s="1"/>
  <c r="J17" i="5"/>
  <c r="L17" i="5"/>
  <c r="L17" i="6"/>
  <c r="J17" i="6"/>
  <c r="X17" i="5"/>
  <c r="Y17" i="5" s="1"/>
  <c r="V17" i="5"/>
  <c r="P18" i="6"/>
  <c r="Q18" i="6" s="1"/>
  <c r="N18" i="6"/>
  <c r="M16" i="5"/>
  <c r="C18" i="7"/>
  <c r="D18" i="7" s="1"/>
  <c r="B19" i="7"/>
  <c r="P146" i="5"/>
  <c r="N146" i="5"/>
  <c r="I145" i="5"/>
  <c r="Y16" i="6"/>
  <c r="E146" i="5"/>
  <c r="U18" i="6"/>
  <c r="Y146" i="5"/>
  <c r="Y16" i="5"/>
  <c r="I18" i="6"/>
  <c r="N84" i="5"/>
  <c r="P84" i="5"/>
  <c r="H148" i="6"/>
  <c r="I148" i="6" s="1"/>
  <c r="F148" i="6"/>
  <c r="P82" i="6"/>
  <c r="N82" i="6"/>
  <c r="J84" i="5"/>
  <c r="L84" i="5"/>
  <c r="M84" i="5" s="1"/>
  <c r="F146" i="5"/>
  <c r="H146" i="5"/>
  <c r="T19" i="6"/>
  <c r="U19" i="6" s="1"/>
  <c r="R19" i="6"/>
  <c r="D148" i="6"/>
  <c r="B148" i="6"/>
  <c r="Q81" i="6"/>
  <c r="M83" i="5"/>
  <c r="E18" i="6"/>
  <c r="R147" i="5"/>
  <c r="T147" i="5"/>
  <c r="U147" i="5" s="1"/>
  <c r="Q17" i="5"/>
  <c r="D83" i="6"/>
  <c r="E83" i="6" s="1"/>
  <c r="B83" i="6"/>
  <c r="T148" i="6"/>
  <c r="R148" i="6"/>
  <c r="D84" i="5"/>
  <c r="B84" i="5"/>
  <c r="M84" i="6"/>
  <c r="V17" i="6"/>
  <c r="X17" i="6"/>
  <c r="B17" i="5"/>
  <c r="D17" i="5"/>
  <c r="E17" i="5" s="1"/>
  <c r="N151" i="6"/>
  <c r="P151" i="6"/>
  <c r="Q151" i="6" s="1"/>
  <c r="L85" i="6"/>
  <c r="M85" i="6" s="1"/>
  <c r="J85" i="6"/>
  <c r="V147" i="5"/>
  <c r="X147" i="5"/>
  <c r="H19" i="6"/>
  <c r="F19" i="6"/>
  <c r="B147" i="5"/>
  <c r="D147" i="5"/>
  <c r="E147" i="5" s="1"/>
  <c r="V90" i="6"/>
  <c r="X90" i="6"/>
  <c r="B19" i="6"/>
  <c r="D19" i="6"/>
  <c r="J149" i="6"/>
  <c r="L149" i="6"/>
  <c r="M149" i="6" s="1"/>
  <c r="N18" i="5"/>
  <c r="P18" i="5"/>
  <c r="Q18" i="5" s="1"/>
  <c r="M148" i="6"/>
  <c r="M16" i="6"/>
  <c r="H18" i="5"/>
  <c r="F18" i="5"/>
  <c r="L148" i="5"/>
  <c r="M148" i="5" s="1"/>
  <c r="J148" i="5"/>
  <c r="E16" i="5"/>
  <c r="Q150" i="6"/>
  <c r="T16" i="5"/>
  <c r="R16" i="5"/>
  <c r="C17" i="4"/>
  <c r="D17" i="4" s="1"/>
  <c r="B18" i="4"/>
  <c r="B62" i="4" l="1"/>
  <c r="C61" i="4"/>
  <c r="D61" i="4" s="1"/>
  <c r="B107" i="4"/>
  <c r="C106" i="4"/>
  <c r="D106" i="4" s="1"/>
  <c r="F83" i="5"/>
  <c r="H83" i="5"/>
  <c r="I83" i="5" s="1"/>
  <c r="H84" i="6"/>
  <c r="F84" i="6"/>
  <c r="X83" i="5"/>
  <c r="V83" i="5"/>
  <c r="I83" i="6"/>
  <c r="V149" i="6"/>
  <c r="X149" i="6"/>
  <c r="Y149" i="6" s="1"/>
  <c r="T84" i="5"/>
  <c r="U84" i="5" s="1"/>
  <c r="R84" i="5"/>
  <c r="Y148" i="6"/>
  <c r="R86" i="6"/>
  <c r="T86" i="6"/>
  <c r="U86" i="6" s="1"/>
  <c r="C61" i="7"/>
  <c r="D61" i="7" s="1"/>
  <c r="B62" i="7"/>
  <c r="U85" i="6"/>
  <c r="B108" i="7"/>
  <c r="C107" i="7"/>
  <c r="D107" i="7" s="1"/>
  <c r="B19" i="4"/>
  <c r="C18" i="4"/>
  <c r="D18" i="4" s="1"/>
  <c r="L150" i="6"/>
  <c r="J150" i="6"/>
  <c r="I19" i="6"/>
  <c r="D18" i="5"/>
  <c r="B18" i="5"/>
  <c r="D85" i="5"/>
  <c r="B85" i="5"/>
  <c r="E148" i="6"/>
  <c r="F20" i="6"/>
  <c r="H20" i="6"/>
  <c r="F19" i="5"/>
  <c r="H19" i="5"/>
  <c r="I19" i="5" s="1"/>
  <c r="I18" i="5"/>
  <c r="E19" i="6"/>
  <c r="Y147" i="5"/>
  <c r="E84" i="5"/>
  <c r="R148" i="5"/>
  <c r="T148" i="5"/>
  <c r="U148" i="5" s="1"/>
  <c r="L85" i="5"/>
  <c r="M85" i="5" s="1"/>
  <c r="J85" i="5"/>
  <c r="B20" i="6"/>
  <c r="D20" i="6"/>
  <c r="U16" i="5"/>
  <c r="Y90" i="6"/>
  <c r="L86" i="6"/>
  <c r="M86" i="6" s="1"/>
  <c r="J86" i="6"/>
  <c r="Y17" i="6"/>
  <c r="U148" i="6"/>
  <c r="Q82" i="6"/>
  <c r="X91" i="6"/>
  <c r="Y91" i="6" s="1"/>
  <c r="V91" i="6"/>
  <c r="V18" i="6"/>
  <c r="X18" i="6"/>
  <c r="Y18" i="6" s="1"/>
  <c r="B84" i="6"/>
  <c r="D84" i="6"/>
  <c r="E84" i="6" s="1"/>
  <c r="T20" i="6"/>
  <c r="U20" i="6" s="1"/>
  <c r="R20" i="6"/>
  <c r="H149" i="6"/>
  <c r="I149" i="6" s="1"/>
  <c r="F149" i="6"/>
  <c r="P19" i="6"/>
  <c r="N19" i="6"/>
  <c r="L18" i="6"/>
  <c r="J18" i="6"/>
  <c r="R17" i="5"/>
  <c r="T17" i="5"/>
  <c r="U17" i="5" s="1"/>
  <c r="X148" i="5"/>
  <c r="V148" i="5"/>
  <c r="N147" i="5"/>
  <c r="P147" i="5"/>
  <c r="M17" i="6"/>
  <c r="R149" i="6"/>
  <c r="T149" i="6"/>
  <c r="P83" i="6"/>
  <c r="N83" i="6"/>
  <c r="J149" i="5"/>
  <c r="L149" i="5"/>
  <c r="P19" i="5"/>
  <c r="Q19" i="5" s="1"/>
  <c r="N19" i="5"/>
  <c r="D148" i="5"/>
  <c r="B148" i="5"/>
  <c r="P152" i="6"/>
  <c r="N152" i="6"/>
  <c r="I146" i="5"/>
  <c r="Q84" i="5"/>
  <c r="Q146" i="5"/>
  <c r="V18" i="5"/>
  <c r="X18" i="5"/>
  <c r="Y18" i="5" s="1"/>
  <c r="M17" i="5"/>
  <c r="B149" i="6"/>
  <c r="D149" i="6"/>
  <c r="E149" i="6" s="1"/>
  <c r="F147" i="5"/>
  <c r="H147" i="5"/>
  <c r="N85" i="5"/>
  <c r="P85" i="5"/>
  <c r="B20" i="7"/>
  <c r="C19" i="7"/>
  <c r="D19" i="7" s="1"/>
  <c r="J18" i="5"/>
  <c r="L18" i="5"/>
  <c r="M18" i="5" s="1"/>
  <c r="C108" i="7" l="1"/>
  <c r="D108" i="7" s="1"/>
  <c r="B109" i="7"/>
  <c r="H85" i="6"/>
  <c r="F85" i="6"/>
  <c r="T85" i="5"/>
  <c r="R85" i="5"/>
  <c r="I84" i="6"/>
  <c r="B63" i="7"/>
  <c r="C62" i="7"/>
  <c r="D62" i="7" s="1"/>
  <c r="X150" i="6"/>
  <c r="V150" i="6"/>
  <c r="Q19" i="6"/>
  <c r="C107" i="4"/>
  <c r="D107" i="4" s="1"/>
  <c r="B108" i="4"/>
  <c r="M18" i="6"/>
  <c r="E18" i="5"/>
  <c r="M150" i="6"/>
  <c r="X84" i="5"/>
  <c r="V84" i="5"/>
  <c r="F84" i="5"/>
  <c r="H84" i="5"/>
  <c r="I84" i="5" s="1"/>
  <c r="T87" i="6"/>
  <c r="U87" i="6" s="1"/>
  <c r="R87" i="6"/>
  <c r="Y83" i="5"/>
  <c r="B63" i="4"/>
  <c r="C62" i="4"/>
  <c r="D62" i="4" s="1"/>
  <c r="I147" i="5"/>
  <c r="M149" i="5"/>
  <c r="R18" i="5"/>
  <c r="T18" i="5"/>
  <c r="R21" i="6"/>
  <c r="T21" i="6"/>
  <c r="L87" i="6"/>
  <c r="J87" i="6"/>
  <c r="E85" i="5"/>
  <c r="P86" i="5"/>
  <c r="N86" i="5"/>
  <c r="F148" i="5"/>
  <c r="H148" i="5"/>
  <c r="I148" i="5" s="1"/>
  <c r="J150" i="5"/>
  <c r="L150" i="5"/>
  <c r="Q147" i="5"/>
  <c r="L19" i="6"/>
  <c r="J19" i="6"/>
  <c r="B19" i="5"/>
  <c r="D19" i="5"/>
  <c r="E19" i="5" s="1"/>
  <c r="L19" i="5"/>
  <c r="J19" i="5"/>
  <c r="D150" i="6"/>
  <c r="E150" i="6" s="1"/>
  <c r="B150" i="6"/>
  <c r="Q152" i="6"/>
  <c r="Q83" i="6"/>
  <c r="N20" i="6"/>
  <c r="P20" i="6"/>
  <c r="Q20" i="6" s="1"/>
  <c r="D85" i="6"/>
  <c r="B85" i="6"/>
  <c r="R149" i="5"/>
  <c r="T149" i="5"/>
  <c r="H20" i="5"/>
  <c r="F20" i="5"/>
  <c r="N84" i="6"/>
  <c r="P84" i="6"/>
  <c r="B149" i="5"/>
  <c r="D149" i="5"/>
  <c r="E149" i="5" s="1"/>
  <c r="I20" i="6"/>
  <c r="J151" i="6"/>
  <c r="L151" i="6"/>
  <c r="X19" i="6"/>
  <c r="Y19" i="6" s="1"/>
  <c r="V19" i="6"/>
  <c r="F21" i="6"/>
  <c r="H21" i="6"/>
  <c r="I21" i="6" s="1"/>
  <c r="N153" i="6"/>
  <c r="P153" i="6"/>
  <c r="N148" i="5"/>
  <c r="P148" i="5"/>
  <c r="B21" i="7"/>
  <c r="C20" i="7"/>
  <c r="D20" i="7" s="1"/>
  <c r="E148" i="5"/>
  <c r="V149" i="5"/>
  <c r="X149" i="5"/>
  <c r="Y149" i="5" s="1"/>
  <c r="Q85" i="5"/>
  <c r="X19" i="5"/>
  <c r="Y19" i="5" s="1"/>
  <c r="V19" i="5"/>
  <c r="P20" i="5"/>
  <c r="N20" i="5"/>
  <c r="U149" i="6"/>
  <c r="Y148" i="5"/>
  <c r="F150" i="6"/>
  <c r="H150" i="6"/>
  <c r="X92" i="6"/>
  <c r="Y92" i="6" s="1"/>
  <c r="V92" i="6"/>
  <c r="E20" i="6"/>
  <c r="J86" i="5"/>
  <c r="L86" i="5"/>
  <c r="T150" i="6"/>
  <c r="U150" i="6" s="1"/>
  <c r="R150" i="6"/>
  <c r="D21" i="6"/>
  <c r="E21" i="6" s="1"/>
  <c r="B21" i="6"/>
  <c r="D86" i="5"/>
  <c r="B86" i="5"/>
  <c r="B20" i="4"/>
  <c r="C19" i="4"/>
  <c r="D19" i="4" s="1"/>
  <c r="C108" i="4" l="1"/>
  <c r="D108" i="4" s="1"/>
  <c r="B109" i="4"/>
  <c r="Q84" i="6"/>
  <c r="U21" i="6"/>
  <c r="C63" i="7"/>
  <c r="D63" i="7" s="1"/>
  <c r="B64" i="7"/>
  <c r="R86" i="5"/>
  <c r="T86" i="5"/>
  <c r="T88" i="6"/>
  <c r="U88" i="6" s="1"/>
  <c r="R88" i="6"/>
  <c r="U85" i="5"/>
  <c r="Q153" i="6"/>
  <c r="U149" i="5"/>
  <c r="M150" i="5"/>
  <c r="H85" i="5"/>
  <c r="I85" i="5" s="1"/>
  <c r="F85" i="5"/>
  <c r="H86" i="6"/>
  <c r="I86" i="6" s="1"/>
  <c r="F86" i="6"/>
  <c r="I20" i="5"/>
  <c r="X85" i="5"/>
  <c r="Y85" i="5" s="1"/>
  <c r="V85" i="5"/>
  <c r="X151" i="6"/>
  <c r="Y151" i="6" s="1"/>
  <c r="V151" i="6"/>
  <c r="I85" i="6"/>
  <c r="Y84" i="5"/>
  <c r="Y150" i="6"/>
  <c r="C109" i="7"/>
  <c r="D109" i="7" s="1"/>
  <c r="B110" i="7"/>
  <c r="B64" i="4"/>
  <c r="C63" i="4"/>
  <c r="D63" i="4" s="1"/>
  <c r="R151" i="6"/>
  <c r="T151" i="6"/>
  <c r="U151" i="6" s="1"/>
  <c r="I150" i="6"/>
  <c r="F22" i="6"/>
  <c r="H22" i="6"/>
  <c r="M151" i="6"/>
  <c r="D150" i="5"/>
  <c r="B150" i="5"/>
  <c r="D151" i="6"/>
  <c r="E151" i="6" s="1"/>
  <c r="B151" i="6"/>
  <c r="F149" i="5"/>
  <c r="H149" i="5"/>
  <c r="X150" i="5"/>
  <c r="Y150" i="5" s="1"/>
  <c r="V150" i="5"/>
  <c r="N85" i="6"/>
  <c r="P85" i="6"/>
  <c r="D86" i="6"/>
  <c r="B86" i="6"/>
  <c r="J20" i="5"/>
  <c r="L20" i="5"/>
  <c r="L20" i="6"/>
  <c r="M20" i="6" s="1"/>
  <c r="J20" i="6"/>
  <c r="Q86" i="5"/>
  <c r="R22" i="6"/>
  <c r="T22" i="6"/>
  <c r="J152" i="6"/>
  <c r="L152" i="6"/>
  <c r="M152" i="6" s="1"/>
  <c r="C20" i="4"/>
  <c r="D20" i="4" s="1"/>
  <c r="B21" i="4"/>
  <c r="M86" i="5"/>
  <c r="Q148" i="5"/>
  <c r="F21" i="5"/>
  <c r="H21" i="5"/>
  <c r="E85" i="6"/>
  <c r="M19" i="5"/>
  <c r="M19" i="6"/>
  <c r="U18" i="5"/>
  <c r="F151" i="6"/>
  <c r="H151" i="6"/>
  <c r="P87" i="5"/>
  <c r="Q87" i="5" s="1"/>
  <c r="N87" i="5"/>
  <c r="B87" i="5"/>
  <c r="D87" i="5"/>
  <c r="E87" i="5" s="1"/>
  <c r="L87" i="5"/>
  <c r="J87" i="5"/>
  <c r="N21" i="5"/>
  <c r="P21" i="5"/>
  <c r="N149" i="5"/>
  <c r="P149" i="5"/>
  <c r="R19" i="5"/>
  <c r="T19" i="5"/>
  <c r="Q20" i="5"/>
  <c r="P21" i="6"/>
  <c r="N21" i="6"/>
  <c r="D20" i="5"/>
  <c r="E20" i="5" s="1"/>
  <c r="B20" i="5"/>
  <c r="L88" i="6"/>
  <c r="J88" i="6"/>
  <c r="E86" i="5"/>
  <c r="D22" i="6"/>
  <c r="E22" i="6" s="1"/>
  <c r="B22" i="6"/>
  <c r="X93" i="6"/>
  <c r="V93" i="6"/>
  <c r="V20" i="5"/>
  <c r="X20" i="5"/>
  <c r="Y20" i="5" s="1"/>
  <c r="C21" i="7"/>
  <c r="D21" i="7" s="1"/>
  <c r="B22" i="7"/>
  <c r="N154" i="6"/>
  <c r="P154" i="6"/>
  <c r="X20" i="6"/>
  <c r="V20" i="6"/>
  <c r="T150" i="5"/>
  <c r="U150" i="5" s="1"/>
  <c r="R150" i="5"/>
  <c r="L151" i="5"/>
  <c r="J151" i="5"/>
  <c r="M87" i="6"/>
  <c r="I22" i="6" l="1"/>
  <c r="H86" i="5"/>
  <c r="F86" i="5"/>
  <c r="U86" i="5"/>
  <c r="V152" i="6"/>
  <c r="X152" i="6"/>
  <c r="Y152" i="6" s="1"/>
  <c r="T87" i="5"/>
  <c r="R87" i="5"/>
  <c r="B65" i="7"/>
  <c r="C64" i="7"/>
  <c r="D64" i="7" s="1"/>
  <c r="C64" i="4"/>
  <c r="D64" i="4" s="1"/>
  <c r="B65" i="4"/>
  <c r="X86" i="5"/>
  <c r="V86" i="5"/>
  <c r="C110" i="7"/>
  <c r="D110" i="7" s="1"/>
  <c r="B111" i="7"/>
  <c r="H87" i="6"/>
  <c r="F87" i="6"/>
  <c r="R89" i="6"/>
  <c r="T89" i="6"/>
  <c r="B110" i="4"/>
  <c r="C109" i="4"/>
  <c r="D109" i="4" s="1"/>
  <c r="Q85" i="6"/>
  <c r="I149" i="5"/>
  <c r="T20" i="5"/>
  <c r="R20" i="5"/>
  <c r="H152" i="6"/>
  <c r="I152" i="6" s="1"/>
  <c r="F152" i="6"/>
  <c r="P155" i="6"/>
  <c r="N155" i="6"/>
  <c r="P150" i="5"/>
  <c r="Q150" i="5" s="1"/>
  <c r="N150" i="5"/>
  <c r="H22" i="5"/>
  <c r="F22" i="5"/>
  <c r="N22" i="5"/>
  <c r="P22" i="5"/>
  <c r="Q22" i="5" s="1"/>
  <c r="R151" i="5"/>
  <c r="T151" i="5"/>
  <c r="B23" i="7"/>
  <c r="C22" i="7"/>
  <c r="D22" i="7" s="1"/>
  <c r="U19" i="5"/>
  <c r="Q21" i="5"/>
  <c r="I151" i="6"/>
  <c r="M20" i="5"/>
  <c r="X151" i="5"/>
  <c r="V151" i="5"/>
  <c r="D151" i="5"/>
  <c r="B151" i="5"/>
  <c r="R152" i="6"/>
  <c r="T152" i="6"/>
  <c r="M88" i="6"/>
  <c r="L88" i="5"/>
  <c r="M88" i="5" s="1"/>
  <c r="J88" i="5"/>
  <c r="L153" i="6"/>
  <c r="J153" i="6"/>
  <c r="B87" i="6"/>
  <c r="D87" i="6"/>
  <c r="V21" i="5"/>
  <c r="X21" i="5"/>
  <c r="B21" i="5"/>
  <c r="D21" i="5"/>
  <c r="E21" i="5" s="1"/>
  <c r="M87" i="5"/>
  <c r="C21" i="4"/>
  <c r="D21" i="4" s="1"/>
  <c r="B22" i="4"/>
  <c r="U22" i="6"/>
  <c r="E86" i="6"/>
  <c r="E150" i="5"/>
  <c r="T23" i="6"/>
  <c r="R23" i="6"/>
  <c r="J89" i="6"/>
  <c r="L89" i="6"/>
  <c r="M89" i="6" s="1"/>
  <c r="L21" i="5"/>
  <c r="J21" i="5"/>
  <c r="Y20" i="6"/>
  <c r="N22" i="6"/>
  <c r="P22" i="6"/>
  <c r="Q22" i="6" s="1"/>
  <c r="D88" i="5"/>
  <c r="E88" i="5" s="1"/>
  <c r="B88" i="5"/>
  <c r="N86" i="6"/>
  <c r="P86" i="6"/>
  <c r="H150" i="5"/>
  <c r="F150" i="5"/>
  <c r="X21" i="6"/>
  <c r="Y21" i="6" s="1"/>
  <c r="V21" i="6"/>
  <c r="X94" i="6"/>
  <c r="Y94" i="6" s="1"/>
  <c r="V94" i="6"/>
  <c r="J152" i="5"/>
  <c r="L152" i="5"/>
  <c r="M152" i="5" s="1"/>
  <c r="Y93" i="6"/>
  <c r="M151" i="5"/>
  <c r="Q154" i="6"/>
  <c r="B23" i="6"/>
  <c r="D23" i="6"/>
  <c r="E23" i="6" s="1"/>
  <c r="Q21" i="6"/>
  <c r="Q149" i="5"/>
  <c r="N88" i="5"/>
  <c r="P88" i="5"/>
  <c r="I21" i="5"/>
  <c r="L21" i="6"/>
  <c r="M21" i="6" s="1"/>
  <c r="J21" i="6"/>
  <c r="B152" i="6"/>
  <c r="D152" i="6"/>
  <c r="H23" i="6"/>
  <c r="F23" i="6"/>
  <c r="B112" i="7" l="1"/>
  <c r="C111" i="7"/>
  <c r="D111" i="7" s="1"/>
  <c r="T88" i="5"/>
  <c r="R88" i="5"/>
  <c r="U87" i="5"/>
  <c r="C110" i="4"/>
  <c r="D110" i="4" s="1"/>
  <c r="B111" i="4"/>
  <c r="Y86" i="5"/>
  <c r="X153" i="6"/>
  <c r="V153" i="6"/>
  <c r="X87" i="5"/>
  <c r="V87" i="5"/>
  <c r="E152" i="6"/>
  <c r="Q88" i="5"/>
  <c r="U89" i="6"/>
  <c r="C65" i="4"/>
  <c r="D65" i="4" s="1"/>
  <c r="B66" i="4"/>
  <c r="T90" i="6"/>
  <c r="R90" i="6"/>
  <c r="H87" i="5"/>
  <c r="F87" i="5"/>
  <c r="F88" i="6"/>
  <c r="H88" i="6"/>
  <c r="I86" i="5"/>
  <c r="I87" i="6"/>
  <c r="C65" i="7"/>
  <c r="D65" i="7" s="1"/>
  <c r="B66" i="7"/>
  <c r="P87" i="6"/>
  <c r="Q87" i="6" s="1"/>
  <c r="N87" i="6"/>
  <c r="J22" i="5"/>
  <c r="L22" i="5"/>
  <c r="E87" i="6"/>
  <c r="U151" i="5"/>
  <c r="P151" i="5"/>
  <c r="Q151" i="5" s="1"/>
  <c r="N151" i="5"/>
  <c r="B24" i="6"/>
  <c r="D24" i="6"/>
  <c r="X22" i="6"/>
  <c r="Y22" i="6" s="1"/>
  <c r="V22" i="6"/>
  <c r="B89" i="5"/>
  <c r="D89" i="5"/>
  <c r="M21" i="5"/>
  <c r="B88" i="6"/>
  <c r="D88" i="6"/>
  <c r="E88" i="6" s="1"/>
  <c r="U152" i="6"/>
  <c r="R152" i="5"/>
  <c r="T152" i="5"/>
  <c r="I23" i="6"/>
  <c r="L90" i="6"/>
  <c r="J90" i="6"/>
  <c r="D22" i="5"/>
  <c r="B22" i="5"/>
  <c r="M153" i="6"/>
  <c r="D152" i="5"/>
  <c r="B152" i="5"/>
  <c r="P23" i="5"/>
  <c r="Q23" i="5" s="1"/>
  <c r="N23" i="5"/>
  <c r="Q155" i="6"/>
  <c r="Y21" i="5"/>
  <c r="L89" i="5"/>
  <c r="M89" i="5" s="1"/>
  <c r="J89" i="5"/>
  <c r="E151" i="5"/>
  <c r="F153" i="6"/>
  <c r="H153" i="6"/>
  <c r="I153" i="6" s="1"/>
  <c r="N156" i="6"/>
  <c r="P156" i="6"/>
  <c r="F151" i="5"/>
  <c r="H151" i="5"/>
  <c r="T24" i="6"/>
  <c r="R24" i="6"/>
  <c r="X22" i="5"/>
  <c r="V22" i="5"/>
  <c r="L154" i="6"/>
  <c r="J154" i="6"/>
  <c r="L153" i="5"/>
  <c r="J153" i="5"/>
  <c r="I150" i="5"/>
  <c r="P23" i="6"/>
  <c r="Q23" i="6" s="1"/>
  <c r="N23" i="6"/>
  <c r="U23" i="6"/>
  <c r="C22" i="4"/>
  <c r="D22" i="4" s="1"/>
  <c r="B23" i="4"/>
  <c r="V152" i="5"/>
  <c r="X152" i="5"/>
  <c r="F23" i="5"/>
  <c r="H23" i="5"/>
  <c r="R21" i="5"/>
  <c r="T21" i="5"/>
  <c r="U21" i="5" s="1"/>
  <c r="F24" i="6"/>
  <c r="H24" i="6"/>
  <c r="T153" i="6"/>
  <c r="R153" i="6"/>
  <c r="B153" i="6"/>
  <c r="D153" i="6"/>
  <c r="P89" i="5"/>
  <c r="N89" i="5"/>
  <c r="L22" i="6"/>
  <c r="J22" i="6"/>
  <c r="X95" i="6"/>
  <c r="V95" i="6"/>
  <c r="Q86" i="6"/>
  <c r="Y151" i="5"/>
  <c r="C23" i="7"/>
  <c r="D23" i="7" s="1"/>
  <c r="B24" i="7"/>
  <c r="I22" i="5"/>
  <c r="U20" i="5"/>
  <c r="U24" i="6" l="1"/>
  <c r="M90" i="6"/>
  <c r="U152" i="5"/>
  <c r="E89" i="5"/>
  <c r="M22" i="5"/>
  <c r="I88" i="6"/>
  <c r="C111" i="4"/>
  <c r="D111" i="4" s="1"/>
  <c r="B112" i="4"/>
  <c r="F89" i="6"/>
  <c r="H89" i="6"/>
  <c r="I89" i="6" s="1"/>
  <c r="Y95" i="6"/>
  <c r="U153" i="6"/>
  <c r="M153" i="5"/>
  <c r="F88" i="5"/>
  <c r="H88" i="5"/>
  <c r="I87" i="5"/>
  <c r="V88" i="5"/>
  <c r="X88" i="5"/>
  <c r="Y88" i="5" s="1"/>
  <c r="R89" i="5"/>
  <c r="T89" i="5"/>
  <c r="U89" i="5" s="1"/>
  <c r="M154" i="6"/>
  <c r="E22" i="5"/>
  <c r="C66" i="7"/>
  <c r="D66" i="7" s="1"/>
  <c r="B67" i="7"/>
  <c r="T91" i="6"/>
  <c r="R91" i="6"/>
  <c r="Y87" i="5"/>
  <c r="U88" i="5"/>
  <c r="M22" i="6"/>
  <c r="U90" i="6"/>
  <c r="V154" i="6"/>
  <c r="X154" i="6"/>
  <c r="B67" i="4"/>
  <c r="C66" i="4"/>
  <c r="D66" i="4" s="1"/>
  <c r="Y153" i="6"/>
  <c r="B113" i="7"/>
  <c r="C112" i="7"/>
  <c r="D112" i="7" s="1"/>
  <c r="N157" i="6"/>
  <c r="P157" i="6"/>
  <c r="E24" i="6"/>
  <c r="B25" i="6"/>
  <c r="D25" i="6"/>
  <c r="X23" i="5"/>
  <c r="V23" i="5"/>
  <c r="Q89" i="5"/>
  <c r="T22" i="5"/>
  <c r="R22" i="5"/>
  <c r="N24" i="6"/>
  <c r="P24" i="6"/>
  <c r="Y22" i="5"/>
  <c r="H154" i="6"/>
  <c r="I154" i="6" s="1"/>
  <c r="F154" i="6"/>
  <c r="N24" i="5"/>
  <c r="P24" i="5"/>
  <c r="D89" i="6"/>
  <c r="E89" i="6" s="1"/>
  <c r="B89" i="6"/>
  <c r="E153" i="6"/>
  <c r="I23" i="5"/>
  <c r="R25" i="6"/>
  <c r="T25" i="6"/>
  <c r="J91" i="6"/>
  <c r="L91" i="6"/>
  <c r="F25" i="6"/>
  <c r="H25" i="6"/>
  <c r="F24" i="5"/>
  <c r="H24" i="5"/>
  <c r="B153" i="5"/>
  <c r="D153" i="5"/>
  <c r="E153" i="5" s="1"/>
  <c r="V96" i="6"/>
  <c r="X96" i="6"/>
  <c r="T154" i="6"/>
  <c r="U154" i="6" s="1"/>
  <c r="R154" i="6"/>
  <c r="Y152" i="5"/>
  <c r="L154" i="5"/>
  <c r="J154" i="5"/>
  <c r="I151" i="5"/>
  <c r="E152" i="5"/>
  <c r="R153" i="5"/>
  <c r="T153" i="5"/>
  <c r="D90" i="5"/>
  <c r="B90" i="5"/>
  <c r="L23" i="5"/>
  <c r="J23" i="5"/>
  <c r="P90" i="5"/>
  <c r="N90" i="5"/>
  <c r="B154" i="6"/>
  <c r="D154" i="6"/>
  <c r="X153" i="5"/>
  <c r="V153" i="5"/>
  <c r="F152" i="5"/>
  <c r="H152" i="5"/>
  <c r="L90" i="5"/>
  <c r="J90" i="5"/>
  <c r="V23" i="6"/>
  <c r="X23" i="6"/>
  <c r="Y23" i="6" s="1"/>
  <c r="N152" i="5"/>
  <c r="P152" i="5"/>
  <c r="N88" i="6"/>
  <c r="P88" i="6"/>
  <c r="C24" i="7"/>
  <c r="D24" i="7" s="1"/>
  <c r="B25" i="7"/>
  <c r="L23" i="6"/>
  <c r="J23" i="6"/>
  <c r="I24" i="6"/>
  <c r="B24" i="4"/>
  <c r="C23" i="4"/>
  <c r="D23" i="4" s="1"/>
  <c r="J155" i="6"/>
  <c r="L155" i="6"/>
  <c r="Q156" i="6"/>
  <c r="B23" i="5"/>
  <c r="D23" i="5"/>
  <c r="E23" i="5" s="1"/>
  <c r="H89" i="5" l="1"/>
  <c r="F89" i="5"/>
  <c r="Y154" i="6"/>
  <c r="C67" i="7"/>
  <c r="D67" i="7" s="1"/>
  <c r="B68" i="7"/>
  <c r="C112" i="4"/>
  <c r="D112" i="4" s="1"/>
  <c r="B113" i="4"/>
  <c r="M155" i="6"/>
  <c r="U153" i="5"/>
  <c r="V155" i="6"/>
  <c r="X155" i="6"/>
  <c r="Y155" i="6" s="1"/>
  <c r="I88" i="5"/>
  <c r="M90" i="5"/>
  <c r="Q90" i="5"/>
  <c r="Q24" i="6"/>
  <c r="Y23" i="5"/>
  <c r="B114" i="7"/>
  <c r="C113" i="7"/>
  <c r="D113" i="7" s="1"/>
  <c r="M23" i="5"/>
  <c r="T90" i="5"/>
  <c r="U90" i="5" s="1"/>
  <c r="R90" i="5"/>
  <c r="T92" i="6"/>
  <c r="U92" i="6" s="1"/>
  <c r="R92" i="6"/>
  <c r="M91" i="6"/>
  <c r="Q157" i="6"/>
  <c r="B68" i="4"/>
  <c r="C67" i="4"/>
  <c r="D67" i="4" s="1"/>
  <c r="U91" i="6"/>
  <c r="X89" i="5"/>
  <c r="V89" i="5"/>
  <c r="H90" i="6"/>
  <c r="F90" i="6"/>
  <c r="C24" i="4"/>
  <c r="D24" i="4" s="1"/>
  <c r="B25" i="4"/>
  <c r="Q152" i="5"/>
  <c r="I152" i="5"/>
  <c r="L24" i="5"/>
  <c r="M24" i="5" s="1"/>
  <c r="J24" i="5"/>
  <c r="I25" i="6"/>
  <c r="P25" i="6"/>
  <c r="N25" i="6"/>
  <c r="E25" i="6"/>
  <c r="P89" i="6"/>
  <c r="Q89" i="6" s="1"/>
  <c r="N89" i="6"/>
  <c r="R26" i="6"/>
  <c r="T26" i="6"/>
  <c r="U26" i="6" s="1"/>
  <c r="P153" i="5"/>
  <c r="Q153" i="5" s="1"/>
  <c r="N153" i="5"/>
  <c r="F153" i="5"/>
  <c r="H153" i="5"/>
  <c r="I153" i="5" s="1"/>
  <c r="J155" i="5"/>
  <c r="L155" i="5"/>
  <c r="F26" i="6"/>
  <c r="H26" i="6"/>
  <c r="I26" i="6" s="1"/>
  <c r="T23" i="5"/>
  <c r="R23" i="5"/>
  <c r="D26" i="6"/>
  <c r="E26" i="6" s="1"/>
  <c r="B26" i="6"/>
  <c r="F25" i="5"/>
  <c r="H25" i="5"/>
  <c r="I25" i="5" s="1"/>
  <c r="X154" i="5"/>
  <c r="V154" i="5"/>
  <c r="M154" i="5"/>
  <c r="Q24" i="5"/>
  <c r="U22" i="5"/>
  <c r="V97" i="6"/>
  <c r="X97" i="6"/>
  <c r="M23" i="6"/>
  <c r="Y153" i="5"/>
  <c r="B91" i="5"/>
  <c r="D91" i="5"/>
  <c r="E91" i="5" s="1"/>
  <c r="B154" i="5"/>
  <c r="D154" i="5"/>
  <c r="E154" i="5" s="1"/>
  <c r="P25" i="5"/>
  <c r="N25" i="5"/>
  <c r="L24" i="6"/>
  <c r="J24" i="6"/>
  <c r="B24" i="5"/>
  <c r="D24" i="5"/>
  <c r="E24" i="5" s="1"/>
  <c r="V24" i="6"/>
  <c r="X24" i="6"/>
  <c r="C25" i="7"/>
  <c r="D25" i="7" s="1"/>
  <c r="B26" i="7"/>
  <c r="E154" i="6"/>
  <c r="E90" i="5"/>
  <c r="R155" i="6"/>
  <c r="T155" i="6"/>
  <c r="U155" i="6" s="1"/>
  <c r="L92" i="6"/>
  <c r="J92" i="6"/>
  <c r="D90" i="6"/>
  <c r="B90" i="6"/>
  <c r="H155" i="6"/>
  <c r="F155" i="6"/>
  <c r="P158" i="6"/>
  <c r="N158" i="6"/>
  <c r="D155" i="6"/>
  <c r="B155" i="6"/>
  <c r="J156" i="6"/>
  <c r="L156" i="6"/>
  <c r="Q88" i="6"/>
  <c r="J91" i="5"/>
  <c r="L91" i="5"/>
  <c r="N91" i="5"/>
  <c r="P91" i="5"/>
  <c r="Q91" i="5" s="1"/>
  <c r="R154" i="5"/>
  <c r="T154" i="5"/>
  <c r="Y96" i="6"/>
  <c r="I24" i="5"/>
  <c r="U25" i="6"/>
  <c r="X24" i="5"/>
  <c r="V24" i="5"/>
  <c r="I90" i="6" l="1"/>
  <c r="T93" i="6"/>
  <c r="U93" i="6" s="1"/>
  <c r="R93" i="6"/>
  <c r="B114" i="4"/>
  <c r="C113" i="4"/>
  <c r="D113" i="4" s="1"/>
  <c r="V90" i="5"/>
  <c r="X90" i="5"/>
  <c r="Y90" i="5" s="1"/>
  <c r="U154" i="5"/>
  <c r="Q25" i="5"/>
  <c r="Y89" i="5"/>
  <c r="T91" i="5"/>
  <c r="R91" i="5"/>
  <c r="B69" i="7"/>
  <c r="C68" i="7"/>
  <c r="D68" i="7" s="1"/>
  <c r="Y24" i="6"/>
  <c r="Y97" i="6"/>
  <c r="F91" i="6"/>
  <c r="H91" i="6"/>
  <c r="I91" i="6" s="1"/>
  <c r="B69" i="4"/>
  <c r="C68" i="4"/>
  <c r="D68" i="4" s="1"/>
  <c r="V156" i="6"/>
  <c r="X156" i="6"/>
  <c r="Y156" i="6" s="1"/>
  <c r="H90" i="5"/>
  <c r="F90" i="5"/>
  <c r="B115" i="7"/>
  <c r="C114" i="7"/>
  <c r="D114" i="7" s="1"/>
  <c r="I89" i="5"/>
  <c r="Q158" i="6"/>
  <c r="M92" i="6"/>
  <c r="M24" i="6"/>
  <c r="B92" i="5"/>
  <c r="D92" i="5"/>
  <c r="E92" i="5" s="1"/>
  <c r="X155" i="5"/>
  <c r="V155" i="5"/>
  <c r="R24" i="5"/>
  <c r="T24" i="5"/>
  <c r="U24" i="5" s="1"/>
  <c r="N159" i="6"/>
  <c r="P159" i="6"/>
  <c r="Q159" i="6" s="1"/>
  <c r="M156" i="6"/>
  <c r="C26" i="7"/>
  <c r="D26" i="7" s="1"/>
  <c r="B27" i="7"/>
  <c r="N26" i="5"/>
  <c r="P26" i="5"/>
  <c r="Y154" i="5"/>
  <c r="U23" i="5"/>
  <c r="F154" i="5"/>
  <c r="H154" i="5"/>
  <c r="P26" i="6"/>
  <c r="N26" i="6"/>
  <c r="J93" i="6"/>
  <c r="L93" i="6"/>
  <c r="L156" i="5"/>
  <c r="M156" i="5" s="1"/>
  <c r="J156" i="5"/>
  <c r="J157" i="6"/>
  <c r="L157" i="6"/>
  <c r="N154" i="5"/>
  <c r="P154" i="5"/>
  <c r="Q25" i="6"/>
  <c r="B26" i="4"/>
  <c r="C25" i="4"/>
  <c r="D25" i="4" s="1"/>
  <c r="H156" i="6"/>
  <c r="F156" i="6"/>
  <c r="L92" i="5"/>
  <c r="J92" i="5"/>
  <c r="L25" i="6"/>
  <c r="J25" i="6"/>
  <c r="B156" i="6"/>
  <c r="D156" i="6"/>
  <c r="E156" i="6" s="1"/>
  <c r="I155" i="6"/>
  <c r="T156" i="6"/>
  <c r="R156" i="6"/>
  <c r="X25" i="6"/>
  <c r="V25" i="6"/>
  <c r="X98" i="6"/>
  <c r="V98" i="6"/>
  <c r="R155" i="5"/>
  <c r="T155" i="5"/>
  <c r="P92" i="5"/>
  <c r="Q92" i="5" s="1"/>
  <c r="N92" i="5"/>
  <c r="H26" i="5"/>
  <c r="F26" i="5"/>
  <c r="F27" i="6"/>
  <c r="H27" i="6"/>
  <c r="T27" i="6"/>
  <c r="R27" i="6"/>
  <c r="X25" i="5"/>
  <c r="V25" i="5"/>
  <c r="E155" i="6"/>
  <c r="Y24" i="5"/>
  <c r="D91" i="6"/>
  <c r="B91" i="6"/>
  <c r="M91" i="5"/>
  <c r="E90" i="6"/>
  <c r="D25" i="5"/>
  <c r="B25" i="5"/>
  <c r="B155" i="5"/>
  <c r="D155" i="5"/>
  <c r="D27" i="6"/>
  <c r="B27" i="6"/>
  <c r="M155" i="5"/>
  <c r="P90" i="6"/>
  <c r="N90" i="6"/>
  <c r="J25" i="5"/>
  <c r="L25" i="5"/>
  <c r="M25" i="5" s="1"/>
  <c r="U155" i="5" l="1"/>
  <c r="M93" i="6"/>
  <c r="Q26" i="5"/>
  <c r="I90" i="5"/>
  <c r="X91" i="5"/>
  <c r="V91" i="5"/>
  <c r="H91" i="5"/>
  <c r="I91" i="5" s="1"/>
  <c r="F91" i="5"/>
  <c r="V157" i="6"/>
  <c r="X157" i="6"/>
  <c r="Y157" i="6" s="1"/>
  <c r="B70" i="7"/>
  <c r="C69" i="7"/>
  <c r="D69" i="7" s="1"/>
  <c r="U156" i="6"/>
  <c r="Q26" i="6"/>
  <c r="T92" i="5"/>
  <c r="U92" i="5" s="1"/>
  <c r="R92" i="5"/>
  <c r="C114" i="4"/>
  <c r="D114" i="4" s="1"/>
  <c r="B115" i="4"/>
  <c r="Y25" i="5"/>
  <c r="Q154" i="5"/>
  <c r="M157" i="6"/>
  <c r="I154" i="5"/>
  <c r="Y155" i="5"/>
  <c r="B70" i="4"/>
  <c r="C69" i="4"/>
  <c r="D69" i="4" s="1"/>
  <c r="U91" i="5"/>
  <c r="R94" i="6"/>
  <c r="T94" i="6"/>
  <c r="U94" i="6" s="1"/>
  <c r="B116" i="7"/>
  <c r="C115" i="7"/>
  <c r="D115" i="7" s="1"/>
  <c r="F92" i="6"/>
  <c r="H92" i="6"/>
  <c r="X99" i="6"/>
  <c r="V99" i="6"/>
  <c r="I26" i="5"/>
  <c r="Y98" i="6"/>
  <c r="F157" i="6"/>
  <c r="H157" i="6"/>
  <c r="I157" i="6" s="1"/>
  <c r="P155" i="5"/>
  <c r="N155" i="5"/>
  <c r="L158" i="6"/>
  <c r="J158" i="6"/>
  <c r="F155" i="5"/>
  <c r="H155" i="5"/>
  <c r="I155" i="5" s="1"/>
  <c r="E27" i="6"/>
  <c r="B92" i="6"/>
  <c r="D92" i="6"/>
  <c r="E155" i="5"/>
  <c r="E91" i="6"/>
  <c r="N93" i="5"/>
  <c r="P93" i="5"/>
  <c r="B157" i="6"/>
  <c r="D157" i="6"/>
  <c r="I156" i="6"/>
  <c r="J157" i="5"/>
  <c r="L157" i="5"/>
  <c r="D93" i="5"/>
  <c r="E93" i="5" s="1"/>
  <c r="B93" i="5"/>
  <c r="H27" i="5"/>
  <c r="I27" i="5" s="1"/>
  <c r="F27" i="5"/>
  <c r="L26" i="6"/>
  <c r="J26" i="6"/>
  <c r="B26" i="5"/>
  <c r="D26" i="5"/>
  <c r="R28" i="6"/>
  <c r="T28" i="6"/>
  <c r="X26" i="6"/>
  <c r="V26" i="6"/>
  <c r="M25" i="6"/>
  <c r="P160" i="6"/>
  <c r="N160" i="6"/>
  <c r="B156" i="5"/>
  <c r="D156" i="5"/>
  <c r="E156" i="5" s="1"/>
  <c r="L26" i="5"/>
  <c r="J26" i="5"/>
  <c r="U27" i="6"/>
  <c r="T156" i="5"/>
  <c r="U156" i="5" s="1"/>
  <c r="R156" i="5"/>
  <c r="Y25" i="6"/>
  <c r="L93" i="5"/>
  <c r="J93" i="5"/>
  <c r="J94" i="6"/>
  <c r="L94" i="6"/>
  <c r="P27" i="5"/>
  <c r="N27" i="5"/>
  <c r="D28" i="6"/>
  <c r="B28" i="6"/>
  <c r="N91" i="6"/>
  <c r="P91" i="6"/>
  <c r="E25" i="5"/>
  <c r="Q90" i="6"/>
  <c r="I27" i="6"/>
  <c r="R157" i="6"/>
  <c r="T157" i="6"/>
  <c r="U157" i="6" s="1"/>
  <c r="M92" i="5"/>
  <c r="B27" i="4"/>
  <c r="C26" i="4"/>
  <c r="D26" i="4" s="1"/>
  <c r="N27" i="6"/>
  <c r="P27" i="6"/>
  <c r="C27" i="7"/>
  <c r="D27" i="7" s="1"/>
  <c r="B28" i="7"/>
  <c r="R25" i="5"/>
  <c r="T25" i="5"/>
  <c r="X26" i="5"/>
  <c r="V26" i="5"/>
  <c r="F28" i="6"/>
  <c r="H28" i="6"/>
  <c r="V156" i="5"/>
  <c r="X156" i="5"/>
  <c r="Y156" i="5" s="1"/>
  <c r="Q91" i="6" l="1"/>
  <c r="M94" i="6"/>
  <c r="E157" i="6"/>
  <c r="I92" i="6"/>
  <c r="C70" i="4"/>
  <c r="D70" i="4" s="1"/>
  <c r="B71" i="4"/>
  <c r="R93" i="5"/>
  <c r="T93" i="5"/>
  <c r="U93" i="5" s="1"/>
  <c r="H92" i="5"/>
  <c r="F92" i="5"/>
  <c r="H93" i="6"/>
  <c r="F93" i="6"/>
  <c r="X92" i="5"/>
  <c r="Y92" i="5" s="1"/>
  <c r="V92" i="5"/>
  <c r="B117" i="7"/>
  <c r="C116" i="7"/>
  <c r="D116" i="7" s="1"/>
  <c r="Y91" i="5"/>
  <c r="M26" i="6"/>
  <c r="R95" i="6"/>
  <c r="T95" i="6"/>
  <c r="U95" i="6" s="1"/>
  <c r="C70" i="7"/>
  <c r="D70" i="7" s="1"/>
  <c r="B71" i="7"/>
  <c r="C115" i="4"/>
  <c r="D115" i="4" s="1"/>
  <c r="B116" i="4"/>
  <c r="V158" i="6"/>
  <c r="X158" i="6"/>
  <c r="Y158" i="6" s="1"/>
  <c r="N161" i="6"/>
  <c r="P161" i="6"/>
  <c r="Q161" i="6" s="1"/>
  <c r="T29" i="6"/>
  <c r="U29" i="6" s="1"/>
  <c r="R29" i="6"/>
  <c r="P156" i="5"/>
  <c r="N156" i="5"/>
  <c r="C28" i="7"/>
  <c r="D28" i="7" s="1"/>
  <c r="B29" i="7"/>
  <c r="P92" i="6"/>
  <c r="N92" i="6"/>
  <c r="J95" i="6"/>
  <c r="L95" i="6"/>
  <c r="Q160" i="6"/>
  <c r="E26" i="5"/>
  <c r="D94" i="5"/>
  <c r="E94" i="5" s="1"/>
  <c r="B94" i="5"/>
  <c r="D158" i="6"/>
  <c r="B158" i="6"/>
  <c r="E92" i="6"/>
  <c r="Q155" i="5"/>
  <c r="J27" i="5"/>
  <c r="L27" i="5"/>
  <c r="M27" i="5" s="1"/>
  <c r="D27" i="5"/>
  <c r="B27" i="5"/>
  <c r="B93" i="6"/>
  <c r="D93" i="6"/>
  <c r="T26" i="5"/>
  <c r="R26" i="5"/>
  <c r="I28" i="6"/>
  <c r="Q27" i="6"/>
  <c r="R158" i="6"/>
  <c r="T158" i="6"/>
  <c r="U158" i="6" s="1"/>
  <c r="M26" i="5"/>
  <c r="J27" i="6"/>
  <c r="L27" i="6"/>
  <c r="M157" i="5"/>
  <c r="Q93" i="5"/>
  <c r="F158" i="6"/>
  <c r="H158" i="6"/>
  <c r="B29" i="6"/>
  <c r="D29" i="6"/>
  <c r="J94" i="5"/>
  <c r="L94" i="5"/>
  <c r="L158" i="5"/>
  <c r="J158" i="5"/>
  <c r="P94" i="5"/>
  <c r="N94" i="5"/>
  <c r="N28" i="6"/>
  <c r="P28" i="6"/>
  <c r="Q28" i="6" s="1"/>
  <c r="E28" i="6"/>
  <c r="M93" i="5"/>
  <c r="D157" i="5"/>
  <c r="B157" i="5"/>
  <c r="V27" i="6"/>
  <c r="X27" i="6"/>
  <c r="H156" i="5"/>
  <c r="F156" i="5"/>
  <c r="H29" i="6"/>
  <c r="I29" i="6" s="1"/>
  <c r="F29" i="6"/>
  <c r="X27" i="5"/>
  <c r="V27" i="5"/>
  <c r="V157" i="5"/>
  <c r="X157" i="5"/>
  <c r="Y26" i="5"/>
  <c r="N28" i="5"/>
  <c r="P28" i="5"/>
  <c r="Q28" i="5" s="1"/>
  <c r="Y26" i="6"/>
  <c r="L159" i="6"/>
  <c r="J159" i="6"/>
  <c r="X100" i="6"/>
  <c r="V100" i="6"/>
  <c r="C27" i="4"/>
  <c r="D27" i="4" s="1"/>
  <c r="B28" i="4"/>
  <c r="U25" i="5"/>
  <c r="Q27" i="5"/>
  <c r="R157" i="5"/>
  <c r="T157" i="5"/>
  <c r="U157" i="5" s="1"/>
  <c r="U28" i="6"/>
  <c r="H28" i="5"/>
  <c r="F28" i="5"/>
  <c r="M158" i="6"/>
  <c r="Y99" i="6"/>
  <c r="B118" i="7" l="1"/>
  <c r="C117" i="7"/>
  <c r="D117" i="7" s="1"/>
  <c r="T94" i="5"/>
  <c r="U94" i="5" s="1"/>
  <c r="R94" i="5"/>
  <c r="Y100" i="6"/>
  <c r="Q94" i="5"/>
  <c r="B72" i="7"/>
  <c r="C71" i="7"/>
  <c r="D71" i="7" s="1"/>
  <c r="V93" i="5"/>
  <c r="X93" i="5"/>
  <c r="Y93" i="5" s="1"/>
  <c r="B72" i="4"/>
  <c r="C71" i="4"/>
  <c r="D71" i="4" s="1"/>
  <c r="C116" i="4"/>
  <c r="D116" i="4" s="1"/>
  <c r="B117" i="4"/>
  <c r="F94" i="6"/>
  <c r="H94" i="6"/>
  <c r="I94" i="6" s="1"/>
  <c r="T96" i="6"/>
  <c r="R96" i="6"/>
  <c r="I93" i="6"/>
  <c r="F93" i="5"/>
  <c r="H93" i="5"/>
  <c r="I93" i="5" s="1"/>
  <c r="E29" i="6"/>
  <c r="X159" i="6"/>
  <c r="V159" i="6"/>
  <c r="I92" i="5"/>
  <c r="X28" i="6"/>
  <c r="V28" i="6"/>
  <c r="J95" i="5"/>
  <c r="L95" i="5"/>
  <c r="M95" i="5" s="1"/>
  <c r="J28" i="6"/>
  <c r="L28" i="6"/>
  <c r="B95" i="5"/>
  <c r="D95" i="5"/>
  <c r="E95" i="5" s="1"/>
  <c r="C29" i="7"/>
  <c r="D29" i="7" s="1"/>
  <c r="B30" i="7"/>
  <c r="I156" i="5"/>
  <c r="E157" i="5"/>
  <c r="D30" i="6"/>
  <c r="B30" i="6"/>
  <c r="T27" i="5"/>
  <c r="R27" i="5"/>
  <c r="N157" i="5"/>
  <c r="P157" i="5"/>
  <c r="H29" i="5"/>
  <c r="F29" i="5"/>
  <c r="I28" i="5"/>
  <c r="X101" i="6"/>
  <c r="V101" i="6"/>
  <c r="Y157" i="5"/>
  <c r="N95" i="5"/>
  <c r="P95" i="5"/>
  <c r="Q95" i="5" s="1"/>
  <c r="I158" i="6"/>
  <c r="U26" i="5"/>
  <c r="J28" i="5"/>
  <c r="L28" i="5"/>
  <c r="Q156" i="5"/>
  <c r="F159" i="6"/>
  <c r="H159" i="6"/>
  <c r="I159" i="6" s="1"/>
  <c r="E93" i="6"/>
  <c r="M95" i="6"/>
  <c r="T30" i="6"/>
  <c r="R30" i="6"/>
  <c r="D158" i="5"/>
  <c r="B158" i="5"/>
  <c r="V28" i="5"/>
  <c r="X28" i="5"/>
  <c r="L159" i="5"/>
  <c r="J159" i="5"/>
  <c r="D94" i="6"/>
  <c r="B94" i="6"/>
  <c r="J96" i="6"/>
  <c r="L96" i="6"/>
  <c r="M96" i="6" s="1"/>
  <c r="B29" i="4"/>
  <c r="C28" i="4"/>
  <c r="D28" i="4" s="1"/>
  <c r="X158" i="5"/>
  <c r="V158" i="5"/>
  <c r="M159" i="6"/>
  <c r="Y27" i="5"/>
  <c r="B28" i="5"/>
  <c r="D28" i="5"/>
  <c r="B159" i="6"/>
  <c r="D159" i="6"/>
  <c r="P93" i="6"/>
  <c r="N93" i="6"/>
  <c r="H157" i="5"/>
  <c r="F157" i="5"/>
  <c r="L160" i="6"/>
  <c r="J160" i="6"/>
  <c r="T158" i="5"/>
  <c r="R158" i="5"/>
  <c r="N29" i="6"/>
  <c r="P29" i="6"/>
  <c r="Q29" i="6" s="1"/>
  <c r="M158" i="5"/>
  <c r="N29" i="5"/>
  <c r="P29" i="5"/>
  <c r="F30" i="6"/>
  <c r="H30" i="6"/>
  <c r="I30" i="6" s="1"/>
  <c r="Y27" i="6"/>
  <c r="M94" i="5"/>
  <c r="M27" i="6"/>
  <c r="R159" i="6"/>
  <c r="T159" i="6"/>
  <c r="U159" i="6" s="1"/>
  <c r="E27" i="5"/>
  <c r="E158" i="6"/>
  <c r="Q92" i="6"/>
  <c r="P162" i="6"/>
  <c r="N162" i="6"/>
  <c r="M160" i="6" l="1"/>
  <c r="Y101" i="6"/>
  <c r="Y159" i="6"/>
  <c r="H95" i="6"/>
  <c r="I95" i="6" s="1"/>
  <c r="F95" i="6"/>
  <c r="B73" i="7"/>
  <c r="C72" i="7"/>
  <c r="D72" i="7" s="1"/>
  <c r="C117" i="4"/>
  <c r="D117" i="4" s="1"/>
  <c r="B118" i="4"/>
  <c r="Q29" i="5"/>
  <c r="F94" i="5"/>
  <c r="H94" i="5"/>
  <c r="I94" i="5" s="1"/>
  <c r="R95" i="5"/>
  <c r="T95" i="5"/>
  <c r="U95" i="5" s="1"/>
  <c r="C72" i="4"/>
  <c r="D72" i="4" s="1"/>
  <c r="B73" i="4"/>
  <c r="X160" i="6"/>
  <c r="Y160" i="6" s="1"/>
  <c r="V160" i="6"/>
  <c r="R97" i="6"/>
  <c r="T97" i="6"/>
  <c r="U97" i="6" s="1"/>
  <c r="Q162" i="6"/>
  <c r="Y158" i="5"/>
  <c r="M159" i="5"/>
  <c r="M28" i="6"/>
  <c r="U96" i="6"/>
  <c r="V94" i="5"/>
  <c r="X94" i="5"/>
  <c r="Y94" i="5" s="1"/>
  <c r="B119" i="7"/>
  <c r="C118" i="7"/>
  <c r="D118" i="7" s="1"/>
  <c r="D160" i="6"/>
  <c r="B160" i="6"/>
  <c r="L29" i="5"/>
  <c r="J29" i="5"/>
  <c r="R28" i="5"/>
  <c r="T28" i="5"/>
  <c r="L161" i="6"/>
  <c r="J161" i="6"/>
  <c r="E28" i="5"/>
  <c r="Y28" i="5"/>
  <c r="X102" i="6"/>
  <c r="V102" i="6"/>
  <c r="U27" i="5"/>
  <c r="L29" i="6"/>
  <c r="J29" i="6"/>
  <c r="N163" i="6"/>
  <c r="P163" i="6"/>
  <c r="Q163" i="6" s="1"/>
  <c r="D29" i="5"/>
  <c r="B29" i="5"/>
  <c r="B30" i="4"/>
  <c r="C29" i="4"/>
  <c r="D29" i="4" s="1"/>
  <c r="V29" i="5"/>
  <c r="X29" i="5"/>
  <c r="C30" i="7"/>
  <c r="D30" i="7" s="1"/>
  <c r="B31" i="7"/>
  <c r="H158" i="5"/>
  <c r="F158" i="5"/>
  <c r="B159" i="5"/>
  <c r="D159" i="5"/>
  <c r="J96" i="5"/>
  <c r="L96" i="5"/>
  <c r="M96" i="5" s="1"/>
  <c r="P30" i="6"/>
  <c r="N30" i="6"/>
  <c r="I157" i="5"/>
  <c r="L97" i="6"/>
  <c r="J97" i="6"/>
  <c r="E158" i="5"/>
  <c r="H160" i="6"/>
  <c r="F160" i="6"/>
  <c r="F30" i="5"/>
  <c r="H30" i="5"/>
  <c r="D31" i="6"/>
  <c r="E31" i="6" s="1"/>
  <c r="B31" i="6"/>
  <c r="V29" i="6"/>
  <c r="X29" i="6"/>
  <c r="Y29" i="6" s="1"/>
  <c r="R159" i="5"/>
  <c r="T159" i="5"/>
  <c r="U159" i="5" s="1"/>
  <c r="N94" i="6"/>
  <c r="P94" i="6"/>
  <c r="B95" i="6"/>
  <c r="D95" i="6"/>
  <c r="T31" i="6"/>
  <c r="R31" i="6"/>
  <c r="N96" i="5"/>
  <c r="P96" i="5"/>
  <c r="Q96" i="5" s="1"/>
  <c r="I29" i="5"/>
  <c r="E30" i="6"/>
  <c r="B96" i="5"/>
  <c r="D96" i="5"/>
  <c r="Y28" i="6"/>
  <c r="F31" i="6"/>
  <c r="H31" i="6"/>
  <c r="R160" i="6"/>
  <c r="T160" i="6"/>
  <c r="N30" i="5"/>
  <c r="P30" i="5"/>
  <c r="U158" i="5"/>
  <c r="Q93" i="6"/>
  <c r="E94" i="6"/>
  <c r="U30" i="6"/>
  <c r="Q157" i="5"/>
  <c r="E159" i="6"/>
  <c r="X159" i="5"/>
  <c r="V159" i="5"/>
  <c r="J160" i="5"/>
  <c r="L160" i="5"/>
  <c r="M160" i="5" s="1"/>
  <c r="M28" i="5"/>
  <c r="P158" i="5"/>
  <c r="N158" i="5"/>
  <c r="C73" i="7" l="1"/>
  <c r="D73" i="7" s="1"/>
  <c r="B74" i="7"/>
  <c r="Y102" i="6"/>
  <c r="U28" i="5"/>
  <c r="T96" i="5"/>
  <c r="R96" i="5"/>
  <c r="F96" i="6"/>
  <c r="H96" i="6"/>
  <c r="I96" i="6" s="1"/>
  <c r="B120" i="7"/>
  <c r="C119" i="7"/>
  <c r="D119" i="7" s="1"/>
  <c r="R98" i="6"/>
  <c r="T98" i="6"/>
  <c r="U98" i="6" s="1"/>
  <c r="H95" i="5"/>
  <c r="F95" i="5"/>
  <c r="Q30" i="5"/>
  <c r="M29" i="6"/>
  <c r="M29" i="5"/>
  <c r="X95" i="5"/>
  <c r="V95" i="5"/>
  <c r="X161" i="6"/>
  <c r="Y161" i="6" s="1"/>
  <c r="V161" i="6"/>
  <c r="C73" i="4"/>
  <c r="D73" i="4" s="1"/>
  <c r="B74" i="4"/>
  <c r="Q94" i="6"/>
  <c r="I30" i="5"/>
  <c r="B119" i="4"/>
  <c r="C118" i="4"/>
  <c r="D118" i="4" s="1"/>
  <c r="E96" i="5"/>
  <c r="E95" i="6"/>
  <c r="B32" i="6"/>
  <c r="D32" i="6"/>
  <c r="M97" i="6"/>
  <c r="E159" i="5"/>
  <c r="Y29" i="5"/>
  <c r="J30" i="6"/>
  <c r="L30" i="6"/>
  <c r="M30" i="6" s="1"/>
  <c r="J30" i="5"/>
  <c r="L30" i="5"/>
  <c r="M30" i="5" s="1"/>
  <c r="X30" i="6"/>
  <c r="V30" i="6"/>
  <c r="P164" i="6"/>
  <c r="N164" i="6"/>
  <c r="B97" i="5"/>
  <c r="D97" i="5"/>
  <c r="E97" i="5" s="1"/>
  <c r="B96" i="6"/>
  <c r="D96" i="6"/>
  <c r="E96" i="6" s="1"/>
  <c r="D160" i="5"/>
  <c r="B160" i="5"/>
  <c r="X30" i="5"/>
  <c r="V30" i="5"/>
  <c r="T29" i="5"/>
  <c r="R29" i="5"/>
  <c r="N31" i="5"/>
  <c r="P31" i="5"/>
  <c r="N31" i="6"/>
  <c r="P31" i="6"/>
  <c r="Q31" i="6" s="1"/>
  <c r="H159" i="5"/>
  <c r="F159" i="5"/>
  <c r="L162" i="6"/>
  <c r="M162" i="6" s="1"/>
  <c r="J162" i="6"/>
  <c r="B161" i="6"/>
  <c r="D161" i="6"/>
  <c r="E161" i="6" s="1"/>
  <c r="T32" i="6"/>
  <c r="R32" i="6"/>
  <c r="L161" i="5"/>
  <c r="J161" i="5"/>
  <c r="X160" i="5"/>
  <c r="V160" i="5"/>
  <c r="Y159" i="5"/>
  <c r="N159" i="5"/>
  <c r="P159" i="5"/>
  <c r="U160" i="6"/>
  <c r="N95" i="6"/>
  <c r="P95" i="6"/>
  <c r="F31" i="5"/>
  <c r="H31" i="5"/>
  <c r="I31" i="5" s="1"/>
  <c r="Q30" i="6"/>
  <c r="I158" i="5"/>
  <c r="B31" i="4"/>
  <c r="C30" i="4"/>
  <c r="D30" i="4" s="1"/>
  <c r="M161" i="6"/>
  <c r="E160" i="6"/>
  <c r="U31" i="6"/>
  <c r="J98" i="6"/>
  <c r="L98" i="6"/>
  <c r="R161" i="6"/>
  <c r="T161" i="6"/>
  <c r="H161" i="6"/>
  <c r="I161" i="6" s="1"/>
  <c r="F161" i="6"/>
  <c r="C31" i="7"/>
  <c r="D31" i="7" s="1"/>
  <c r="B32" i="7"/>
  <c r="B30" i="5"/>
  <c r="D30" i="5"/>
  <c r="E30" i="5" s="1"/>
  <c r="F32" i="6"/>
  <c r="H32" i="6"/>
  <c r="Q158" i="5"/>
  <c r="I31" i="6"/>
  <c r="P97" i="5"/>
  <c r="Q97" i="5" s="1"/>
  <c r="N97" i="5"/>
  <c r="R160" i="5"/>
  <c r="T160" i="5"/>
  <c r="I160" i="6"/>
  <c r="L97" i="5"/>
  <c r="M97" i="5" s="1"/>
  <c r="J97" i="5"/>
  <c r="E29" i="5"/>
  <c r="X103" i="6"/>
  <c r="Y103" i="6" s="1"/>
  <c r="V103" i="6"/>
  <c r="B75" i="4" l="1"/>
  <c r="C74" i="4"/>
  <c r="D74" i="4" s="1"/>
  <c r="H97" i="6"/>
  <c r="F97" i="6"/>
  <c r="T97" i="5"/>
  <c r="R97" i="5"/>
  <c r="U161" i="6"/>
  <c r="V162" i="6"/>
  <c r="X162" i="6"/>
  <c r="I95" i="5"/>
  <c r="U96" i="5"/>
  <c r="Y30" i="5"/>
  <c r="Q164" i="6"/>
  <c r="V96" i="5"/>
  <c r="X96" i="5"/>
  <c r="R99" i="6"/>
  <c r="T99" i="6"/>
  <c r="B120" i="4"/>
  <c r="C119" i="4"/>
  <c r="D119" i="4" s="1"/>
  <c r="Y95" i="5"/>
  <c r="C74" i="7"/>
  <c r="D74" i="7" s="1"/>
  <c r="B75" i="7"/>
  <c r="H96" i="5"/>
  <c r="I96" i="5" s="1"/>
  <c r="F96" i="5"/>
  <c r="U160" i="5"/>
  <c r="I32" i="6"/>
  <c r="Q159" i="5"/>
  <c r="M161" i="5"/>
  <c r="E160" i="5"/>
  <c r="Y30" i="6"/>
  <c r="E32" i="6"/>
  <c r="B121" i="7"/>
  <c r="C120" i="7"/>
  <c r="D120" i="7" s="1"/>
  <c r="B31" i="5"/>
  <c r="D31" i="5"/>
  <c r="E31" i="5" s="1"/>
  <c r="J162" i="5"/>
  <c r="L162" i="5"/>
  <c r="D161" i="5"/>
  <c r="B161" i="5"/>
  <c r="V31" i="6"/>
  <c r="X31" i="6"/>
  <c r="N96" i="6"/>
  <c r="P96" i="6"/>
  <c r="Q96" i="6" s="1"/>
  <c r="B32" i="4"/>
  <c r="C31" i="4"/>
  <c r="D31" i="4" s="1"/>
  <c r="H33" i="6"/>
  <c r="F33" i="6"/>
  <c r="N160" i="5"/>
  <c r="P160" i="5"/>
  <c r="Q160" i="5" s="1"/>
  <c r="T33" i="6"/>
  <c r="R33" i="6"/>
  <c r="F160" i="5"/>
  <c r="H160" i="5"/>
  <c r="R30" i="5"/>
  <c r="T30" i="5"/>
  <c r="U30" i="5" s="1"/>
  <c r="D33" i="6"/>
  <c r="B33" i="6"/>
  <c r="R161" i="5"/>
  <c r="T161" i="5"/>
  <c r="X104" i="6"/>
  <c r="V104" i="6"/>
  <c r="P98" i="5"/>
  <c r="N98" i="5"/>
  <c r="F162" i="6"/>
  <c r="H162" i="6"/>
  <c r="M98" i="6"/>
  <c r="U32" i="6"/>
  <c r="I159" i="5"/>
  <c r="U29" i="5"/>
  <c r="B97" i="6"/>
  <c r="D97" i="6"/>
  <c r="E97" i="6" s="1"/>
  <c r="J31" i="5"/>
  <c r="L31" i="5"/>
  <c r="L99" i="6"/>
  <c r="J99" i="6"/>
  <c r="X161" i="5"/>
  <c r="V161" i="5"/>
  <c r="N32" i="5"/>
  <c r="P32" i="5"/>
  <c r="Y160" i="5"/>
  <c r="B162" i="6"/>
  <c r="D162" i="6"/>
  <c r="P32" i="6"/>
  <c r="Q32" i="6" s="1"/>
  <c r="N32" i="6"/>
  <c r="D98" i="5"/>
  <c r="E98" i="5" s="1"/>
  <c r="B98" i="5"/>
  <c r="L31" i="6"/>
  <c r="J31" i="6"/>
  <c r="C32" i="7"/>
  <c r="D32" i="7" s="1"/>
  <c r="B33" i="7"/>
  <c r="H32" i="5"/>
  <c r="I32" i="5" s="1"/>
  <c r="F32" i="5"/>
  <c r="L98" i="5"/>
  <c r="J98" i="5"/>
  <c r="T162" i="6"/>
  <c r="R162" i="6"/>
  <c r="Q95" i="6"/>
  <c r="J163" i="6"/>
  <c r="L163" i="6"/>
  <c r="Q31" i="5"/>
  <c r="V31" i="5"/>
  <c r="X31" i="5"/>
  <c r="Y31" i="5" s="1"/>
  <c r="N165" i="6"/>
  <c r="P165" i="6"/>
  <c r="Q165" i="6" s="1"/>
  <c r="C75" i="7" l="1"/>
  <c r="D75" i="7" s="1"/>
  <c r="B76" i="7"/>
  <c r="Q32" i="5"/>
  <c r="M31" i="5"/>
  <c r="I162" i="6"/>
  <c r="U161" i="5"/>
  <c r="B122" i="7"/>
  <c r="C121" i="7"/>
  <c r="D121" i="7" s="1"/>
  <c r="H97" i="5"/>
  <c r="I97" i="5" s="1"/>
  <c r="F97" i="5"/>
  <c r="R100" i="6"/>
  <c r="T100" i="6"/>
  <c r="U100" i="6" s="1"/>
  <c r="X163" i="6"/>
  <c r="V163" i="6"/>
  <c r="Y96" i="5"/>
  <c r="T98" i="5"/>
  <c r="U98" i="5" s="1"/>
  <c r="R98" i="5"/>
  <c r="U97" i="5"/>
  <c r="H98" i="6"/>
  <c r="F98" i="6"/>
  <c r="I97" i="6"/>
  <c r="V97" i="5"/>
  <c r="X97" i="5"/>
  <c r="U162" i="6"/>
  <c r="B121" i="4"/>
  <c r="C120" i="4"/>
  <c r="D120" i="4" s="1"/>
  <c r="M163" i="6"/>
  <c r="M99" i="6"/>
  <c r="Y104" i="6"/>
  <c r="I33" i="6"/>
  <c r="U99" i="6"/>
  <c r="Y162" i="6"/>
  <c r="C75" i="4"/>
  <c r="D75" i="4" s="1"/>
  <c r="B76" i="4"/>
  <c r="L32" i="6"/>
  <c r="J32" i="6"/>
  <c r="F161" i="5"/>
  <c r="H161" i="5"/>
  <c r="I161" i="5" s="1"/>
  <c r="T34" i="6"/>
  <c r="R34" i="6"/>
  <c r="B162" i="5"/>
  <c r="D162" i="5"/>
  <c r="E162" i="5" s="1"/>
  <c r="M98" i="5"/>
  <c r="F33" i="5"/>
  <c r="H33" i="5"/>
  <c r="B99" i="5"/>
  <c r="D99" i="5"/>
  <c r="N33" i="5"/>
  <c r="P33" i="5"/>
  <c r="L32" i="5"/>
  <c r="J32" i="5"/>
  <c r="H163" i="6"/>
  <c r="F163" i="6"/>
  <c r="R162" i="5"/>
  <c r="T162" i="5"/>
  <c r="U33" i="6"/>
  <c r="E161" i="5"/>
  <c r="D34" i="6"/>
  <c r="E34" i="6" s="1"/>
  <c r="B34" i="6"/>
  <c r="V32" i="6"/>
  <c r="X32" i="6"/>
  <c r="L164" i="6"/>
  <c r="J164" i="6"/>
  <c r="P166" i="6"/>
  <c r="Q166" i="6" s="1"/>
  <c r="N166" i="6"/>
  <c r="T163" i="6"/>
  <c r="R163" i="6"/>
  <c r="B34" i="7"/>
  <c r="C33" i="7"/>
  <c r="D33" i="7" s="1"/>
  <c r="N33" i="6"/>
  <c r="P33" i="6"/>
  <c r="D98" i="6"/>
  <c r="E98" i="6" s="1"/>
  <c r="B98" i="6"/>
  <c r="E33" i="6"/>
  <c r="N161" i="5"/>
  <c r="P161" i="5"/>
  <c r="Q161" i="5" s="1"/>
  <c r="C32" i="4"/>
  <c r="D32" i="4" s="1"/>
  <c r="B33" i="4"/>
  <c r="D32" i="5"/>
  <c r="B32" i="5"/>
  <c r="X162" i="5"/>
  <c r="Y162" i="5" s="1"/>
  <c r="V162" i="5"/>
  <c r="N99" i="5"/>
  <c r="P99" i="5"/>
  <c r="L99" i="5"/>
  <c r="M99" i="5" s="1"/>
  <c r="J99" i="5"/>
  <c r="J163" i="5"/>
  <c r="L163" i="5"/>
  <c r="X32" i="5"/>
  <c r="Y32" i="5" s="1"/>
  <c r="V32" i="5"/>
  <c r="E162" i="6"/>
  <c r="Y161" i="5"/>
  <c r="Q98" i="5"/>
  <c r="T31" i="5"/>
  <c r="U31" i="5" s="1"/>
  <c r="R31" i="5"/>
  <c r="P97" i="6"/>
  <c r="Q97" i="6" s="1"/>
  <c r="N97" i="6"/>
  <c r="M31" i="6"/>
  <c r="B163" i="6"/>
  <c r="D163" i="6"/>
  <c r="E163" i="6" s="1"/>
  <c r="L100" i="6"/>
  <c r="J100" i="6"/>
  <c r="X105" i="6"/>
  <c r="V105" i="6"/>
  <c r="I160" i="5"/>
  <c r="H34" i="6"/>
  <c r="I34" i="6" s="1"/>
  <c r="F34" i="6"/>
  <c r="Y31" i="6"/>
  <c r="M162" i="5"/>
  <c r="Y97" i="5" l="1"/>
  <c r="C122" i="7"/>
  <c r="D122" i="7" s="1"/>
  <c r="B123" i="7"/>
  <c r="Y163" i="6"/>
  <c r="V164" i="6"/>
  <c r="X164" i="6"/>
  <c r="Y164" i="6" s="1"/>
  <c r="M164" i="6"/>
  <c r="I163" i="6"/>
  <c r="F99" i="6"/>
  <c r="H99" i="6"/>
  <c r="I99" i="6" s="1"/>
  <c r="I98" i="6"/>
  <c r="R101" i="6"/>
  <c r="T101" i="6"/>
  <c r="U101" i="6" s="1"/>
  <c r="E32" i="5"/>
  <c r="M32" i="5"/>
  <c r="B77" i="4"/>
  <c r="C76" i="4"/>
  <c r="D76" i="4" s="1"/>
  <c r="F98" i="5"/>
  <c r="H98" i="5"/>
  <c r="I98" i="5" s="1"/>
  <c r="B77" i="7"/>
  <c r="C76" i="7"/>
  <c r="D76" i="7" s="1"/>
  <c r="V98" i="5"/>
  <c r="X98" i="5"/>
  <c r="Q33" i="5"/>
  <c r="C121" i="4"/>
  <c r="D121" i="4" s="1"/>
  <c r="B122" i="4"/>
  <c r="R99" i="5"/>
  <c r="T99" i="5"/>
  <c r="U99" i="5" s="1"/>
  <c r="X33" i="6"/>
  <c r="V33" i="6"/>
  <c r="H35" i="6"/>
  <c r="F35" i="6"/>
  <c r="D164" i="6"/>
  <c r="B164" i="6"/>
  <c r="N98" i="6"/>
  <c r="P98" i="6"/>
  <c r="Q98" i="6" s="1"/>
  <c r="D99" i="6"/>
  <c r="B99" i="6"/>
  <c r="T164" i="6"/>
  <c r="R164" i="6"/>
  <c r="D163" i="5"/>
  <c r="B163" i="5"/>
  <c r="C33" i="4"/>
  <c r="D33" i="4" s="1"/>
  <c r="B34" i="4"/>
  <c r="U163" i="6"/>
  <c r="N34" i="5"/>
  <c r="P34" i="5"/>
  <c r="Q34" i="5" s="1"/>
  <c r="T35" i="6"/>
  <c r="R35" i="6"/>
  <c r="C34" i="7"/>
  <c r="D34" i="7" s="1"/>
  <c r="B35" i="7"/>
  <c r="R32" i="5"/>
  <c r="T32" i="5"/>
  <c r="V33" i="5"/>
  <c r="X33" i="5"/>
  <c r="Q99" i="5"/>
  <c r="P167" i="6"/>
  <c r="N167" i="6"/>
  <c r="B35" i="6"/>
  <c r="D35" i="6"/>
  <c r="E35" i="6" s="1"/>
  <c r="U162" i="5"/>
  <c r="E99" i="5"/>
  <c r="U34" i="6"/>
  <c r="N100" i="5"/>
  <c r="P100" i="5"/>
  <c r="Q100" i="5" s="1"/>
  <c r="T163" i="5"/>
  <c r="R163" i="5"/>
  <c r="B100" i="5"/>
  <c r="D100" i="5"/>
  <c r="Y105" i="6"/>
  <c r="M163" i="5"/>
  <c r="X163" i="5"/>
  <c r="V163" i="5"/>
  <c r="P162" i="5"/>
  <c r="N162" i="5"/>
  <c r="Q33" i="6"/>
  <c r="J165" i="6"/>
  <c r="L165" i="6"/>
  <c r="M165" i="6" s="1"/>
  <c r="H164" i="6"/>
  <c r="F164" i="6"/>
  <c r="I33" i="5"/>
  <c r="F162" i="5"/>
  <c r="H162" i="5"/>
  <c r="L101" i="6"/>
  <c r="J101" i="6"/>
  <c r="J164" i="5"/>
  <c r="L164" i="5"/>
  <c r="N34" i="6"/>
  <c r="P34" i="6"/>
  <c r="H34" i="5"/>
  <c r="I34" i="5" s="1"/>
  <c r="F34" i="5"/>
  <c r="J33" i="6"/>
  <c r="L33" i="6"/>
  <c r="M33" i="6" s="1"/>
  <c r="V106" i="6"/>
  <c r="X106" i="6"/>
  <c r="M100" i="6"/>
  <c r="J100" i="5"/>
  <c r="L100" i="5"/>
  <c r="B33" i="5"/>
  <c r="D33" i="5"/>
  <c r="E33" i="5" s="1"/>
  <c r="Y32" i="6"/>
  <c r="L33" i="5"/>
  <c r="J33" i="5"/>
  <c r="M32" i="6"/>
  <c r="M100" i="5" l="1"/>
  <c r="B78" i="4"/>
  <c r="C77" i="4"/>
  <c r="D77" i="4" s="1"/>
  <c r="Q34" i="6"/>
  <c r="E100" i="5"/>
  <c r="Y98" i="5"/>
  <c r="X99" i="5"/>
  <c r="V99" i="5"/>
  <c r="V165" i="6"/>
  <c r="X165" i="6"/>
  <c r="Y165" i="6" s="1"/>
  <c r="Y163" i="5"/>
  <c r="U163" i="5"/>
  <c r="B78" i="7"/>
  <c r="C77" i="7"/>
  <c r="D77" i="7" s="1"/>
  <c r="T102" i="6"/>
  <c r="R102" i="6"/>
  <c r="U32" i="5"/>
  <c r="T100" i="5"/>
  <c r="R100" i="5"/>
  <c r="C123" i="7"/>
  <c r="D123" i="7" s="1"/>
  <c r="B124" i="7"/>
  <c r="C122" i="4"/>
  <c r="D122" i="4" s="1"/>
  <c r="B123" i="4"/>
  <c r="F99" i="5"/>
  <c r="H99" i="5"/>
  <c r="H100" i="6"/>
  <c r="F100" i="6"/>
  <c r="D36" i="6"/>
  <c r="B36" i="6"/>
  <c r="U35" i="6"/>
  <c r="R165" i="6"/>
  <c r="T165" i="6"/>
  <c r="E164" i="6"/>
  <c r="L34" i="6"/>
  <c r="J34" i="6"/>
  <c r="M101" i="6"/>
  <c r="P101" i="5"/>
  <c r="N101" i="5"/>
  <c r="N168" i="6"/>
  <c r="P168" i="6"/>
  <c r="T33" i="5"/>
  <c r="R33" i="5"/>
  <c r="U164" i="6"/>
  <c r="H36" i="6"/>
  <c r="F36" i="6"/>
  <c r="J165" i="5"/>
  <c r="L165" i="5"/>
  <c r="B34" i="5"/>
  <c r="D34" i="5"/>
  <c r="F35" i="5"/>
  <c r="H35" i="5"/>
  <c r="I162" i="5"/>
  <c r="J166" i="6"/>
  <c r="L166" i="6"/>
  <c r="Q167" i="6"/>
  <c r="P35" i="5"/>
  <c r="N35" i="5"/>
  <c r="B100" i="6"/>
  <c r="D100" i="6"/>
  <c r="E100" i="6" s="1"/>
  <c r="I35" i="6"/>
  <c r="F163" i="5"/>
  <c r="H163" i="5"/>
  <c r="I163" i="5" s="1"/>
  <c r="C35" i="7"/>
  <c r="D35" i="7" s="1"/>
  <c r="B36" i="7"/>
  <c r="B164" i="5"/>
  <c r="D164" i="5"/>
  <c r="E99" i="6"/>
  <c r="X34" i="6"/>
  <c r="V34" i="6"/>
  <c r="X107" i="6"/>
  <c r="V107" i="6"/>
  <c r="D165" i="6"/>
  <c r="B165" i="6"/>
  <c r="J102" i="6"/>
  <c r="L102" i="6"/>
  <c r="J101" i="5"/>
  <c r="L101" i="5"/>
  <c r="N163" i="5"/>
  <c r="P163" i="5"/>
  <c r="Q163" i="5" s="1"/>
  <c r="E163" i="5"/>
  <c r="Y33" i="6"/>
  <c r="T36" i="6"/>
  <c r="R36" i="6"/>
  <c r="J34" i="5"/>
  <c r="L34" i="5"/>
  <c r="M34" i="5" s="1"/>
  <c r="P35" i="6"/>
  <c r="N35" i="6"/>
  <c r="F165" i="6"/>
  <c r="H165" i="6"/>
  <c r="Q162" i="5"/>
  <c r="D101" i="5"/>
  <c r="B101" i="5"/>
  <c r="B35" i="4"/>
  <c r="C34" i="4"/>
  <c r="D34" i="4" s="1"/>
  <c r="V34" i="5"/>
  <c r="X34" i="5"/>
  <c r="M33" i="5"/>
  <c r="Y106" i="6"/>
  <c r="M164" i="5"/>
  <c r="I164" i="6"/>
  <c r="V164" i="5"/>
  <c r="X164" i="5"/>
  <c r="Y164" i="5" s="1"/>
  <c r="R164" i="5"/>
  <c r="T164" i="5"/>
  <c r="Y33" i="5"/>
  <c r="P99" i="6"/>
  <c r="N99" i="6"/>
  <c r="Q168" i="6" l="1"/>
  <c r="U165" i="6"/>
  <c r="H100" i="5"/>
  <c r="F100" i="5"/>
  <c r="T103" i="6"/>
  <c r="R103" i="6"/>
  <c r="X100" i="5"/>
  <c r="Y100" i="5" s="1"/>
  <c r="V100" i="5"/>
  <c r="I165" i="6"/>
  <c r="M102" i="6"/>
  <c r="I35" i="5"/>
  <c r="C123" i="4"/>
  <c r="D123" i="4" s="1"/>
  <c r="B124" i="4"/>
  <c r="U102" i="6"/>
  <c r="Y99" i="5"/>
  <c r="E34" i="5"/>
  <c r="B125" i="7"/>
  <c r="C124" i="7"/>
  <c r="D124" i="7" s="1"/>
  <c r="C78" i="7"/>
  <c r="D78" i="7" s="1"/>
  <c r="B79" i="7"/>
  <c r="H101" i="6"/>
  <c r="F101" i="6"/>
  <c r="R101" i="5"/>
  <c r="T101" i="5"/>
  <c r="I100" i="6"/>
  <c r="U100" i="5"/>
  <c r="C78" i="4"/>
  <c r="D78" i="4" s="1"/>
  <c r="B79" i="4"/>
  <c r="E101" i="5"/>
  <c r="M101" i="5"/>
  <c r="M165" i="5"/>
  <c r="U33" i="5"/>
  <c r="I99" i="5"/>
  <c r="V166" i="6"/>
  <c r="X166" i="6"/>
  <c r="Y166" i="6" s="1"/>
  <c r="U164" i="5"/>
  <c r="Y34" i="5"/>
  <c r="B102" i="5"/>
  <c r="D102" i="5"/>
  <c r="J35" i="5"/>
  <c r="L35" i="5"/>
  <c r="P164" i="5"/>
  <c r="N164" i="5"/>
  <c r="Y107" i="6"/>
  <c r="B101" i="6"/>
  <c r="D101" i="6"/>
  <c r="M166" i="6"/>
  <c r="T34" i="5"/>
  <c r="U34" i="5" s="1"/>
  <c r="R34" i="5"/>
  <c r="M34" i="6"/>
  <c r="P100" i="6"/>
  <c r="N100" i="6"/>
  <c r="R37" i="6"/>
  <c r="T37" i="6"/>
  <c r="X35" i="6"/>
  <c r="V35" i="6"/>
  <c r="L167" i="6"/>
  <c r="J167" i="6"/>
  <c r="U36" i="6"/>
  <c r="J102" i="5"/>
  <c r="L102" i="5"/>
  <c r="Y34" i="6"/>
  <c r="P36" i="5"/>
  <c r="N36" i="5"/>
  <c r="J166" i="5"/>
  <c r="L166" i="5"/>
  <c r="L35" i="6"/>
  <c r="J35" i="6"/>
  <c r="Q99" i="6"/>
  <c r="F164" i="5"/>
  <c r="H164" i="5"/>
  <c r="Q35" i="5"/>
  <c r="H37" i="6"/>
  <c r="F37" i="6"/>
  <c r="N169" i="6"/>
  <c r="P169" i="6"/>
  <c r="Q169" i="6" s="1"/>
  <c r="T166" i="6"/>
  <c r="R166" i="6"/>
  <c r="B36" i="4"/>
  <c r="C35" i="4"/>
  <c r="D35" i="4" s="1"/>
  <c r="X108" i="6"/>
  <c r="V108" i="6"/>
  <c r="X165" i="5"/>
  <c r="V165" i="5"/>
  <c r="H166" i="6"/>
  <c r="I166" i="6" s="1"/>
  <c r="F166" i="6"/>
  <c r="L103" i="6"/>
  <c r="M103" i="6" s="1"/>
  <c r="J103" i="6"/>
  <c r="E164" i="5"/>
  <c r="F36" i="5"/>
  <c r="H36" i="5"/>
  <c r="I36" i="6"/>
  <c r="N102" i="5"/>
  <c r="P102" i="5"/>
  <c r="X35" i="5"/>
  <c r="V35" i="5"/>
  <c r="N36" i="6"/>
  <c r="P36" i="6"/>
  <c r="D166" i="6"/>
  <c r="B166" i="6"/>
  <c r="D165" i="5"/>
  <c r="E165" i="5" s="1"/>
  <c r="B165" i="5"/>
  <c r="Q101" i="5"/>
  <c r="B37" i="6"/>
  <c r="D37" i="6"/>
  <c r="E37" i="6" s="1"/>
  <c r="R165" i="5"/>
  <c r="T165" i="5"/>
  <c r="Q35" i="6"/>
  <c r="E165" i="6"/>
  <c r="B37" i="7"/>
  <c r="C36" i="7"/>
  <c r="D36" i="7" s="1"/>
  <c r="D35" i="5"/>
  <c r="E35" i="5" s="1"/>
  <c r="B35" i="5"/>
  <c r="E36" i="6"/>
  <c r="U101" i="5" l="1"/>
  <c r="X101" i="5"/>
  <c r="V101" i="5"/>
  <c r="U165" i="5"/>
  <c r="I36" i="5"/>
  <c r="E101" i="6"/>
  <c r="E102" i="5"/>
  <c r="R102" i="5"/>
  <c r="T102" i="5"/>
  <c r="R104" i="6"/>
  <c r="T104" i="6"/>
  <c r="U104" i="6" s="1"/>
  <c r="E166" i="6"/>
  <c r="Y35" i="5"/>
  <c r="I101" i="6"/>
  <c r="B125" i="4"/>
  <c r="C124" i="4"/>
  <c r="D124" i="4" s="1"/>
  <c r="U103" i="6"/>
  <c r="H102" i="6"/>
  <c r="F102" i="6"/>
  <c r="C79" i="4"/>
  <c r="D79" i="4" s="1"/>
  <c r="B80" i="4"/>
  <c r="C79" i="7"/>
  <c r="D79" i="7" s="1"/>
  <c r="B80" i="7"/>
  <c r="H101" i="5"/>
  <c r="I101" i="5" s="1"/>
  <c r="F101" i="5"/>
  <c r="I100" i="5"/>
  <c r="X167" i="6"/>
  <c r="V167" i="6"/>
  <c r="M166" i="5"/>
  <c r="U37" i="6"/>
  <c r="M35" i="5"/>
  <c r="C125" i="7"/>
  <c r="D125" i="7" s="1"/>
  <c r="B126" i="7"/>
  <c r="X36" i="6"/>
  <c r="V36" i="6"/>
  <c r="B38" i="6"/>
  <c r="D38" i="6"/>
  <c r="Q102" i="5"/>
  <c r="L104" i="6"/>
  <c r="J104" i="6"/>
  <c r="Y165" i="5"/>
  <c r="P170" i="6"/>
  <c r="N170" i="6"/>
  <c r="M35" i="6"/>
  <c r="Y35" i="6"/>
  <c r="Q164" i="5"/>
  <c r="X109" i="6"/>
  <c r="V109" i="6"/>
  <c r="F38" i="6"/>
  <c r="H38" i="6"/>
  <c r="N103" i="5"/>
  <c r="P103" i="5"/>
  <c r="D36" i="5"/>
  <c r="B36" i="5"/>
  <c r="D166" i="5"/>
  <c r="B166" i="5"/>
  <c r="H167" i="6"/>
  <c r="F167" i="6"/>
  <c r="Y108" i="6"/>
  <c r="I37" i="6"/>
  <c r="L167" i="5"/>
  <c r="J167" i="5"/>
  <c r="R38" i="6"/>
  <c r="T38" i="6"/>
  <c r="L36" i="5"/>
  <c r="J36" i="5"/>
  <c r="X166" i="5"/>
  <c r="V166" i="5"/>
  <c r="N37" i="5"/>
  <c r="P37" i="5"/>
  <c r="J168" i="6"/>
  <c r="L168" i="6"/>
  <c r="P101" i="6"/>
  <c r="N101" i="6"/>
  <c r="N165" i="5"/>
  <c r="P165" i="5"/>
  <c r="T166" i="5"/>
  <c r="U166" i="5" s="1"/>
  <c r="R166" i="5"/>
  <c r="B167" i="6"/>
  <c r="D167" i="6"/>
  <c r="V36" i="5"/>
  <c r="X36" i="5"/>
  <c r="F37" i="5"/>
  <c r="H37" i="5"/>
  <c r="B37" i="4"/>
  <c r="C36" i="4"/>
  <c r="D36" i="4" s="1"/>
  <c r="I164" i="5"/>
  <c r="Q36" i="5"/>
  <c r="M167" i="6"/>
  <c r="Q100" i="6"/>
  <c r="B102" i="6"/>
  <c r="D102" i="6"/>
  <c r="D103" i="5"/>
  <c r="B103" i="5"/>
  <c r="N37" i="6"/>
  <c r="P37" i="6"/>
  <c r="L36" i="6"/>
  <c r="J36" i="6"/>
  <c r="R167" i="6"/>
  <c r="T167" i="6"/>
  <c r="F165" i="5"/>
  <c r="H165" i="5"/>
  <c r="J103" i="5"/>
  <c r="L103" i="5"/>
  <c r="C37" i="7"/>
  <c r="D37" i="7" s="1"/>
  <c r="B38" i="7"/>
  <c r="Q36" i="6"/>
  <c r="U166" i="6"/>
  <c r="M102" i="5"/>
  <c r="R35" i="5"/>
  <c r="T35" i="5"/>
  <c r="Y166" i="5" l="1"/>
  <c r="M167" i="5"/>
  <c r="E166" i="5"/>
  <c r="C80" i="7"/>
  <c r="D80" i="7" s="1"/>
  <c r="B81" i="7"/>
  <c r="B126" i="4"/>
  <c r="C125" i="4"/>
  <c r="D125" i="4" s="1"/>
  <c r="M36" i="6"/>
  <c r="Q101" i="6"/>
  <c r="C80" i="4"/>
  <c r="D80" i="4" s="1"/>
  <c r="B81" i="4"/>
  <c r="T103" i="5"/>
  <c r="R103" i="5"/>
  <c r="X168" i="6"/>
  <c r="V168" i="6"/>
  <c r="I167" i="6"/>
  <c r="Y167" i="6"/>
  <c r="F103" i="6"/>
  <c r="H103" i="6"/>
  <c r="V102" i="5"/>
  <c r="X102" i="5"/>
  <c r="Y102" i="5" s="1"/>
  <c r="I102" i="6"/>
  <c r="T105" i="6"/>
  <c r="R105" i="6"/>
  <c r="Y101" i="5"/>
  <c r="E103" i="5"/>
  <c r="E38" i="6"/>
  <c r="B127" i="7"/>
  <c r="C126" i="7"/>
  <c r="D126" i="7" s="1"/>
  <c r="F102" i="5"/>
  <c r="H102" i="5"/>
  <c r="I102" i="5" s="1"/>
  <c r="U102" i="5"/>
  <c r="U167" i="6"/>
  <c r="E102" i="6"/>
  <c r="I37" i="5"/>
  <c r="Q165" i="5"/>
  <c r="X167" i="5"/>
  <c r="V167" i="5"/>
  <c r="J168" i="5"/>
  <c r="L168" i="5"/>
  <c r="M168" i="5" s="1"/>
  <c r="B167" i="5"/>
  <c r="D167" i="5"/>
  <c r="I38" i="6"/>
  <c r="Q170" i="6"/>
  <c r="B39" i="6"/>
  <c r="D39" i="6"/>
  <c r="E39" i="6" s="1"/>
  <c r="P38" i="5"/>
  <c r="N38" i="5"/>
  <c r="T168" i="6"/>
  <c r="R168" i="6"/>
  <c r="P166" i="5"/>
  <c r="N166" i="5"/>
  <c r="H39" i="6"/>
  <c r="F39" i="6"/>
  <c r="F166" i="5"/>
  <c r="H166" i="5"/>
  <c r="I166" i="5" s="1"/>
  <c r="H38" i="5"/>
  <c r="F38" i="5"/>
  <c r="U35" i="5"/>
  <c r="M103" i="5"/>
  <c r="J37" i="6"/>
  <c r="L37" i="6"/>
  <c r="M37" i="6" s="1"/>
  <c r="Y36" i="5"/>
  <c r="N102" i="6"/>
  <c r="P102" i="6"/>
  <c r="Q102" i="6" s="1"/>
  <c r="L37" i="5"/>
  <c r="J37" i="5"/>
  <c r="B37" i="5"/>
  <c r="D37" i="5"/>
  <c r="E37" i="5" s="1"/>
  <c r="V110" i="6"/>
  <c r="X110" i="6"/>
  <c r="J105" i="6"/>
  <c r="L105" i="6"/>
  <c r="M105" i="6" s="1"/>
  <c r="B38" i="4"/>
  <c r="C37" i="4"/>
  <c r="D37" i="4" s="1"/>
  <c r="N171" i="6"/>
  <c r="P171" i="6"/>
  <c r="L104" i="5"/>
  <c r="J104" i="5"/>
  <c r="X37" i="5"/>
  <c r="V37" i="5"/>
  <c r="M36" i="5"/>
  <c r="E36" i="5"/>
  <c r="Y109" i="6"/>
  <c r="M104" i="6"/>
  <c r="X37" i="6"/>
  <c r="V37" i="6"/>
  <c r="R36" i="5"/>
  <c r="T36" i="5"/>
  <c r="U36" i="5" s="1"/>
  <c r="Q37" i="6"/>
  <c r="E167" i="6"/>
  <c r="M168" i="6"/>
  <c r="U38" i="6"/>
  <c r="H168" i="6"/>
  <c r="I168" i="6" s="1"/>
  <c r="F168" i="6"/>
  <c r="Q103" i="5"/>
  <c r="Y36" i="6"/>
  <c r="P38" i="6"/>
  <c r="Q38" i="6" s="1"/>
  <c r="N38" i="6"/>
  <c r="B168" i="6"/>
  <c r="D168" i="6"/>
  <c r="J169" i="6"/>
  <c r="L169" i="6"/>
  <c r="R39" i="6"/>
  <c r="T39" i="6"/>
  <c r="P104" i="5"/>
  <c r="Q104" i="5" s="1"/>
  <c r="N104" i="5"/>
  <c r="D103" i="6"/>
  <c r="E103" i="6" s="1"/>
  <c r="B103" i="6"/>
  <c r="C38" i="7"/>
  <c r="D38" i="7" s="1"/>
  <c r="B39" i="7"/>
  <c r="I165" i="5"/>
  <c r="D104" i="5"/>
  <c r="B104" i="5"/>
  <c r="T167" i="5"/>
  <c r="R167" i="5"/>
  <c r="Q37" i="5"/>
  <c r="U105" i="6" l="1"/>
  <c r="V169" i="6"/>
  <c r="X169" i="6"/>
  <c r="Q171" i="6"/>
  <c r="Y110" i="6"/>
  <c r="E167" i="5"/>
  <c r="F103" i="5"/>
  <c r="H103" i="5"/>
  <c r="I103" i="5" s="1"/>
  <c r="Y168" i="6"/>
  <c r="C126" i="4"/>
  <c r="D126" i="4" s="1"/>
  <c r="B127" i="4"/>
  <c r="R104" i="5"/>
  <c r="T104" i="5"/>
  <c r="C81" i="7"/>
  <c r="D81" i="7" s="1"/>
  <c r="B82" i="7"/>
  <c r="C127" i="7"/>
  <c r="D127" i="7" s="1"/>
  <c r="B128" i="7"/>
  <c r="X103" i="5"/>
  <c r="Y103" i="5" s="1"/>
  <c r="V103" i="5"/>
  <c r="U103" i="5"/>
  <c r="T106" i="6"/>
  <c r="R106" i="6"/>
  <c r="I103" i="6"/>
  <c r="C81" i="4"/>
  <c r="D81" i="4" s="1"/>
  <c r="B82" i="4"/>
  <c r="H104" i="6"/>
  <c r="I104" i="6" s="1"/>
  <c r="F104" i="6"/>
  <c r="D104" i="6"/>
  <c r="B104" i="6"/>
  <c r="U39" i="6"/>
  <c r="Y37" i="6"/>
  <c r="M104" i="5"/>
  <c r="J106" i="6"/>
  <c r="L106" i="6"/>
  <c r="P103" i="6"/>
  <c r="N103" i="6"/>
  <c r="I38" i="5"/>
  <c r="Q166" i="5"/>
  <c r="T169" i="6"/>
  <c r="R169" i="6"/>
  <c r="X38" i="6"/>
  <c r="V38" i="6"/>
  <c r="P167" i="5"/>
  <c r="N167" i="5"/>
  <c r="M169" i="6"/>
  <c r="N172" i="6"/>
  <c r="P172" i="6"/>
  <c r="X111" i="6"/>
  <c r="V111" i="6"/>
  <c r="U168" i="6"/>
  <c r="B168" i="5"/>
  <c r="D168" i="5"/>
  <c r="J38" i="6"/>
  <c r="L38" i="6"/>
  <c r="P39" i="5"/>
  <c r="N39" i="5"/>
  <c r="T40" i="6"/>
  <c r="R40" i="6"/>
  <c r="L170" i="6"/>
  <c r="J170" i="6"/>
  <c r="E104" i="5"/>
  <c r="E168" i="6"/>
  <c r="C38" i="4"/>
  <c r="D38" i="4" s="1"/>
  <c r="B39" i="4"/>
  <c r="B38" i="5"/>
  <c r="D38" i="5"/>
  <c r="F167" i="5"/>
  <c r="H167" i="5"/>
  <c r="I167" i="5" s="1"/>
  <c r="Q38" i="5"/>
  <c r="J169" i="5"/>
  <c r="L169" i="5"/>
  <c r="J105" i="5"/>
  <c r="L105" i="5"/>
  <c r="M105" i="5" s="1"/>
  <c r="F39" i="5"/>
  <c r="H39" i="5"/>
  <c r="I39" i="5" s="1"/>
  <c r="D105" i="5"/>
  <c r="B105" i="5"/>
  <c r="X38" i="5"/>
  <c r="V38" i="5"/>
  <c r="L38" i="5"/>
  <c r="J38" i="5"/>
  <c r="H40" i="6"/>
  <c r="F40" i="6"/>
  <c r="V168" i="5"/>
  <c r="X168" i="5"/>
  <c r="T168" i="5"/>
  <c r="R168" i="5"/>
  <c r="U167" i="5"/>
  <c r="D169" i="6"/>
  <c r="B169" i="6"/>
  <c r="B40" i="7"/>
  <c r="C39" i="7"/>
  <c r="D39" i="7" s="1"/>
  <c r="N105" i="5"/>
  <c r="P105" i="5"/>
  <c r="Q105" i="5" s="1"/>
  <c r="N39" i="6"/>
  <c r="P39" i="6"/>
  <c r="F169" i="6"/>
  <c r="H169" i="6"/>
  <c r="R37" i="5"/>
  <c r="T37" i="5"/>
  <c r="U37" i="5" s="1"/>
  <c r="Y37" i="5"/>
  <c r="M37" i="5"/>
  <c r="I39" i="6"/>
  <c r="D40" i="6"/>
  <c r="B40" i="6"/>
  <c r="Y167" i="5"/>
  <c r="U106" i="6" l="1"/>
  <c r="U104" i="5"/>
  <c r="E40" i="6"/>
  <c r="R105" i="5"/>
  <c r="T105" i="5"/>
  <c r="U105" i="5" s="1"/>
  <c r="C82" i="7"/>
  <c r="D82" i="7" s="1"/>
  <c r="B83" i="7"/>
  <c r="R107" i="6"/>
  <c r="T107" i="6"/>
  <c r="Y168" i="5"/>
  <c r="M38" i="6"/>
  <c r="M106" i="6"/>
  <c r="H105" i="6"/>
  <c r="F105" i="6"/>
  <c r="X104" i="5"/>
  <c r="V104" i="5"/>
  <c r="B128" i="4"/>
  <c r="C127" i="4"/>
  <c r="D127" i="4" s="1"/>
  <c r="Y169" i="6"/>
  <c r="H104" i="5"/>
  <c r="F104" i="5"/>
  <c r="V170" i="6"/>
  <c r="X170" i="6"/>
  <c r="E169" i="6"/>
  <c r="M169" i="5"/>
  <c r="E168" i="5"/>
  <c r="B83" i="4"/>
  <c r="C82" i="4"/>
  <c r="D82" i="4" s="1"/>
  <c r="B129" i="7"/>
  <c r="C128" i="7"/>
  <c r="D128" i="7" s="1"/>
  <c r="B106" i="5"/>
  <c r="D106" i="5"/>
  <c r="E106" i="5" s="1"/>
  <c r="Q39" i="6"/>
  <c r="B170" i="6"/>
  <c r="D170" i="6"/>
  <c r="X169" i="5"/>
  <c r="Y169" i="5" s="1"/>
  <c r="V169" i="5"/>
  <c r="E105" i="5"/>
  <c r="C39" i="4"/>
  <c r="D39" i="4" s="1"/>
  <c r="B40" i="4"/>
  <c r="M170" i="6"/>
  <c r="J39" i="6"/>
  <c r="L39" i="6"/>
  <c r="U169" i="6"/>
  <c r="J107" i="6"/>
  <c r="L107" i="6"/>
  <c r="I40" i="6"/>
  <c r="L170" i="5"/>
  <c r="J170" i="5"/>
  <c r="D169" i="5"/>
  <c r="B169" i="5"/>
  <c r="L171" i="6"/>
  <c r="J171" i="6"/>
  <c r="F41" i="6"/>
  <c r="H41" i="6"/>
  <c r="I41" i="6" s="1"/>
  <c r="L39" i="5"/>
  <c r="J39" i="5"/>
  <c r="R41" i="6"/>
  <c r="T41" i="6"/>
  <c r="N168" i="5"/>
  <c r="P168" i="5"/>
  <c r="Q168" i="5" s="1"/>
  <c r="N173" i="6"/>
  <c r="P173" i="6"/>
  <c r="Q173" i="6" s="1"/>
  <c r="N40" i="6"/>
  <c r="P40" i="6"/>
  <c r="Q40" i="6" s="1"/>
  <c r="M38" i="5"/>
  <c r="H40" i="5"/>
  <c r="I40" i="5" s="1"/>
  <c r="F40" i="5"/>
  <c r="U40" i="6"/>
  <c r="V112" i="6"/>
  <c r="X112" i="6"/>
  <c r="Q167" i="5"/>
  <c r="F170" i="6"/>
  <c r="H170" i="6"/>
  <c r="D39" i="5"/>
  <c r="E39" i="5" s="1"/>
  <c r="B39" i="5"/>
  <c r="D41" i="6"/>
  <c r="E41" i="6" s="1"/>
  <c r="B41" i="6"/>
  <c r="R38" i="5"/>
  <c r="T38" i="5"/>
  <c r="U38" i="5" s="1"/>
  <c r="B41" i="7"/>
  <c r="C40" i="7"/>
  <c r="D40" i="7" s="1"/>
  <c r="R169" i="5"/>
  <c r="T169" i="5"/>
  <c r="U169" i="5" s="1"/>
  <c r="V39" i="5"/>
  <c r="X39" i="5"/>
  <c r="H168" i="5"/>
  <c r="F168" i="5"/>
  <c r="N40" i="5"/>
  <c r="P40" i="5"/>
  <c r="Q40" i="5" s="1"/>
  <c r="Y111" i="6"/>
  <c r="X39" i="6"/>
  <c r="V39" i="6"/>
  <c r="N104" i="6"/>
  <c r="P104" i="6"/>
  <c r="Q104" i="6" s="1"/>
  <c r="B105" i="6"/>
  <c r="D105" i="6"/>
  <c r="R170" i="6"/>
  <c r="T170" i="6"/>
  <c r="N106" i="5"/>
  <c r="P106" i="5"/>
  <c r="I169" i="6"/>
  <c r="U168" i="5"/>
  <c r="Y38" i="5"/>
  <c r="J106" i="5"/>
  <c r="L106" i="5"/>
  <c r="M106" i="5" s="1"/>
  <c r="E38" i="5"/>
  <c r="Q39" i="5"/>
  <c r="Q172" i="6"/>
  <c r="Y38" i="6"/>
  <c r="Q103" i="6"/>
  <c r="E104" i="6"/>
  <c r="V105" i="5" l="1"/>
  <c r="X105" i="5"/>
  <c r="Y105" i="5" s="1"/>
  <c r="T108" i="6"/>
  <c r="R108" i="6"/>
  <c r="Y170" i="6"/>
  <c r="Y104" i="5"/>
  <c r="B84" i="7"/>
  <c r="C83" i="7"/>
  <c r="D83" i="7" s="1"/>
  <c r="B130" i="7"/>
  <c r="C129" i="7"/>
  <c r="D129" i="7" s="1"/>
  <c r="F105" i="5"/>
  <c r="H105" i="5"/>
  <c r="I105" i="5" s="1"/>
  <c r="I105" i="6"/>
  <c r="X171" i="6"/>
  <c r="Y171" i="6" s="1"/>
  <c r="V171" i="6"/>
  <c r="I104" i="5"/>
  <c r="T106" i="5"/>
  <c r="R106" i="5"/>
  <c r="E170" i="6"/>
  <c r="B84" i="4"/>
  <c r="C83" i="4"/>
  <c r="D83" i="4" s="1"/>
  <c r="F106" i="6"/>
  <c r="H106" i="6"/>
  <c r="Q106" i="5"/>
  <c r="M170" i="5"/>
  <c r="M107" i="6"/>
  <c r="B129" i="4"/>
  <c r="C128" i="4"/>
  <c r="D128" i="4" s="1"/>
  <c r="U107" i="6"/>
  <c r="E105" i="6"/>
  <c r="P41" i="5"/>
  <c r="N41" i="5"/>
  <c r="C41" i="7"/>
  <c r="D41" i="7" s="1"/>
  <c r="B42" i="7"/>
  <c r="I170" i="6"/>
  <c r="F41" i="5"/>
  <c r="H41" i="5"/>
  <c r="I41" i="5" s="1"/>
  <c r="P174" i="6"/>
  <c r="N174" i="6"/>
  <c r="M39" i="6"/>
  <c r="X170" i="5"/>
  <c r="V170" i="5"/>
  <c r="H171" i="6"/>
  <c r="F171" i="6"/>
  <c r="B170" i="5"/>
  <c r="D170" i="5"/>
  <c r="L40" i="6"/>
  <c r="J40" i="6"/>
  <c r="F169" i="5"/>
  <c r="H169" i="5"/>
  <c r="I169" i="5" s="1"/>
  <c r="I168" i="5"/>
  <c r="T39" i="5"/>
  <c r="R39" i="5"/>
  <c r="P169" i="5"/>
  <c r="N169" i="5"/>
  <c r="H42" i="6"/>
  <c r="F42" i="6"/>
  <c r="E169" i="5"/>
  <c r="N105" i="6"/>
  <c r="P105" i="6"/>
  <c r="Q105" i="6" s="1"/>
  <c r="Y39" i="5"/>
  <c r="D42" i="6"/>
  <c r="E42" i="6" s="1"/>
  <c r="B42" i="6"/>
  <c r="Y112" i="6"/>
  <c r="U41" i="6"/>
  <c r="J171" i="5"/>
  <c r="L171" i="5"/>
  <c r="M171" i="5" s="1"/>
  <c r="B41" i="4"/>
  <c r="C40" i="4"/>
  <c r="D40" i="4" s="1"/>
  <c r="B171" i="6"/>
  <c r="D171" i="6"/>
  <c r="R171" i="6"/>
  <c r="T171" i="6"/>
  <c r="X40" i="6"/>
  <c r="V40" i="6"/>
  <c r="V40" i="5"/>
  <c r="X40" i="5"/>
  <c r="X113" i="6"/>
  <c r="V113" i="6"/>
  <c r="T42" i="6"/>
  <c r="R42" i="6"/>
  <c r="D106" i="6"/>
  <c r="B106" i="6"/>
  <c r="P107" i="5"/>
  <c r="N107" i="5"/>
  <c r="L40" i="5"/>
  <c r="J40" i="5"/>
  <c r="J172" i="6"/>
  <c r="L172" i="6"/>
  <c r="M172" i="6" s="1"/>
  <c r="L108" i="6"/>
  <c r="J108" i="6"/>
  <c r="Y39" i="6"/>
  <c r="L107" i="5"/>
  <c r="M107" i="5" s="1"/>
  <c r="J107" i="5"/>
  <c r="U170" i="6"/>
  <c r="T170" i="5"/>
  <c r="R170" i="5"/>
  <c r="B40" i="5"/>
  <c r="D40" i="5"/>
  <c r="E40" i="5" s="1"/>
  <c r="N41" i="6"/>
  <c r="P41" i="6"/>
  <c r="M39" i="5"/>
  <c r="M171" i="6"/>
  <c r="D107" i="5"/>
  <c r="B107" i="5"/>
  <c r="I106" i="6" l="1"/>
  <c r="V172" i="6"/>
  <c r="X172" i="6"/>
  <c r="C84" i="7"/>
  <c r="D84" i="7" s="1"/>
  <c r="B85" i="7"/>
  <c r="H107" i="6"/>
  <c r="I107" i="6" s="1"/>
  <c r="F107" i="6"/>
  <c r="U170" i="5"/>
  <c r="M40" i="6"/>
  <c r="B85" i="4"/>
  <c r="C84" i="4"/>
  <c r="D84" i="4" s="1"/>
  <c r="R109" i="6"/>
  <c r="T109" i="6"/>
  <c r="E106" i="6"/>
  <c r="B130" i="4"/>
  <c r="C129" i="4"/>
  <c r="D129" i="4" s="1"/>
  <c r="H106" i="5"/>
  <c r="F106" i="5"/>
  <c r="U108" i="6"/>
  <c r="U171" i="6"/>
  <c r="M108" i="6"/>
  <c r="Y170" i="5"/>
  <c r="E170" i="5"/>
  <c r="R107" i="5"/>
  <c r="T107" i="5"/>
  <c r="U106" i="5"/>
  <c r="C130" i="7"/>
  <c r="D130" i="7" s="1"/>
  <c r="B131" i="7"/>
  <c r="X106" i="5"/>
  <c r="V106" i="5"/>
  <c r="T43" i="6"/>
  <c r="R43" i="6"/>
  <c r="X41" i="6"/>
  <c r="V41" i="6"/>
  <c r="U39" i="5"/>
  <c r="F42" i="5"/>
  <c r="H42" i="5"/>
  <c r="I42" i="5" s="1"/>
  <c r="Q41" i="6"/>
  <c r="L108" i="5"/>
  <c r="J108" i="5"/>
  <c r="J173" i="6"/>
  <c r="L173" i="6"/>
  <c r="M173" i="6" s="1"/>
  <c r="U42" i="6"/>
  <c r="Y40" i="6"/>
  <c r="B42" i="4"/>
  <c r="C41" i="4"/>
  <c r="D41" i="4" s="1"/>
  <c r="D43" i="6"/>
  <c r="B43" i="6"/>
  <c r="V41" i="5"/>
  <c r="X41" i="5"/>
  <c r="Y41" i="5" s="1"/>
  <c r="T40" i="5"/>
  <c r="R40" i="5"/>
  <c r="C42" i="7"/>
  <c r="D42" i="7" s="1"/>
  <c r="B43" i="7"/>
  <c r="B172" i="6"/>
  <c r="D172" i="6"/>
  <c r="E172" i="6" s="1"/>
  <c r="M40" i="5"/>
  <c r="L172" i="5"/>
  <c r="J172" i="5"/>
  <c r="H43" i="6"/>
  <c r="F43" i="6"/>
  <c r="H170" i="5"/>
  <c r="I170" i="5" s="1"/>
  <c r="F170" i="5"/>
  <c r="D171" i="5"/>
  <c r="B171" i="5"/>
  <c r="P42" i="6"/>
  <c r="N42" i="6"/>
  <c r="L41" i="5"/>
  <c r="M41" i="5" s="1"/>
  <c r="J41" i="5"/>
  <c r="N108" i="5"/>
  <c r="P108" i="5"/>
  <c r="X114" i="6"/>
  <c r="V114" i="6"/>
  <c r="I42" i="6"/>
  <c r="F172" i="6"/>
  <c r="H172" i="6"/>
  <c r="I172" i="6" s="1"/>
  <c r="P42" i="5"/>
  <c r="N42" i="5"/>
  <c r="B41" i="5"/>
  <c r="D41" i="5"/>
  <c r="E41" i="5" s="1"/>
  <c r="Q107" i="5"/>
  <c r="Y113" i="6"/>
  <c r="T172" i="6"/>
  <c r="R172" i="6"/>
  <c r="N106" i="6"/>
  <c r="P106" i="6"/>
  <c r="Q106" i="6" s="1"/>
  <c r="N170" i="5"/>
  <c r="P170" i="5"/>
  <c r="Q170" i="5" s="1"/>
  <c r="I171" i="6"/>
  <c r="N175" i="6"/>
  <c r="P175" i="6"/>
  <c r="Q41" i="5"/>
  <c r="B108" i="5"/>
  <c r="D108" i="5"/>
  <c r="E108" i="5" s="1"/>
  <c r="E107" i="5"/>
  <c r="R171" i="5"/>
  <c r="T171" i="5"/>
  <c r="L109" i="6"/>
  <c r="M109" i="6" s="1"/>
  <c r="J109" i="6"/>
  <c r="D107" i="6"/>
  <c r="E107" i="6" s="1"/>
  <c r="B107" i="6"/>
  <c r="Y40" i="5"/>
  <c r="E171" i="6"/>
  <c r="Q169" i="5"/>
  <c r="L41" i="6"/>
  <c r="J41" i="6"/>
  <c r="V171" i="5"/>
  <c r="X171" i="5"/>
  <c r="Y171" i="5" s="1"/>
  <c r="Q174" i="6"/>
  <c r="R108" i="5" l="1"/>
  <c r="T108" i="5"/>
  <c r="U108" i="5" s="1"/>
  <c r="C130" i="4"/>
  <c r="D130" i="4" s="1"/>
  <c r="B131" i="4"/>
  <c r="H108" i="6"/>
  <c r="F108" i="6"/>
  <c r="Y106" i="5"/>
  <c r="U109" i="6"/>
  <c r="B86" i="7"/>
  <c r="C85" i="7"/>
  <c r="D85" i="7" s="1"/>
  <c r="Q42" i="6"/>
  <c r="I43" i="6"/>
  <c r="C131" i="7"/>
  <c r="D131" i="7" s="1"/>
  <c r="B132" i="7"/>
  <c r="T110" i="6"/>
  <c r="R110" i="6"/>
  <c r="U171" i="5"/>
  <c r="Q175" i="6"/>
  <c r="Y172" i="6"/>
  <c r="F107" i="5"/>
  <c r="H107" i="5"/>
  <c r="I107" i="5" s="1"/>
  <c r="B86" i="4"/>
  <c r="C85" i="4"/>
  <c r="D85" i="4" s="1"/>
  <c r="V173" i="6"/>
  <c r="X173" i="6"/>
  <c r="V107" i="5"/>
  <c r="X107" i="5"/>
  <c r="U172" i="6"/>
  <c r="Q42" i="5"/>
  <c r="Q108" i="5"/>
  <c r="U107" i="5"/>
  <c r="I106" i="5"/>
  <c r="M41" i="6"/>
  <c r="J110" i="6"/>
  <c r="L110" i="6"/>
  <c r="M110" i="6" s="1"/>
  <c r="B109" i="5"/>
  <c r="D109" i="5"/>
  <c r="E109" i="5" s="1"/>
  <c r="P171" i="5"/>
  <c r="Q171" i="5" s="1"/>
  <c r="N171" i="5"/>
  <c r="P43" i="6"/>
  <c r="Q43" i="6" s="1"/>
  <c r="N43" i="6"/>
  <c r="H44" i="6"/>
  <c r="I44" i="6" s="1"/>
  <c r="F44" i="6"/>
  <c r="D173" i="6"/>
  <c r="B173" i="6"/>
  <c r="V42" i="5"/>
  <c r="X42" i="5"/>
  <c r="Y42" i="5" s="1"/>
  <c r="C42" i="4"/>
  <c r="D42" i="4" s="1"/>
  <c r="B43" i="4"/>
  <c r="B44" i="7"/>
  <c r="C43" i="7"/>
  <c r="D43" i="7" s="1"/>
  <c r="H43" i="5"/>
  <c r="F43" i="5"/>
  <c r="P107" i="6"/>
  <c r="Q107" i="6" s="1"/>
  <c r="N107" i="6"/>
  <c r="B42" i="5"/>
  <c r="D42" i="5"/>
  <c r="V115" i="6"/>
  <c r="X115" i="6"/>
  <c r="Y115" i="6" s="1"/>
  <c r="J173" i="5"/>
  <c r="L173" i="5"/>
  <c r="M173" i="5" s="1"/>
  <c r="L42" i="6"/>
  <c r="M42" i="6" s="1"/>
  <c r="J42" i="6"/>
  <c r="T172" i="5"/>
  <c r="R172" i="5"/>
  <c r="N176" i="6"/>
  <c r="P176" i="6"/>
  <c r="T173" i="6"/>
  <c r="U173" i="6" s="1"/>
  <c r="R173" i="6"/>
  <c r="N43" i="5"/>
  <c r="P43" i="5"/>
  <c r="Q43" i="5" s="1"/>
  <c r="Y114" i="6"/>
  <c r="M172" i="5"/>
  <c r="V42" i="6"/>
  <c r="X42" i="6"/>
  <c r="Y42" i="6" s="1"/>
  <c r="B172" i="5"/>
  <c r="D172" i="5"/>
  <c r="E172" i="5" s="1"/>
  <c r="L174" i="6"/>
  <c r="M174" i="6" s="1"/>
  <c r="J174" i="6"/>
  <c r="Y41" i="6"/>
  <c r="P109" i="5"/>
  <c r="Q109" i="5" s="1"/>
  <c r="N109" i="5"/>
  <c r="E171" i="5"/>
  <c r="R41" i="5"/>
  <c r="T41" i="5"/>
  <c r="D44" i="6"/>
  <c r="B44" i="6"/>
  <c r="J109" i="5"/>
  <c r="L109" i="5"/>
  <c r="M109" i="5" s="1"/>
  <c r="R44" i="6"/>
  <c r="T44" i="6"/>
  <c r="U44" i="6" s="1"/>
  <c r="V172" i="5"/>
  <c r="X172" i="5"/>
  <c r="D108" i="6"/>
  <c r="B108" i="6"/>
  <c r="F173" i="6"/>
  <c r="H173" i="6"/>
  <c r="I173" i="6" s="1"/>
  <c r="J42" i="5"/>
  <c r="L42" i="5"/>
  <c r="H171" i="5"/>
  <c r="F171" i="5"/>
  <c r="U40" i="5"/>
  <c r="E43" i="6"/>
  <c r="M108" i="5"/>
  <c r="U43" i="6"/>
  <c r="U110" i="6" l="1"/>
  <c r="B87" i="4"/>
  <c r="C86" i="4"/>
  <c r="D86" i="4" s="1"/>
  <c r="C132" i="7"/>
  <c r="D132" i="7" s="1"/>
  <c r="B133" i="7"/>
  <c r="F109" i="6"/>
  <c r="H109" i="6"/>
  <c r="R111" i="6"/>
  <c r="T111" i="6"/>
  <c r="I108" i="6"/>
  <c r="H108" i="5"/>
  <c r="F108" i="5"/>
  <c r="B132" i="4"/>
  <c r="C131" i="4"/>
  <c r="D131" i="4" s="1"/>
  <c r="V174" i="6"/>
  <c r="X174" i="6"/>
  <c r="Y174" i="6" s="1"/>
  <c r="Y107" i="5"/>
  <c r="E173" i="6"/>
  <c r="V108" i="5"/>
  <c r="X108" i="5"/>
  <c r="Y108" i="5" s="1"/>
  <c r="Y173" i="6"/>
  <c r="C86" i="7"/>
  <c r="D86" i="7" s="1"/>
  <c r="B87" i="7"/>
  <c r="R109" i="5"/>
  <c r="T109" i="5"/>
  <c r="R42" i="5"/>
  <c r="T42" i="5"/>
  <c r="D174" i="6"/>
  <c r="B174" i="6"/>
  <c r="X43" i="6"/>
  <c r="V43" i="6"/>
  <c r="P44" i="5"/>
  <c r="N44" i="5"/>
  <c r="X116" i="6"/>
  <c r="Y116" i="6" s="1"/>
  <c r="V116" i="6"/>
  <c r="C44" i="7"/>
  <c r="D44" i="7" s="1"/>
  <c r="B45" i="7"/>
  <c r="F174" i="6"/>
  <c r="H174" i="6"/>
  <c r="T45" i="6"/>
  <c r="R45" i="6"/>
  <c r="J175" i="6"/>
  <c r="L175" i="6"/>
  <c r="R174" i="6"/>
  <c r="T174" i="6"/>
  <c r="J43" i="6"/>
  <c r="L43" i="6"/>
  <c r="M43" i="6" s="1"/>
  <c r="E42" i="5"/>
  <c r="F45" i="6"/>
  <c r="H45" i="6"/>
  <c r="I45" i="6" s="1"/>
  <c r="B110" i="5"/>
  <c r="D110" i="5"/>
  <c r="L43" i="5"/>
  <c r="J43" i="5"/>
  <c r="B43" i="5"/>
  <c r="D43" i="5"/>
  <c r="E43" i="5" s="1"/>
  <c r="V173" i="5"/>
  <c r="X173" i="5"/>
  <c r="J110" i="5"/>
  <c r="L110" i="5"/>
  <c r="N110" i="5"/>
  <c r="P110" i="5"/>
  <c r="Q176" i="6"/>
  <c r="N108" i="6"/>
  <c r="P108" i="6"/>
  <c r="Q108" i="6" s="1"/>
  <c r="B44" i="4"/>
  <c r="C43" i="4"/>
  <c r="D43" i="4" s="1"/>
  <c r="N44" i="6"/>
  <c r="P44" i="6"/>
  <c r="Q44" i="6" s="1"/>
  <c r="L111" i="6"/>
  <c r="J111" i="6"/>
  <c r="F172" i="5"/>
  <c r="H172" i="5"/>
  <c r="B45" i="6"/>
  <c r="D45" i="6"/>
  <c r="E45" i="6" s="1"/>
  <c r="N177" i="6"/>
  <c r="P177" i="6"/>
  <c r="Q177" i="6" s="1"/>
  <c r="I171" i="5"/>
  <c r="E44" i="6"/>
  <c r="R173" i="5"/>
  <c r="T173" i="5"/>
  <c r="U173" i="5" s="1"/>
  <c r="H44" i="5"/>
  <c r="F44" i="5"/>
  <c r="B109" i="6"/>
  <c r="D109" i="6"/>
  <c r="E109" i="6" s="1"/>
  <c r="E108" i="6"/>
  <c r="M42" i="5"/>
  <c r="Y172" i="5"/>
  <c r="U41" i="5"/>
  <c r="B173" i="5"/>
  <c r="D173" i="5"/>
  <c r="U172" i="5"/>
  <c r="J174" i="5"/>
  <c r="L174" i="5"/>
  <c r="I43" i="5"/>
  <c r="X43" i="5"/>
  <c r="Y43" i="5" s="1"/>
  <c r="V43" i="5"/>
  <c r="N172" i="5"/>
  <c r="P172" i="5"/>
  <c r="T112" i="6" l="1"/>
  <c r="R112" i="6"/>
  <c r="C87" i="7"/>
  <c r="D87" i="7" s="1"/>
  <c r="B88" i="7"/>
  <c r="X175" i="6"/>
  <c r="V175" i="6"/>
  <c r="I109" i="6"/>
  <c r="F110" i="6"/>
  <c r="H110" i="6"/>
  <c r="B133" i="4"/>
  <c r="C132" i="4"/>
  <c r="D132" i="4" s="1"/>
  <c r="B134" i="7"/>
  <c r="C133" i="7"/>
  <c r="D133" i="7" s="1"/>
  <c r="H109" i="5"/>
  <c r="F109" i="5"/>
  <c r="U42" i="5"/>
  <c r="V109" i="5"/>
  <c r="X109" i="5"/>
  <c r="Y109" i="5" s="1"/>
  <c r="I108" i="5"/>
  <c r="R110" i="5"/>
  <c r="T110" i="5"/>
  <c r="U110" i="5" s="1"/>
  <c r="C87" i="4"/>
  <c r="D87" i="4" s="1"/>
  <c r="B88" i="4"/>
  <c r="Q110" i="5"/>
  <c r="U174" i="6"/>
  <c r="I174" i="6"/>
  <c r="U109" i="5"/>
  <c r="U111" i="6"/>
  <c r="H173" i="5"/>
  <c r="F173" i="5"/>
  <c r="B45" i="4"/>
  <c r="C44" i="4"/>
  <c r="D44" i="4" s="1"/>
  <c r="X174" i="5"/>
  <c r="V174" i="5"/>
  <c r="B111" i="5"/>
  <c r="D111" i="5"/>
  <c r="N45" i="5"/>
  <c r="P45" i="5"/>
  <c r="Q45" i="5" s="1"/>
  <c r="N111" i="5"/>
  <c r="P111" i="5"/>
  <c r="Q111" i="5" s="1"/>
  <c r="T175" i="6"/>
  <c r="R175" i="6"/>
  <c r="H175" i="6"/>
  <c r="F175" i="6"/>
  <c r="Q44" i="5"/>
  <c r="Q172" i="5"/>
  <c r="E173" i="5"/>
  <c r="D110" i="6"/>
  <c r="E110" i="6" s="1"/>
  <c r="B110" i="6"/>
  <c r="P178" i="6"/>
  <c r="N178" i="6"/>
  <c r="N109" i="6"/>
  <c r="P109" i="6"/>
  <c r="Q109" i="6" s="1"/>
  <c r="M110" i="5"/>
  <c r="D44" i="5"/>
  <c r="E44" i="5" s="1"/>
  <c r="B44" i="5"/>
  <c r="F46" i="6"/>
  <c r="H46" i="6"/>
  <c r="M175" i="6"/>
  <c r="C45" i="7"/>
  <c r="D45" i="7" s="1"/>
  <c r="B46" i="7"/>
  <c r="X44" i="6"/>
  <c r="V44" i="6"/>
  <c r="H45" i="5"/>
  <c r="F45" i="5"/>
  <c r="L112" i="6"/>
  <c r="J112" i="6"/>
  <c r="L111" i="5"/>
  <c r="J111" i="5"/>
  <c r="L176" i="6"/>
  <c r="J176" i="6"/>
  <c r="Y43" i="6"/>
  <c r="D174" i="5"/>
  <c r="B174" i="5"/>
  <c r="V44" i="5"/>
  <c r="X44" i="5"/>
  <c r="I44" i="5"/>
  <c r="M111" i="6"/>
  <c r="X117" i="6"/>
  <c r="V117" i="6"/>
  <c r="B175" i="6"/>
  <c r="D175" i="6"/>
  <c r="J175" i="5"/>
  <c r="L175" i="5"/>
  <c r="M175" i="5" s="1"/>
  <c r="N173" i="5"/>
  <c r="P173" i="5"/>
  <c r="Q173" i="5" s="1"/>
  <c r="L44" i="5"/>
  <c r="M44" i="5" s="1"/>
  <c r="J44" i="5"/>
  <c r="E174" i="6"/>
  <c r="R174" i="5"/>
  <c r="T174" i="5"/>
  <c r="B46" i="6"/>
  <c r="D46" i="6"/>
  <c r="N45" i="6"/>
  <c r="P45" i="6"/>
  <c r="Q45" i="6" s="1"/>
  <c r="M43" i="5"/>
  <c r="T46" i="6"/>
  <c r="U46" i="6" s="1"/>
  <c r="R46" i="6"/>
  <c r="M174" i="5"/>
  <c r="I172" i="5"/>
  <c r="Y173" i="5"/>
  <c r="E110" i="5"/>
  <c r="J44" i="6"/>
  <c r="L44" i="6"/>
  <c r="M44" i="6" s="1"/>
  <c r="U45" i="6"/>
  <c r="T43" i="5"/>
  <c r="R43" i="5"/>
  <c r="H110" i="5" l="1"/>
  <c r="F110" i="5"/>
  <c r="I109" i="5"/>
  <c r="V176" i="6"/>
  <c r="X176" i="6"/>
  <c r="Y176" i="6" s="1"/>
  <c r="B89" i="4"/>
  <c r="C88" i="4"/>
  <c r="D88" i="4" s="1"/>
  <c r="Y175" i="6"/>
  <c r="Q178" i="6"/>
  <c r="T111" i="5"/>
  <c r="R111" i="5"/>
  <c r="C134" i="7"/>
  <c r="D134" i="7" s="1"/>
  <c r="F95" i="7"/>
  <c r="B89" i="7"/>
  <c r="C88" i="7"/>
  <c r="D88" i="7" s="1"/>
  <c r="F111" i="6"/>
  <c r="H111" i="6"/>
  <c r="C133" i="4"/>
  <c r="D133" i="4" s="1"/>
  <c r="B134" i="4"/>
  <c r="R113" i="6"/>
  <c r="T113" i="6"/>
  <c r="U113" i="6" s="1"/>
  <c r="X110" i="5"/>
  <c r="V110" i="5"/>
  <c r="I110" i="6"/>
  <c r="U112" i="6"/>
  <c r="B47" i="6"/>
  <c r="D47" i="6"/>
  <c r="E47" i="6" s="1"/>
  <c r="J177" i="6"/>
  <c r="L177" i="6"/>
  <c r="M177" i="6" s="1"/>
  <c r="F46" i="5"/>
  <c r="H46" i="5"/>
  <c r="I46" i="5" s="1"/>
  <c r="F47" i="6"/>
  <c r="H47" i="6"/>
  <c r="R176" i="6"/>
  <c r="T176" i="6"/>
  <c r="U176" i="6" s="1"/>
  <c r="E111" i="5"/>
  <c r="J45" i="6"/>
  <c r="L45" i="6"/>
  <c r="U174" i="5"/>
  <c r="P174" i="5"/>
  <c r="Q174" i="5" s="1"/>
  <c r="N174" i="5"/>
  <c r="Y44" i="5"/>
  <c r="M176" i="6"/>
  <c r="I45" i="5"/>
  <c r="B45" i="5"/>
  <c r="D45" i="5"/>
  <c r="B111" i="6"/>
  <c r="D111" i="6"/>
  <c r="E111" i="6" s="1"/>
  <c r="U175" i="6"/>
  <c r="B112" i="5"/>
  <c r="D112" i="5"/>
  <c r="E112" i="5" s="1"/>
  <c r="V45" i="5"/>
  <c r="X45" i="5"/>
  <c r="Y45" i="5" s="1"/>
  <c r="X45" i="6"/>
  <c r="Y45" i="6" s="1"/>
  <c r="V45" i="6"/>
  <c r="X175" i="5"/>
  <c r="V175" i="5"/>
  <c r="L176" i="5"/>
  <c r="J176" i="5"/>
  <c r="B175" i="5"/>
  <c r="D175" i="5"/>
  <c r="E175" i="5" s="1"/>
  <c r="Y44" i="6"/>
  <c r="P112" i="5"/>
  <c r="Q112" i="5" s="1"/>
  <c r="N112" i="5"/>
  <c r="Y174" i="5"/>
  <c r="E175" i="6"/>
  <c r="E174" i="5"/>
  <c r="L112" i="5"/>
  <c r="J112" i="5"/>
  <c r="C46" i="7"/>
  <c r="D46" i="7" s="1"/>
  <c r="F7" i="7"/>
  <c r="R44" i="5"/>
  <c r="T44" i="5"/>
  <c r="D176" i="6"/>
  <c r="B176" i="6"/>
  <c r="M111" i="5"/>
  <c r="P110" i="6"/>
  <c r="N110" i="6"/>
  <c r="C45" i="4"/>
  <c r="D45" i="4" s="1"/>
  <c r="B46" i="4"/>
  <c r="R175" i="5"/>
  <c r="T175" i="5"/>
  <c r="U175" i="5" s="1"/>
  <c r="R47" i="6"/>
  <c r="T47" i="6"/>
  <c r="U47" i="6" s="1"/>
  <c r="N46" i="6"/>
  <c r="P46" i="6"/>
  <c r="J45" i="5"/>
  <c r="L45" i="5"/>
  <c r="M45" i="5" s="1"/>
  <c r="V118" i="6"/>
  <c r="X118" i="6"/>
  <c r="L113" i="6"/>
  <c r="M113" i="6" s="1"/>
  <c r="J113" i="6"/>
  <c r="H176" i="6"/>
  <c r="F176" i="6"/>
  <c r="H174" i="5"/>
  <c r="F174" i="5"/>
  <c r="U43" i="5"/>
  <c r="E46" i="6"/>
  <c r="Y117" i="6"/>
  <c r="M112" i="6"/>
  <c r="I46" i="6"/>
  <c r="N179" i="6"/>
  <c r="P179" i="6"/>
  <c r="Q179" i="6" s="1"/>
  <c r="I175" i="6"/>
  <c r="N46" i="5"/>
  <c r="P46" i="5"/>
  <c r="I173" i="5"/>
  <c r="M45" i="6" l="1"/>
  <c r="Y110" i="5"/>
  <c r="B90" i="7"/>
  <c r="C89" i="7"/>
  <c r="D89" i="7" s="1"/>
  <c r="B90" i="4"/>
  <c r="C89" i="4"/>
  <c r="D89" i="4" s="1"/>
  <c r="F112" i="6"/>
  <c r="H112" i="6"/>
  <c r="I112" i="6" s="1"/>
  <c r="G95" i="7"/>
  <c r="H95" i="7" s="1"/>
  <c r="F96" i="7"/>
  <c r="I174" i="5"/>
  <c r="T114" i="6"/>
  <c r="U114" i="6" s="1"/>
  <c r="R114" i="6"/>
  <c r="V177" i="6"/>
  <c r="X177" i="6"/>
  <c r="F95" i="4"/>
  <c r="C134" i="4"/>
  <c r="D134" i="4" s="1"/>
  <c r="T112" i="5"/>
  <c r="R112" i="5"/>
  <c r="U111" i="5"/>
  <c r="F111" i="5"/>
  <c r="H111" i="5"/>
  <c r="I111" i="5" s="1"/>
  <c r="X111" i="5"/>
  <c r="V111" i="5"/>
  <c r="I111" i="6"/>
  <c r="I110" i="5"/>
  <c r="L114" i="6"/>
  <c r="J114" i="6"/>
  <c r="Q46" i="6"/>
  <c r="F7" i="4"/>
  <c r="C46" i="4"/>
  <c r="D46" i="4" s="1"/>
  <c r="U44" i="5"/>
  <c r="N113" i="5"/>
  <c r="P113" i="5"/>
  <c r="Q113" i="5" s="1"/>
  <c r="E45" i="5"/>
  <c r="I47" i="6"/>
  <c r="T45" i="5"/>
  <c r="R45" i="5"/>
  <c r="J177" i="5"/>
  <c r="L177" i="5"/>
  <c r="B46" i="5"/>
  <c r="D46" i="5"/>
  <c r="E46" i="5" s="1"/>
  <c r="H48" i="6"/>
  <c r="F48" i="6"/>
  <c r="M176" i="5"/>
  <c r="V46" i="5"/>
  <c r="X46" i="5"/>
  <c r="Q46" i="5"/>
  <c r="R48" i="6"/>
  <c r="T48" i="6"/>
  <c r="P111" i="6"/>
  <c r="N111" i="6"/>
  <c r="F47" i="5"/>
  <c r="H47" i="5"/>
  <c r="N180" i="6"/>
  <c r="P180" i="6"/>
  <c r="Q180" i="6" s="1"/>
  <c r="F175" i="5"/>
  <c r="H175" i="5"/>
  <c r="Y118" i="6"/>
  <c r="Q110" i="6"/>
  <c r="F8" i="7"/>
  <c r="G7" i="7"/>
  <c r="H7" i="7" s="1"/>
  <c r="B113" i="5"/>
  <c r="D113" i="5"/>
  <c r="E113" i="5" s="1"/>
  <c r="J46" i="6"/>
  <c r="L46" i="6"/>
  <c r="M46" i="6" s="1"/>
  <c r="V119" i="6"/>
  <c r="X119" i="6"/>
  <c r="X176" i="5"/>
  <c r="V176" i="5"/>
  <c r="J178" i="6"/>
  <c r="L178" i="6"/>
  <c r="H177" i="6"/>
  <c r="I177" i="6" s="1"/>
  <c r="F177" i="6"/>
  <c r="B177" i="6"/>
  <c r="D177" i="6"/>
  <c r="E177" i="6" s="1"/>
  <c r="L113" i="5"/>
  <c r="J113" i="5"/>
  <c r="B176" i="5"/>
  <c r="D176" i="5"/>
  <c r="Y175" i="5"/>
  <c r="N47" i="5"/>
  <c r="P47" i="5"/>
  <c r="P47" i="6"/>
  <c r="N47" i="6"/>
  <c r="I176" i="6"/>
  <c r="L46" i="5"/>
  <c r="M46" i="5" s="1"/>
  <c r="J46" i="5"/>
  <c r="R176" i="5"/>
  <c r="T176" i="5"/>
  <c r="U176" i="5" s="1"/>
  <c r="E176" i="6"/>
  <c r="M112" i="5"/>
  <c r="X46" i="6"/>
  <c r="Y46" i="6" s="1"/>
  <c r="V46" i="6"/>
  <c r="B112" i="6"/>
  <c r="D112" i="6"/>
  <c r="E112" i="6" s="1"/>
  <c r="P175" i="5"/>
  <c r="N175" i="5"/>
  <c r="T177" i="6"/>
  <c r="R177" i="6"/>
  <c r="D48" i="6"/>
  <c r="E48" i="6" s="1"/>
  <c r="B48" i="6"/>
  <c r="Q47" i="5" l="1"/>
  <c r="Y111" i="5"/>
  <c r="Y177" i="6"/>
  <c r="F113" i="6"/>
  <c r="H113" i="6"/>
  <c r="I113" i="6" s="1"/>
  <c r="V178" i="6"/>
  <c r="X178" i="6"/>
  <c r="Y178" i="6" s="1"/>
  <c r="G95" i="4"/>
  <c r="H95" i="4" s="1"/>
  <c r="F96" i="4"/>
  <c r="F112" i="5"/>
  <c r="H112" i="5"/>
  <c r="I112" i="5" s="1"/>
  <c r="R115" i="6"/>
  <c r="T115" i="6"/>
  <c r="U115" i="6" s="1"/>
  <c r="C90" i="4"/>
  <c r="D90" i="4" s="1"/>
  <c r="F51" i="4"/>
  <c r="V112" i="5"/>
  <c r="X112" i="5"/>
  <c r="R113" i="5"/>
  <c r="T113" i="5"/>
  <c r="U113" i="5" s="1"/>
  <c r="F51" i="7"/>
  <c r="C90" i="7"/>
  <c r="D90" i="7" s="1"/>
  <c r="U177" i="6"/>
  <c r="U112" i="5"/>
  <c r="G96" i="7"/>
  <c r="H96" i="7" s="1"/>
  <c r="F97" i="7"/>
  <c r="I175" i="5"/>
  <c r="E176" i="5"/>
  <c r="H178" i="6"/>
  <c r="F178" i="6"/>
  <c r="Y119" i="6"/>
  <c r="Y46" i="5"/>
  <c r="M177" i="5"/>
  <c r="P48" i="6"/>
  <c r="N48" i="6"/>
  <c r="V120" i="6"/>
  <c r="X120" i="6"/>
  <c r="Y120" i="6" s="1"/>
  <c r="V47" i="5"/>
  <c r="X47" i="5"/>
  <c r="Y47" i="5" s="1"/>
  <c r="L178" i="5"/>
  <c r="J178" i="5"/>
  <c r="Q175" i="5"/>
  <c r="Q47" i="6"/>
  <c r="M178" i="6"/>
  <c r="F176" i="5"/>
  <c r="H176" i="5"/>
  <c r="I176" i="5" s="1"/>
  <c r="T46" i="5"/>
  <c r="U46" i="5" s="1"/>
  <c r="R46" i="5"/>
  <c r="G7" i="4"/>
  <c r="H7" i="4" s="1"/>
  <c r="F8" i="4"/>
  <c r="J179" i="6"/>
  <c r="L179" i="6"/>
  <c r="M179" i="6" s="1"/>
  <c r="P112" i="6"/>
  <c r="Q112" i="6" s="1"/>
  <c r="N112" i="6"/>
  <c r="U45" i="5"/>
  <c r="B177" i="5"/>
  <c r="D177" i="5"/>
  <c r="E177" i="5" s="1"/>
  <c r="D113" i="6"/>
  <c r="B113" i="6"/>
  <c r="R177" i="5"/>
  <c r="T177" i="5"/>
  <c r="U177" i="5" s="1"/>
  <c r="N48" i="5"/>
  <c r="P48" i="5"/>
  <c r="Q48" i="5" s="1"/>
  <c r="L114" i="5"/>
  <c r="J114" i="5"/>
  <c r="X177" i="5"/>
  <c r="V177" i="5"/>
  <c r="N181" i="6"/>
  <c r="P181" i="6"/>
  <c r="Q181" i="6" s="1"/>
  <c r="Q111" i="6"/>
  <c r="H49" i="6"/>
  <c r="F49" i="6"/>
  <c r="J115" i="6"/>
  <c r="L115" i="6"/>
  <c r="M115" i="6" s="1"/>
  <c r="N176" i="5"/>
  <c r="P176" i="5"/>
  <c r="D49" i="6"/>
  <c r="E49" i="6" s="1"/>
  <c r="B49" i="6"/>
  <c r="V47" i="6"/>
  <c r="X47" i="6"/>
  <c r="Y47" i="6" s="1"/>
  <c r="L47" i="5"/>
  <c r="J47" i="5"/>
  <c r="M113" i="5"/>
  <c r="Y176" i="5"/>
  <c r="J47" i="6"/>
  <c r="L47" i="6"/>
  <c r="F9" i="7"/>
  <c r="G8" i="7"/>
  <c r="H8" i="7" s="1"/>
  <c r="I47" i="5"/>
  <c r="U48" i="6"/>
  <c r="I48" i="6"/>
  <c r="M114" i="6"/>
  <c r="F48" i="5"/>
  <c r="H48" i="5"/>
  <c r="I48" i="5" s="1"/>
  <c r="R49" i="6"/>
  <c r="T49" i="6"/>
  <c r="U49" i="6" s="1"/>
  <c r="R178" i="6"/>
  <c r="T178" i="6"/>
  <c r="D178" i="6"/>
  <c r="B178" i="6"/>
  <c r="D114" i="5"/>
  <c r="B114" i="5"/>
  <c r="D47" i="5"/>
  <c r="E47" i="5" s="1"/>
  <c r="B47" i="5"/>
  <c r="P114" i="5"/>
  <c r="N114" i="5"/>
  <c r="X179" i="6" l="1"/>
  <c r="V179" i="6"/>
  <c r="F52" i="7"/>
  <c r="G51" i="7"/>
  <c r="H51" i="7" s="1"/>
  <c r="T116" i="6"/>
  <c r="R116" i="6"/>
  <c r="H114" i="6"/>
  <c r="F114" i="6"/>
  <c r="V113" i="5"/>
  <c r="X113" i="5"/>
  <c r="Y113" i="5" s="1"/>
  <c r="T114" i="5"/>
  <c r="R114" i="5"/>
  <c r="F113" i="5"/>
  <c r="H113" i="5"/>
  <c r="I113" i="5" s="1"/>
  <c r="G51" i="4"/>
  <c r="H51" i="4" s="1"/>
  <c r="F52" i="4"/>
  <c r="U178" i="6"/>
  <c r="F98" i="7"/>
  <c r="G97" i="7"/>
  <c r="H97" i="7" s="1"/>
  <c r="Y112" i="5"/>
  <c r="F97" i="4"/>
  <c r="G96" i="4"/>
  <c r="H96" i="4" s="1"/>
  <c r="B115" i="5"/>
  <c r="D115" i="5"/>
  <c r="E115" i="5" s="1"/>
  <c r="Q176" i="5"/>
  <c r="P182" i="6"/>
  <c r="N182" i="6"/>
  <c r="R178" i="5"/>
  <c r="T178" i="5"/>
  <c r="R47" i="5"/>
  <c r="T47" i="5"/>
  <c r="U47" i="5" s="1"/>
  <c r="V48" i="5"/>
  <c r="X48" i="5"/>
  <c r="Y48" i="5" s="1"/>
  <c r="E114" i="5"/>
  <c r="P177" i="5"/>
  <c r="N177" i="5"/>
  <c r="V178" i="5"/>
  <c r="X178" i="5"/>
  <c r="B114" i="6"/>
  <c r="D114" i="6"/>
  <c r="L48" i="6"/>
  <c r="J48" i="6"/>
  <c r="J48" i="5"/>
  <c r="L48" i="5"/>
  <c r="Y177" i="5"/>
  <c r="E113" i="6"/>
  <c r="V121" i="6"/>
  <c r="X121" i="6"/>
  <c r="R50" i="6"/>
  <c r="T50" i="6"/>
  <c r="U50" i="6" s="1"/>
  <c r="M47" i="5"/>
  <c r="L116" i="6"/>
  <c r="J116" i="6"/>
  <c r="J115" i="5"/>
  <c r="L115" i="5"/>
  <c r="L180" i="6"/>
  <c r="J180" i="6"/>
  <c r="P49" i="6"/>
  <c r="N49" i="6"/>
  <c r="F50" i="6"/>
  <c r="H50" i="6"/>
  <c r="I50" i="6" s="1"/>
  <c r="M114" i="5"/>
  <c r="D178" i="5"/>
  <c r="E178" i="5" s="1"/>
  <c r="B178" i="5"/>
  <c r="Q48" i="6"/>
  <c r="F179" i="6"/>
  <c r="H179" i="6"/>
  <c r="I179" i="6" s="1"/>
  <c r="R179" i="6"/>
  <c r="T179" i="6"/>
  <c r="D179" i="6"/>
  <c r="B179" i="6"/>
  <c r="E178" i="6"/>
  <c r="F49" i="5"/>
  <c r="H49" i="5"/>
  <c r="F10" i="7"/>
  <c r="G9" i="7"/>
  <c r="H9" i="7" s="1"/>
  <c r="X48" i="6"/>
  <c r="Y48" i="6" s="1"/>
  <c r="V48" i="6"/>
  <c r="I49" i="6"/>
  <c r="H177" i="5"/>
  <c r="F177" i="5"/>
  <c r="L179" i="5"/>
  <c r="J179" i="5"/>
  <c r="I178" i="6"/>
  <c r="N115" i="5"/>
  <c r="P115" i="5"/>
  <c r="Q115" i="5" s="1"/>
  <c r="Q114" i="5"/>
  <c r="B48" i="5"/>
  <c r="D48" i="5"/>
  <c r="M47" i="6"/>
  <c r="D50" i="6"/>
  <c r="B50" i="6"/>
  <c r="P49" i="5"/>
  <c r="N49" i="5"/>
  <c r="N113" i="6"/>
  <c r="P113" i="6"/>
  <c r="Q113" i="6" s="1"/>
  <c r="G8" i="4"/>
  <c r="H8" i="4" s="1"/>
  <c r="F9" i="4"/>
  <c r="M178" i="5"/>
  <c r="F53" i="4" l="1"/>
  <c r="G52" i="4"/>
  <c r="H52" i="4" s="1"/>
  <c r="M116" i="6"/>
  <c r="M48" i="6"/>
  <c r="Q177" i="5"/>
  <c r="T117" i="6"/>
  <c r="R117" i="6"/>
  <c r="U178" i="5"/>
  <c r="F98" i="4"/>
  <c r="G97" i="4"/>
  <c r="H97" i="4" s="1"/>
  <c r="H114" i="5"/>
  <c r="F114" i="5"/>
  <c r="U116" i="6"/>
  <c r="R115" i="5"/>
  <c r="T115" i="5"/>
  <c r="U115" i="5" s="1"/>
  <c r="E48" i="5"/>
  <c r="E114" i="6"/>
  <c r="U114" i="5"/>
  <c r="G52" i="7"/>
  <c r="H52" i="7" s="1"/>
  <c r="F53" i="7"/>
  <c r="F115" i="6"/>
  <c r="H115" i="6"/>
  <c r="I114" i="6"/>
  <c r="F99" i="7"/>
  <c r="G98" i="7"/>
  <c r="H98" i="7" s="1"/>
  <c r="X180" i="6"/>
  <c r="Y180" i="6" s="1"/>
  <c r="V180" i="6"/>
  <c r="E50" i="6"/>
  <c r="I49" i="5"/>
  <c r="M115" i="5"/>
  <c r="M48" i="5"/>
  <c r="Y178" i="5"/>
  <c r="V114" i="5"/>
  <c r="X114" i="5"/>
  <c r="Y114" i="5" s="1"/>
  <c r="Y179" i="6"/>
  <c r="B180" i="6"/>
  <c r="D180" i="6"/>
  <c r="N50" i="6"/>
  <c r="P50" i="6"/>
  <c r="V122" i="6"/>
  <c r="X122" i="6"/>
  <c r="Y122" i="6" s="1"/>
  <c r="N114" i="6"/>
  <c r="P114" i="6"/>
  <c r="Q114" i="6" s="1"/>
  <c r="X49" i="6"/>
  <c r="V49" i="6"/>
  <c r="E179" i="6"/>
  <c r="Q49" i="6"/>
  <c r="T179" i="5"/>
  <c r="R179" i="5"/>
  <c r="L180" i="5"/>
  <c r="J180" i="5"/>
  <c r="D179" i="5"/>
  <c r="B179" i="5"/>
  <c r="L181" i="6"/>
  <c r="J181" i="6"/>
  <c r="R51" i="6"/>
  <c r="T51" i="6"/>
  <c r="P183" i="6"/>
  <c r="N183" i="6"/>
  <c r="P50" i="5"/>
  <c r="N50" i="5"/>
  <c r="B51" i="6"/>
  <c r="D51" i="6"/>
  <c r="B49" i="5"/>
  <c r="D49" i="5"/>
  <c r="E49" i="5" s="1"/>
  <c r="M179" i="5"/>
  <c r="F11" i="7"/>
  <c r="G10" i="7"/>
  <c r="H10" i="7" s="1"/>
  <c r="U179" i="6"/>
  <c r="M180" i="6"/>
  <c r="D115" i="6"/>
  <c r="E115" i="6" s="1"/>
  <c r="B115" i="6"/>
  <c r="Q182" i="6"/>
  <c r="F178" i="5"/>
  <c r="H178" i="5"/>
  <c r="R180" i="6"/>
  <c r="T180" i="6"/>
  <c r="V49" i="5"/>
  <c r="X49" i="5"/>
  <c r="Y49" i="5" s="1"/>
  <c r="Q49" i="5"/>
  <c r="I177" i="5"/>
  <c r="F50" i="5"/>
  <c r="H50" i="5"/>
  <c r="L116" i="5"/>
  <c r="M116" i="5" s="1"/>
  <c r="J116" i="5"/>
  <c r="L49" i="5"/>
  <c r="J49" i="5"/>
  <c r="V179" i="5"/>
  <c r="X179" i="5"/>
  <c r="F10" i="4"/>
  <c r="G9" i="4"/>
  <c r="H9" i="4" s="1"/>
  <c r="P116" i="5"/>
  <c r="Q116" i="5" s="1"/>
  <c r="N116" i="5"/>
  <c r="H180" i="6"/>
  <c r="F180" i="6"/>
  <c r="H51" i="6"/>
  <c r="F51" i="6"/>
  <c r="J117" i="6"/>
  <c r="L117" i="6"/>
  <c r="Y121" i="6"/>
  <c r="L49" i="6"/>
  <c r="J49" i="6"/>
  <c r="P178" i="5"/>
  <c r="N178" i="5"/>
  <c r="T48" i="5"/>
  <c r="R48" i="5"/>
  <c r="B116" i="5"/>
  <c r="D116" i="5"/>
  <c r="E116" i="5" s="1"/>
  <c r="M49" i="5" l="1"/>
  <c r="T118" i="6"/>
  <c r="R118" i="6"/>
  <c r="G99" i="7"/>
  <c r="H99" i="7" s="1"/>
  <c r="F100" i="7"/>
  <c r="I180" i="6"/>
  <c r="I115" i="6"/>
  <c r="R116" i="5"/>
  <c r="T116" i="5"/>
  <c r="U117" i="6"/>
  <c r="F116" i="6"/>
  <c r="H116" i="6"/>
  <c r="I116" i="6" s="1"/>
  <c r="G53" i="7"/>
  <c r="H53" i="7" s="1"/>
  <c r="F54" i="7"/>
  <c r="H115" i="5"/>
  <c r="F115" i="5"/>
  <c r="U180" i="6"/>
  <c r="U51" i="6"/>
  <c r="Q50" i="6"/>
  <c r="X181" i="6"/>
  <c r="V181" i="6"/>
  <c r="I114" i="5"/>
  <c r="I51" i="6"/>
  <c r="I178" i="5"/>
  <c r="E180" i="6"/>
  <c r="V115" i="5"/>
  <c r="X115" i="5"/>
  <c r="Y115" i="5" s="1"/>
  <c r="G98" i="4"/>
  <c r="H98" i="4" s="1"/>
  <c r="F99" i="4"/>
  <c r="G53" i="4"/>
  <c r="H53" i="4" s="1"/>
  <c r="F54" i="4"/>
  <c r="R180" i="5"/>
  <c r="T180" i="5"/>
  <c r="V50" i="6"/>
  <c r="X50" i="6"/>
  <c r="Y50" i="6" s="1"/>
  <c r="J118" i="6"/>
  <c r="L118" i="6"/>
  <c r="M118" i="6" s="1"/>
  <c r="U48" i="5"/>
  <c r="H52" i="6"/>
  <c r="F52" i="6"/>
  <c r="Y179" i="5"/>
  <c r="I50" i="5"/>
  <c r="R181" i="6"/>
  <c r="T181" i="6"/>
  <c r="U181" i="6" s="1"/>
  <c r="T52" i="6"/>
  <c r="R52" i="6"/>
  <c r="U179" i="5"/>
  <c r="Y49" i="6"/>
  <c r="P51" i="6"/>
  <c r="N51" i="6"/>
  <c r="X180" i="5"/>
  <c r="V180" i="5"/>
  <c r="F51" i="5"/>
  <c r="H51" i="5"/>
  <c r="G11" i="7"/>
  <c r="H11" i="7" s="1"/>
  <c r="F12" i="7"/>
  <c r="P51" i="5"/>
  <c r="Q51" i="5" s="1"/>
  <c r="N51" i="5"/>
  <c r="L182" i="6"/>
  <c r="J182" i="6"/>
  <c r="N179" i="5"/>
  <c r="P179" i="5"/>
  <c r="Q179" i="5" s="1"/>
  <c r="Q178" i="5"/>
  <c r="H181" i="6"/>
  <c r="F181" i="6"/>
  <c r="L50" i="5"/>
  <c r="J50" i="5"/>
  <c r="F179" i="5"/>
  <c r="H179" i="5"/>
  <c r="I179" i="5" s="1"/>
  <c r="Q50" i="5"/>
  <c r="M181" i="6"/>
  <c r="D181" i="6"/>
  <c r="B181" i="6"/>
  <c r="F11" i="4"/>
  <c r="G10" i="4"/>
  <c r="H10" i="4" s="1"/>
  <c r="J50" i="6"/>
  <c r="L50" i="6"/>
  <c r="M50" i="6" s="1"/>
  <c r="N184" i="6"/>
  <c r="P184" i="6"/>
  <c r="D180" i="5"/>
  <c r="B180" i="5"/>
  <c r="M49" i="6"/>
  <c r="P117" i="5"/>
  <c r="N117" i="5"/>
  <c r="B116" i="6"/>
  <c r="D116" i="6"/>
  <c r="E116" i="6" s="1"/>
  <c r="D50" i="5"/>
  <c r="B50" i="5"/>
  <c r="Q183" i="6"/>
  <c r="E179" i="5"/>
  <c r="N115" i="6"/>
  <c r="P115" i="6"/>
  <c r="T49" i="5"/>
  <c r="U49" i="5" s="1"/>
  <c r="R49" i="5"/>
  <c r="E51" i="6"/>
  <c r="J181" i="5"/>
  <c r="L181" i="5"/>
  <c r="M181" i="5" s="1"/>
  <c r="D117" i="5"/>
  <c r="B117" i="5"/>
  <c r="M117" i="6"/>
  <c r="L117" i="5"/>
  <c r="M117" i="5" s="1"/>
  <c r="J117" i="5"/>
  <c r="V50" i="5"/>
  <c r="X50" i="5"/>
  <c r="Y50" i="5" s="1"/>
  <c r="D52" i="6"/>
  <c r="B52" i="6"/>
  <c r="M180" i="5"/>
  <c r="V123" i="6"/>
  <c r="X123" i="6"/>
  <c r="E117" i="5" l="1"/>
  <c r="M182" i="6"/>
  <c r="G54" i="7"/>
  <c r="H54" i="7" s="1"/>
  <c r="F55" i="7"/>
  <c r="T117" i="5"/>
  <c r="U117" i="5" s="1"/>
  <c r="R117" i="5"/>
  <c r="I52" i="6"/>
  <c r="Q51" i="6"/>
  <c r="F100" i="4"/>
  <c r="G99" i="4"/>
  <c r="H99" i="4" s="1"/>
  <c r="X182" i="6"/>
  <c r="Y182" i="6" s="1"/>
  <c r="V182" i="6"/>
  <c r="G100" i="7"/>
  <c r="H100" i="7" s="1"/>
  <c r="F101" i="7"/>
  <c r="E180" i="5"/>
  <c r="Y181" i="6"/>
  <c r="Y180" i="5"/>
  <c r="Y123" i="6"/>
  <c r="F117" i="6"/>
  <c r="H117" i="6"/>
  <c r="R119" i="6"/>
  <c r="T119" i="6"/>
  <c r="U52" i="6"/>
  <c r="I115" i="5"/>
  <c r="I51" i="5"/>
  <c r="X116" i="5"/>
  <c r="V116" i="5"/>
  <c r="U118" i="6"/>
  <c r="H116" i="5"/>
  <c r="I116" i="5" s="1"/>
  <c r="F116" i="5"/>
  <c r="E181" i="6"/>
  <c r="F55" i="4"/>
  <c r="G54" i="4"/>
  <c r="H54" i="4" s="1"/>
  <c r="U180" i="5"/>
  <c r="U116" i="5"/>
  <c r="N116" i="6"/>
  <c r="P116" i="6"/>
  <c r="Q116" i="6" s="1"/>
  <c r="F182" i="6"/>
  <c r="H182" i="6"/>
  <c r="E52" i="6"/>
  <c r="D117" i="6"/>
  <c r="B117" i="6"/>
  <c r="Q184" i="6"/>
  <c r="I181" i="6"/>
  <c r="P52" i="5"/>
  <c r="N52" i="5"/>
  <c r="N52" i="6"/>
  <c r="P52" i="6"/>
  <c r="P118" i="5"/>
  <c r="N118" i="5"/>
  <c r="N185" i="6"/>
  <c r="P185" i="6"/>
  <c r="Q117" i="5"/>
  <c r="G12" i="7"/>
  <c r="H12" i="7" s="1"/>
  <c r="F13" i="7"/>
  <c r="J119" i="6"/>
  <c r="L119" i="6"/>
  <c r="L118" i="5"/>
  <c r="J118" i="5"/>
  <c r="T50" i="5"/>
  <c r="U50" i="5" s="1"/>
  <c r="R50" i="5"/>
  <c r="L51" i="6"/>
  <c r="J51" i="6"/>
  <c r="P180" i="5"/>
  <c r="N180" i="5"/>
  <c r="R182" i="6"/>
  <c r="T182" i="6"/>
  <c r="B53" i="6"/>
  <c r="D53" i="6"/>
  <c r="E53" i="6" s="1"/>
  <c r="F180" i="5"/>
  <c r="H180" i="5"/>
  <c r="V51" i="6"/>
  <c r="X51" i="6"/>
  <c r="V124" i="6"/>
  <c r="X124" i="6"/>
  <c r="Y124" i="6" s="1"/>
  <c r="L182" i="5"/>
  <c r="J182" i="5"/>
  <c r="D51" i="5"/>
  <c r="B51" i="5"/>
  <c r="G11" i="4"/>
  <c r="H11" i="4" s="1"/>
  <c r="F12" i="4"/>
  <c r="J51" i="5"/>
  <c r="L51" i="5"/>
  <c r="F52" i="5"/>
  <c r="H52" i="5"/>
  <c r="I52" i="5" s="1"/>
  <c r="X51" i="5"/>
  <c r="V51" i="5"/>
  <c r="D118" i="5"/>
  <c r="B118" i="5"/>
  <c r="Q115" i="6"/>
  <c r="E50" i="5"/>
  <c r="B181" i="5"/>
  <c r="D181" i="5"/>
  <c r="E181" i="5" s="1"/>
  <c r="B182" i="6"/>
  <c r="D182" i="6"/>
  <c r="E182" i="6" s="1"/>
  <c r="M50" i="5"/>
  <c r="L183" i="6"/>
  <c r="J183" i="6"/>
  <c r="X181" i="5"/>
  <c r="Y181" i="5" s="1"/>
  <c r="V181" i="5"/>
  <c r="R53" i="6"/>
  <c r="T53" i="6"/>
  <c r="H53" i="6"/>
  <c r="F53" i="6"/>
  <c r="T181" i="5"/>
  <c r="R181" i="5"/>
  <c r="F117" i="5" l="1"/>
  <c r="H117" i="5"/>
  <c r="I117" i="5" s="1"/>
  <c r="U119" i="6"/>
  <c r="F102" i="7"/>
  <c r="G101" i="7"/>
  <c r="H101" i="7" s="1"/>
  <c r="T118" i="5"/>
  <c r="R118" i="5"/>
  <c r="T120" i="6"/>
  <c r="U120" i="6" s="1"/>
  <c r="R120" i="6"/>
  <c r="I117" i="6"/>
  <c r="X183" i="6"/>
  <c r="V183" i="6"/>
  <c r="F56" i="7"/>
  <c r="G55" i="7"/>
  <c r="H55" i="7" s="1"/>
  <c r="F56" i="4"/>
  <c r="G55" i="4"/>
  <c r="H55" i="4" s="1"/>
  <c r="E51" i="5"/>
  <c r="X117" i="5"/>
  <c r="Y117" i="5" s="1"/>
  <c r="V117" i="5"/>
  <c r="H118" i="6"/>
  <c r="F118" i="6"/>
  <c r="Y116" i="5"/>
  <c r="M182" i="5"/>
  <c r="I180" i="5"/>
  <c r="I182" i="6"/>
  <c r="F101" i="4"/>
  <c r="G100" i="4"/>
  <c r="H100" i="4" s="1"/>
  <c r="U182" i="6"/>
  <c r="R51" i="5"/>
  <c r="T51" i="5"/>
  <c r="U51" i="5" s="1"/>
  <c r="J120" i="6"/>
  <c r="L120" i="6"/>
  <c r="N186" i="6"/>
  <c r="P186" i="6"/>
  <c r="P53" i="6"/>
  <c r="N53" i="6"/>
  <c r="J184" i="6"/>
  <c r="L184" i="6"/>
  <c r="M51" i="5"/>
  <c r="J183" i="5"/>
  <c r="L183" i="5"/>
  <c r="T183" i="6"/>
  <c r="R183" i="6"/>
  <c r="F14" i="7"/>
  <c r="G13" i="7"/>
  <c r="H13" i="7" s="1"/>
  <c r="P119" i="5"/>
  <c r="N119" i="5"/>
  <c r="N53" i="5"/>
  <c r="P53" i="5"/>
  <c r="Q53" i="5" s="1"/>
  <c r="D119" i="5"/>
  <c r="B119" i="5"/>
  <c r="Q118" i="5"/>
  <c r="Q52" i="5"/>
  <c r="R182" i="5"/>
  <c r="T182" i="5"/>
  <c r="F13" i="4"/>
  <c r="G12" i="4"/>
  <c r="H12" i="4" s="1"/>
  <c r="H181" i="5"/>
  <c r="F181" i="5"/>
  <c r="L119" i="5"/>
  <c r="J119" i="5"/>
  <c r="F183" i="6"/>
  <c r="H183" i="6"/>
  <c r="I183" i="6" s="1"/>
  <c r="V52" i="5"/>
  <c r="X52" i="5"/>
  <c r="V125" i="6"/>
  <c r="X125" i="6"/>
  <c r="Y125" i="6" s="1"/>
  <c r="P181" i="5"/>
  <c r="N181" i="5"/>
  <c r="M118" i="5"/>
  <c r="M183" i="6"/>
  <c r="E118" i="5"/>
  <c r="I53" i="6"/>
  <c r="U53" i="6"/>
  <c r="D183" i="6"/>
  <c r="B183" i="6"/>
  <c r="Y51" i="5"/>
  <c r="Y51" i="6"/>
  <c r="Q180" i="5"/>
  <c r="D118" i="6"/>
  <c r="B118" i="6"/>
  <c r="N117" i="6"/>
  <c r="P117" i="6"/>
  <c r="L52" i="5"/>
  <c r="J52" i="5"/>
  <c r="R54" i="6"/>
  <c r="T54" i="6"/>
  <c r="V52" i="6"/>
  <c r="X52" i="6"/>
  <c r="Y52" i="6" s="1"/>
  <c r="J52" i="6"/>
  <c r="L52" i="6"/>
  <c r="E117" i="6"/>
  <c r="U181" i="5"/>
  <c r="H54" i="6"/>
  <c r="F54" i="6"/>
  <c r="X182" i="5"/>
  <c r="V182" i="5"/>
  <c r="D182" i="5"/>
  <c r="B182" i="5"/>
  <c r="H53" i="5"/>
  <c r="F53" i="5"/>
  <c r="D52" i="5"/>
  <c r="B52" i="5"/>
  <c r="B54" i="6"/>
  <c r="D54" i="6"/>
  <c r="M51" i="6"/>
  <c r="M119" i="6"/>
  <c r="Q185" i="6"/>
  <c r="Q52" i="6"/>
  <c r="E183" i="6" l="1"/>
  <c r="U118" i="5"/>
  <c r="Y182" i="5"/>
  <c r="I181" i="5"/>
  <c r="F57" i="4"/>
  <c r="G56" i="4"/>
  <c r="H56" i="4" s="1"/>
  <c r="H119" i="6"/>
  <c r="F119" i="6"/>
  <c r="G56" i="7"/>
  <c r="H56" i="7" s="1"/>
  <c r="F57" i="7"/>
  <c r="U183" i="6"/>
  <c r="I118" i="6"/>
  <c r="X184" i="6"/>
  <c r="V184" i="6"/>
  <c r="F103" i="7"/>
  <c r="G102" i="7"/>
  <c r="H102" i="7" s="1"/>
  <c r="R119" i="5"/>
  <c r="T119" i="5"/>
  <c r="U119" i="5" s="1"/>
  <c r="I53" i="5"/>
  <c r="Q181" i="5"/>
  <c r="M119" i="5"/>
  <c r="Q119" i="5"/>
  <c r="V118" i="5"/>
  <c r="X118" i="5"/>
  <c r="Y118" i="5" s="1"/>
  <c r="Y183" i="6"/>
  <c r="E119" i="5"/>
  <c r="F102" i="4"/>
  <c r="G101" i="4"/>
  <c r="H101" i="4" s="1"/>
  <c r="M184" i="6"/>
  <c r="M120" i="6"/>
  <c r="R121" i="6"/>
  <c r="T121" i="6"/>
  <c r="U121" i="6" s="1"/>
  <c r="H118" i="5"/>
  <c r="F118" i="5"/>
  <c r="U54" i="6"/>
  <c r="T183" i="5"/>
  <c r="R183" i="5"/>
  <c r="J184" i="5"/>
  <c r="L184" i="5"/>
  <c r="Q186" i="6"/>
  <c r="N187" i="6"/>
  <c r="P187" i="6"/>
  <c r="Q187" i="6" s="1"/>
  <c r="B183" i="5"/>
  <c r="D183" i="5"/>
  <c r="E183" i="5" s="1"/>
  <c r="E182" i="5"/>
  <c r="L53" i="5"/>
  <c r="M53" i="5" s="1"/>
  <c r="J53" i="5"/>
  <c r="X126" i="6"/>
  <c r="V126" i="6"/>
  <c r="G14" i="7"/>
  <c r="H14" i="7" s="1"/>
  <c r="F15" i="7"/>
  <c r="E54" i="6"/>
  <c r="X183" i="5"/>
  <c r="V183" i="5"/>
  <c r="M52" i="5"/>
  <c r="Y52" i="5"/>
  <c r="H182" i="5"/>
  <c r="F182" i="5"/>
  <c r="B120" i="5"/>
  <c r="D120" i="5"/>
  <c r="E120" i="5" s="1"/>
  <c r="R184" i="6"/>
  <c r="T184" i="6"/>
  <c r="L185" i="6"/>
  <c r="J185" i="6"/>
  <c r="J121" i="6"/>
  <c r="L121" i="6"/>
  <c r="M121" i="6" s="1"/>
  <c r="M52" i="6"/>
  <c r="Q117" i="6"/>
  <c r="B184" i="6"/>
  <c r="D184" i="6"/>
  <c r="X53" i="5"/>
  <c r="V53" i="5"/>
  <c r="B55" i="6"/>
  <c r="D55" i="6"/>
  <c r="L53" i="6"/>
  <c r="M53" i="6" s="1"/>
  <c r="J53" i="6"/>
  <c r="T52" i="5"/>
  <c r="R52" i="5"/>
  <c r="B53" i="5"/>
  <c r="D53" i="5"/>
  <c r="E53" i="5" s="1"/>
  <c r="N118" i="6"/>
  <c r="P118" i="6"/>
  <c r="Q118" i="6" s="1"/>
  <c r="E52" i="5"/>
  <c r="I54" i="6"/>
  <c r="B119" i="6"/>
  <c r="D119" i="6"/>
  <c r="E119" i="6" s="1"/>
  <c r="F184" i="6"/>
  <c r="H184" i="6"/>
  <c r="I184" i="6" s="1"/>
  <c r="F14" i="4"/>
  <c r="G13" i="4"/>
  <c r="H13" i="4" s="1"/>
  <c r="N54" i="5"/>
  <c r="P54" i="5"/>
  <c r="P54" i="6"/>
  <c r="N54" i="6"/>
  <c r="T55" i="6"/>
  <c r="R55" i="6"/>
  <c r="F55" i="6"/>
  <c r="H55" i="6"/>
  <c r="I55" i="6" s="1"/>
  <c r="F54" i="5"/>
  <c r="H54" i="5"/>
  <c r="I54" i="5" s="1"/>
  <c r="X53" i="6"/>
  <c r="V53" i="6"/>
  <c r="E118" i="6"/>
  <c r="N182" i="5"/>
  <c r="P182" i="5"/>
  <c r="Q182" i="5" s="1"/>
  <c r="L120" i="5"/>
  <c r="J120" i="5"/>
  <c r="U182" i="5"/>
  <c r="N120" i="5"/>
  <c r="P120" i="5"/>
  <c r="Q120" i="5" s="1"/>
  <c r="M183" i="5"/>
  <c r="Q53" i="6"/>
  <c r="V185" i="6" l="1"/>
  <c r="X185" i="6"/>
  <c r="Y185" i="6" s="1"/>
  <c r="F104" i="7"/>
  <c r="G103" i="7"/>
  <c r="H103" i="7" s="1"/>
  <c r="U52" i="5"/>
  <c r="Y184" i="6"/>
  <c r="G57" i="4"/>
  <c r="H57" i="4" s="1"/>
  <c r="F58" i="4"/>
  <c r="X119" i="5"/>
  <c r="V119" i="5"/>
  <c r="R122" i="6"/>
  <c r="T122" i="6"/>
  <c r="U122" i="6" s="1"/>
  <c r="G102" i="4"/>
  <c r="H102" i="4" s="1"/>
  <c r="F103" i="4"/>
  <c r="F120" i="6"/>
  <c r="H120" i="6"/>
  <c r="I120" i="6" s="1"/>
  <c r="I119" i="6"/>
  <c r="M185" i="6"/>
  <c r="F119" i="5"/>
  <c r="H119" i="5"/>
  <c r="I119" i="5" s="1"/>
  <c r="G57" i="7"/>
  <c r="H57" i="7" s="1"/>
  <c r="F58" i="7"/>
  <c r="E55" i="6"/>
  <c r="E184" i="6"/>
  <c r="U184" i="6"/>
  <c r="M184" i="5"/>
  <c r="I118" i="5"/>
  <c r="T120" i="5"/>
  <c r="R120" i="5"/>
  <c r="F185" i="6"/>
  <c r="H185" i="6"/>
  <c r="I185" i="6" s="1"/>
  <c r="D54" i="5"/>
  <c r="B54" i="5"/>
  <c r="X127" i="6"/>
  <c r="V127" i="6"/>
  <c r="L121" i="5"/>
  <c r="J121" i="5"/>
  <c r="B56" i="6"/>
  <c r="D56" i="6"/>
  <c r="B185" i="6"/>
  <c r="D185" i="6"/>
  <c r="R185" i="6"/>
  <c r="T185" i="6"/>
  <c r="U185" i="6" s="1"/>
  <c r="Y126" i="6"/>
  <c r="L185" i="5"/>
  <c r="J185" i="5"/>
  <c r="X54" i="6"/>
  <c r="V54" i="6"/>
  <c r="M120" i="5"/>
  <c r="H55" i="5"/>
  <c r="F55" i="5"/>
  <c r="B120" i="6"/>
  <c r="D120" i="6"/>
  <c r="E120" i="6" s="1"/>
  <c r="X184" i="5"/>
  <c r="Y184" i="5" s="1"/>
  <c r="V184" i="5"/>
  <c r="D184" i="5"/>
  <c r="B184" i="5"/>
  <c r="R184" i="5"/>
  <c r="T184" i="5"/>
  <c r="U184" i="5" s="1"/>
  <c r="N183" i="5"/>
  <c r="P183" i="5"/>
  <c r="Q183" i="5" s="1"/>
  <c r="Q54" i="5"/>
  <c r="R53" i="5"/>
  <c r="T53" i="5"/>
  <c r="U53" i="5" s="1"/>
  <c r="D121" i="5"/>
  <c r="E121" i="5" s="1"/>
  <c r="B121" i="5"/>
  <c r="Y183" i="5"/>
  <c r="U183" i="5"/>
  <c r="Q54" i="6"/>
  <c r="H56" i="6"/>
  <c r="F56" i="6"/>
  <c r="P55" i="5"/>
  <c r="Q55" i="5" s="1"/>
  <c r="N55" i="5"/>
  <c r="V54" i="5"/>
  <c r="X54" i="5"/>
  <c r="Y54" i="5" s="1"/>
  <c r="F183" i="5"/>
  <c r="H183" i="5"/>
  <c r="I183" i="5" s="1"/>
  <c r="P188" i="6"/>
  <c r="Q188" i="6" s="1"/>
  <c r="N188" i="6"/>
  <c r="T56" i="6"/>
  <c r="R56" i="6"/>
  <c r="Y53" i="5"/>
  <c r="L122" i="6"/>
  <c r="M122" i="6" s="1"/>
  <c r="J122" i="6"/>
  <c r="I182" i="5"/>
  <c r="G15" i="7"/>
  <c r="H15" i="7" s="1"/>
  <c r="F16" i="7"/>
  <c r="P55" i="6"/>
  <c r="Q55" i="6" s="1"/>
  <c r="N55" i="6"/>
  <c r="Y53" i="6"/>
  <c r="N121" i="5"/>
  <c r="P121" i="5"/>
  <c r="U55" i="6"/>
  <c r="F15" i="4"/>
  <c r="G14" i="4"/>
  <c r="H14" i="4" s="1"/>
  <c r="N119" i="6"/>
  <c r="P119" i="6"/>
  <c r="L54" i="6"/>
  <c r="J54" i="6"/>
  <c r="J186" i="6"/>
  <c r="L186" i="6"/>
  <c r="L54" i="5"/>
  <c r="M54" i="5" s="1"/>
  <c r="J54" i="5"/>
  <c r="G58" i="4" l="1"/>
  <c r="H58" i="4" s="1"/>
  <c r="F59" i="4"/>
  <c r="G58" i="7"/>
  <c r="H58" i="7" s="1"/>
  <c r="F59" i="7"/>
  <c r="F104" i="4"/>
  <c r="G103" i="4"/>
  <c r="H103" i="4" s="1"/>
  <c r="T121" i="5"/>
  <c r="R121" i="5"/>
  <c r="H121" i="6"/>
  <c r="F121" i="6"/>
  <c r="Y127" i="6"/>
  <c r="U120" i="5"/>
  <c r="E56" i="6"/>
  <c r="F120" i="5"/>
  <c r="H120" i="5"/>
  <c r="I120" i="5" s="1"/>
  <c r="T123" i="6"/>
  <c r="U123" i="6" s="1"/>
  <c r="R123" i="6"/>
  <c r="F105" i="7"/>
  <c r="G104" i="7"/>
  <c r="H104" i="7" s="1"/>
  <c r="X120" i="5"/>
  <c r="V120" i="5"/>
  <c r="M186" i="6"/>
  <c r="Y119" i="5"/>
  <c r="X186" i="6"/>
  <c r="Y186" i="6" s="1"/>
  <c r="V186" i="6"/>
  <c r="J55" i="6"/>
  <c r="L55" i="6"/>
  <c r="M55" i="6" s="1"/>
  <c r="E185" i="6"/>
  <c r="X128" i="6"/>
  <c r="V128" i="6"/>
  <c r="H57" i="6"/>
  <c r="F57" i="6"/>
  <c r="X55" i="6"/>
  <c r="V55" i="6"/>
  <c r="D186" i="6"/>
  <c r="B186" i="6"/>
  <c r="M54" i="6"/>
  <c r="J55" i="5"/>
  <c r="L55" i="5"/>
  <c r="M55" i="5" s="1"/>
  <c r="Q119" i="6"/>
  <c r="N56" i="6"/>
  <c r="P56" i="6"/>
  <c r="Q56" i="6" s="1"/>
  <c r="J123" i="6"/>
  <c r="L123" i="6"/>
  <c r="M123" i="6" s="1"/>
  <c r="I56" i="6"/>
  <c r="D122" i="5"/>
  <c r="B122" i="5"/>
  <c r="P184" i="5"/>
  <c r="N184" i="5"/>
  <c r="Y54" i="6"/>
  <c r="P120" i="6"/>
  <c r="N120" i="6"/>
  <c r="J186" i="5"/>
  <c r="L186" i="5"/>
  <c r="M186" i="5" s="1"/>
  <c r="D57" i="6"/>
  <c r="B57" i="6"/>
  <c r="F184" i="5"/>
  <c r="H184" i="5"/>
  <c r="T185" i="5"/>
  <c r="U185" i="5" s="1"/>
  <c r="R185" i="5"/>
  <c r="B121" i="6"/>
  <c r="D121" i="6"/>
  <c r="E121" i="6" s="1"/>
  <c r="M185" i="5"/>
  <c r="D55" i="5"/>
  <c r="B55" i="5"/>
  <c r="P122" i="5"/>
  <c r="N122" i="5"/>
  <c r="L187" i="6"/>
  <c r="M187" i="6" s="1"/>
  <c r="J187" i="6"/>
  <c r="F16" i="4"/>
  <c r="G15" i="4"/>
  <c r="H15" i="4" s="1"/>
  <c r="R57" i="6"/>
  <c r="T57" i="6"/>
  <c r="U57" i="6" s="1"/>
  <c r="B185" i="5"/>
  <c r="D185" i="5"/>
  <c r="E54" i="5"/>
  <c r="U56" i="6"/>
  <c r="V55" i="5"/>
  <c r="X55" i="5"/>
  <c r="E184" i="5"/>
  <c r="F56" i="5"/>
  <c r="H56" i="5"/>
  <c r="I56" i="5" s="1"/>
  <c r="L122" i="5"/>
  <c r="M122" i="5" s="1"/>
  <c r="J122" i="5"/>
  <c r="Q121" i="5"/>
  <c r="G16" i="7"/>
  <c r="H16" i="7" s="1"/>
  <c r="F17" i="7"/>
  <c r="P189" i="6"/>
  <c r="N189" i="6"/>
  <c r="P56" i="5"/>
  <c r="Q56" i="5" s="1"/>
  <c r="N56" i="5"/>
  <c r="R54" i="5"/>
  <c r="T54" i="5"/>
  <c r="U54" i="5" s="1"/>
  <c r="X185" i="5"/>
  <c r="Y185" i="5" s="1"/>
  <c r="V185" i="5"/>
  <c r="I55" i="5"/>
  <c r="T186" i="6"/>
  <c r="R186" i="6"/>
  <c r="M121" i="5"/>
  <c r="H186" i="6"/>
  <c r="F186" i="6"/>
  <c r="T122" i="5" l="1"/>
  <c r="R122" i="5"/>
  <c r="U121" i="5"/>
  <c r="Q120" i="6"/>
  <c r="F121" i="5"/>
  <c r="H121" i="5"/>
  <c r="I121" i="5" s="1"/>
  <c r="X121" i="5"/>
  <c r="V121" i="5"/>
  <c r="G104" i="4"/>
  <c r="H104" i="4" s="1"/>
  <c r="F105" i="4"/>
  <c r="Y55" i="5"/>
  <c r="Y120" i="5"/>
  <c r="F60" i="7"/>
  <c r="G59" i="7"/>
  <c r="H59" i="7" s="1"/>
  <c r="G105" i="7"/>
  <c r="H105" i="7" s="1"/>
  <c r="F106" i="7"/>
  <c r="F122" i="6"/>
  <c r="H122" i="6"/>
  <c r="G59" i="4"/>
  <c r="H59" i="4" s="1"/>
  <c r="F60" i="4"/>
  <c r="X187" i="6"/>
  <c r="V187" i="6"/>
  <c r="T124" i="6"/>
  <c r="R124" i="6"/>
  <c r="I121" i="6"/>
  <c r="N57" i="5"/>
  <c r="P57" i="5"/>
  <c r="Q57" i="5" s="1"/>
  <c r="L123" i="5"/>
  <c r="J123" i="5"/>
  <c r="T186" i="5"/>
  <c r="U186" i="5" s="1"/>
  <c r="R186" i="5"/>
  <c r="N123" i="5"/>
  <c r="P123" i="5"/>
  <c r="Q123" i="5" s="1"/>
  <c r="B187" i="6"/>
  <c r="D187" i="6"/>
  <c r="X129" i="6"/>
  <c r="V129" i="6"/>
  <c r="P190" i="6"/>
  <c r="N190" i="6"/>
  <c r="T58" i="6"/>
  <c r="U58" i="6" s="1"/>
  <c r="R58" i="6"/>
  <c r="Q122" i="5"/>
  <c r="I184" i="5"/>
  <c r="P121" i="6"/>
  <c r="N121" i="6"/>
  <c r="L124" i="6"/>
  <c r="M124" i="6" s="1"/>
  <c r="J124" i="6"/>
  <c r="E186" i="6"/>
  <c r="Y128" i="6"/>
  <c r="R187" i="6"/>
  <c r="T187" i="6"/>
  <c r="U187" i="6" s="1"/>
  <c r="Q189" i="6"/>
  <c r="F57" i="5"/>
  <c r="H57" i="5"/>
  <c r="D56" i="5"/>
  <c r="B56" i="5"/>
  <c r="H185" i="5"/>
  <c r="I185" i="5" s="1"/>
  <c r="F185" i="5"/>
  <c r="N185" i="5"/>
  <c r="P185" i="5"/>
  <c r="Q185" i="5" s="1"/>
  <c r="V56" i="6"/>
  <c r="X56" i="6"/>
  <c r="U186" i="6"/>
  <c r="X186" i="5"/>
  <c r="V186" i="5"/>
  <c r="F18" i="7"/>
  <c r="G17" i="7"/>
  <c r="H17" i="7" s="1"/>
  <c r="E55" i="5"/>
  <c r="B58" i="6"/>
  <c r="D58" i="6"/>
  <c r="E58" i="6" s="1"/>
  <c r="Q184" i="5"/>
  <c r="N57" i="6"/>
  <c r="P57" i="6"/>
  <c r="Y55" i="6"/>
  <c r="E185" i="5"/>
  <c r="E57" i="6"/>
  <c r="B123" i="5"/>
  <c r="D123" i="5"/>
  <c r="F58" i="6"/>
  <c r="H58" i="6"/>
  <c r="I58" i="6" s="1"/>
  <c r="H187" i="6"/>
  <c r="F187" i="6"/>
  <c r="V56" i="5"/>
  <c r="X56" i="5"/>
  <c r="D186" i="5"/>
  <c r="B186" i="5"/>
  <c r="G16" i="4"/>
  <c r="H16" i="4" s="1"/>
  <c r="F17" i="4"/>
  <c r="E122" i="5"/>
  <c r="I57" i="6"/>
  <c r="I186" i="6"/>
  <c r="R55" i="5"/>
  <c r="T55" i="5"/>
  <c r="J188" i="6"/>
  <c r="L188" i="6"/>
  <c r="B122" i="6"/>
  <c r="D122" i="6"/>
  <c r="E122" i="6" s="1"/>
  <c r="J187" i="5"/>
  <c r="L187" i="5"/>
  <c r="L56" i="5"/>
  <c r="J56" i="5"/>
  <c r="L56" i="6"/>
  <c r="J56" i="6"/>
  <c r="X188" i="6" l="1"/>
  <c r="V188" i="6"/>
  <c r="T125" i="6"/>
  <c r="R125" i="6"/>
  <c r="U124" i="6"/>
  <c r="Y187" i="6"/>
  <c r="G60" i="7"/>
  <c r="H60" i="7" s="1"/>
  <c r="F61" i="7"/>
  <c r="H122" i="5"/>
  <c r="F122" i="5"/>
  <c r="V122" i="5"/>
  <c r="X122" i="5"/>
  <c r="Y122" i="5" s="1"/>
  <c r="F61" i="4"/>
  <c r="G60" i="4"/>
  <c r="H60" i="4" s="1"/>
  <c r="F107" i="7"/>
  <c r="G106" i="7"/>
  <c r="H106" i="7" s="1"/>
  <c r="Y121" i="5"/>
  <c r="I122" i="6"/>
  <c r="G105" i="4"/>
  <c r="H105" i="4" s="1"/>
  <c r="F106" i="4"/>
  <c r="R123" i="5"/>
  <c r="T123" i="5"/>
  <c r="U123" i="5" s="1"/>
  <c r="M56" i="5"/>
  <c r="H123" i="6"/>
  <c r="I123" i="6" s="1"/>
  <c r="F123" i="6"/>
  <c r="U122" i="5"/>
  <c r="M187" i="5"/>
  <c r="R56" i="5"/>
  <c r="T56" i="5"/>
  <c r="U56" i="5" s="1"/>
  <c r="Y56" i="5"/>
  <c r="E123" i="5"/>
  <c r="N58" i="6"/>
  <c r="P58" i="6"/>
  <c r="F19" i="7"/>
  <c r="G18" i="7"/>
  <c r="H18" i="7" s="1"/>
  <c r="H186" i="5"/>
  <c r="F186" i="5"/>
  <c r="I57" i="5"/>
  <c r="L188" i="5"/>
  <c r="J188" i="5"/>
  <c r="B124" i="5"/>
  <c r="D124" i="5"/>
  <c r="X187" i="5"/>
  <c r="Y187" i="5" s="1"/>
  <c r="V187" i="5"/>
  <c r="F58" i="5"/>
  <c r="H58" i="5"/>
  <c r="I58" i="5" s="1"/>
  <c r="P191" i="6"/>
  <c r="Q191" i="6" s="1"/>
  <c r="N191" i="6"/>
  <c r="M56" i="6"/>
  <c r="Y186" i="5"/>
  <c r="B57" i="5"/>
  <c r="D57" i="5"/>
  <c r="E57" i="5" s="1"/>
  <c r="Q190" i="6"/>
  <c r="N124" i="5"/>
  <c r="P124" i="5"/>
  <c r="I187" i="6"/>
  <c r="B59" i="6"/>
  <c r="D59" i="6"/>
  <c r="E56" i="5"/>
  <c r="N122" i="6"/>
  <c r="P122" i="6"/>
  <c r="X130" i="6"/>
  <c r="V130" i="6"/>
  <c r="J57" i="6"/>
  <c r="L57" i="6"/>
  <c r="M57" i="6" s="1"/>
  <c r="B123" i="6"/>
  <c r="D123" i="6"/>
  <c r="J57" i="5"/>
  <c r="L57" i="5"/>
  <c r="M188" i="6"/>
  <c r="G17" i="4"/>
  <c r="H17" i="4" s="1"/>
  <c r="F18" i="4"/>
  <c r="Y56" i="6"/>
  <c r="T188" i="6"/>
  <c r="R188" i="6"/>
  <c r="Q121" i="6"/>
  <c r="Y129" i="6"/>
  <c r="J124" i="5"/>
  <c r="L124" i="5"/>
  <c r="L189" i="6"/>
  <c r="J189" i="6"/>
  <c r="X57" i="6"/>
  <c r="V57" i="6"/>
  <c r="E187" i="6"/>
  <c r="M123" i="5"/>
  <c r="D188" i="6"/>
  <c r="B188" i="6"/>
  <c r="X57" i="5"/>
  <c r="V57" i="5"/>
  <c r="H188" i="6"/>
  <c r="I188" i="6" s="1"/>
  <c r="F188" i="6"/>
  <c r="B187" i="5"/>
  <c r="D187" i="5"/>
  <c r="E187" i="5" s="1"/>
  <c r="U55" i="5"/>
  <c r="E186" i="5"/>
  <c r="F59" i="6"/>
  <c r="H59" i="6"/>
  <c r="Q57" i="6"/>
  <c r="N186" i="5"/>
  <c r="P186" i="5"/>
  <c r="Q186" i="5" s="1"/>
  <c r="J125" i="6"/>
  <c r="L125" i="6"/>
  <c r="T59" i="6"/>
  <c r="R59" i="6"/>
  <c r="T187" i="5"/>
  <c r="R187" i="5"/>
  <c r="P58" i="5"/>
  <c r="N58" i="5"/>
  <c r="G107" i="7" l="1"/>
  <c r="H107" i="7" s="1"/>
  <c r="F108" i="7"/>
  <c r="T124" i="5"/>
  <c r="R124" i="5"/>
  <c r="G61" i="4"/>
  <c r="H61" i="4" s="1"/>
  <c r="F62" i="4"/>
  <c r="F62" i="7"/>
  <c r="G61" i="7"/>
  <c r="H61" i="7" s="1"/>
  <c r="M57" i="5"/>
  <c r="G106" i="4"/>
  <c r="H106" i="4" s="1"/>
  <c r="F107" i="4"/>
  <c r="R126" i="6"/>
  <c r="T126" i="6"/>
  <c r="U126" i="6" s="1"/>
  <c r="E188" i="6"/>
  <c r="X123" i="5"/>
  <c r="V123" i="5"/>
  <c r="U125" i="6"/>
  <c r="Y57" i="6"/>
  <c r="F123" i="5"/>
  <c r="H123" i="5"/>
  <c r="I123" i="5" s="1"/>
  <c r="V189" i="6"/>
  <c r="X189" i="6"/>
  <c r="Y189" i="6" s="1"/>
  <c r="E59" i="6"/>
  <c r="Q58" i="6"/>
  <c r="H124" i="6"/>
  <c r="F124" i="6"/>
  <c r="I122" i="5"/>
  <c r="Y188" i="6"/>
  <c r="M125" i="6"/>
  <c r="H60" i="6"/>
  <c r="F60" i="6"/>
  <c r="J125" i="5"/>
  <c r="L125" i="5"/>
  <c r="E123" i="6"/>
  <c r="N125" i="5"/>
  <c r="P125" i="5"/>
  <c r="N192" i="6"/>
  <c r="P192" i="6"/>
  <c r="E124" i="5"/>
  <c r="G19" i="7"/>
  <c r="H19" i="7" s="1"/>
  <c r="F20" i="7"/>
  <c r="L126" i="6"/>
  <c r="J126" i="6"/>
  <c r="D124" i="6"/>
  <c r="B124" i="6"/>
  <c r="B125" i="5"/>
  <c r="D125" i="5"/>
  <c r="E125" i="5" s="1"/>
  <c r="V58" i="5"/>
  <c r="X58" i="5"/>
  <c r="Y57" i="5"/>
  <c r="B60" i="6"/>
  <c r="D60" i="6"/>
  <c r="E60" i="6" s="1"/>
  <c r="L189" i="5"/>
  <c r="J189" i="5"/>
  <c r="P59" i="6"/>
  <c r="N59" i="6"/>
  <c r="R188" i="5"/>
  <c r="T188" i="5"/>
  <c r="U188" i="5" s="1"/>
  <c r="U187" i="5"/>
  <c r="B189" i="6"/>
  <c r="D189" i="6"/>
  <c r="E189" i="6" s="1"/>
  <c r="X58" i="6"/>
  <c r="V58" i="6"/>
  <c r="F19" i="4"/>
  <c r="G18" i="4"/>
  <c r="H18" i="4" s="1"/>
  <c r="J58" i="6"/>
  <c r="L58" i="6"/>
  <c r="B58" i="5"/>
  <c r="D58" i="5"/>
  <c r="E58" i="5" s="1"/>
  <c r="M188" i="5"/>
  <c r="V131" i="6"/>
  <c r="X131" i="6"/>
  <c r="Y131" i="6" s="1"/>
  <c r="N59" i="5"/>
  <c r="P59" i="5"/>
  <c r="J190" i="6"/>
  <c r="L190" i="6"/>
  <c r="T189" i="6"/>
  <c r="R189" i="6"/>
  <c r="Y130" i="6"/>
  <c r="F59" i="5"/>
  <c r="H59" i="5"/>
  <c r="I59" i="5" s="1"/>
  <c r="H187" i="5"/>
  <c r="F187" i="5"/>
  <c r="R60" i="6"/>
  <c r="T60" i="6"/>
  <c r="U60" i="6" s="1"/>
  <c r="D188" i="5"/>
  <c r="B188" i="5"/>
  <c r="M189" i="6"/>
  <c r="U188" i="6"/>
  <c r="Q122" i="6"/>
  <c r="V188" i="5"/>
  <c r="X188" i="5"/>
  <c r="I186" i="5"/>
  <c r="T57" i="5"/>
  <c r="U57" i="5" s="1"/>
  <c r="R57" i="5"/>
  <c r="Q58" i="5"/>
  <c r="N187" i="5"/>
  <c r="P187" i="5"/>
  <c r="Q187" i="5" s="1"/>
  <c r="U59" i="6"/>
  <c r="I59" i="6"/>
  <c r="H189" i="6"/>
  <c r="F189" i="6"/>
  <c r="M124" i="5"/>
  <c r="L58" i="5"/>
  <c r="J58" i="5"/>
  <c r="N123" i="6"/>
  <c r="P123" i="6"/>
  <c r="Q123" i="6" s="1"/>
  <c r="Q124" i="5"/>
  <c r="Y123" i="5" l="1"/>
  <c r="F63" i="4"/>
  <c r="G62" i="4"/>
  <c r="H62" i="4" s="1"/>
  <c r="V190" i="6"/>
  <c r="X190" i="6"/>
  <c r="Y190" i="6" s="1"/>
  <c r="X124" i="5"/>
  <c r="V124" i="5"/>
  <c r="E124" i="6"/>
  <c r="R127" i="6"/>
  <c r="T127" i="6"/>
  <c r="T125" i="5"/>
  <c r="R125" i="5"/>
  <c r="E188" i="5"/>
  <c r="H124" i="5"/>
  <c r="F124" i="5"/>
  <c r="G107" i="4"/>
  <c r="H107" i="4" s="1"/>
  <c r="F108" i="4"/>
  <c r="U124" i="5"/>
  <c r="F63" i="7"/>
  <c r="G62" i="7"/>
  <c r="H62" i="7" s="1"/>
  <c r="F125" i="6"/>
  <c r="H125" i="6"/>
  <c r="F109" i="7"/>
  <c r="G108" i="7"/>
  <c r="H108" i="7" s="1"/>
  <c r="Q59" i="5"/>
  <c r="Y58" i="5"/>
  <c r="M125" i="5"/>
  <c r="I124" i="6"/>
  <c r="F188" i="5"/>
  <c r="H188" i="5"/>
  <c r="J191" i="6"/>
  <c r="L191" i="6"/>
  <c r="M191" i="6" s="1"/>
  <c r="V59" i="6"/>
  <c r="X59" i="6"/>
  <c r="Y59" i="6" s="1"/>
  <c r="Q125" i="5"/>
  <c r="R58" i="5"/>
  <c r="T58" i="5"/>
  <c r="I187" i="5"/>
  <c r="D59" i="5"/>
  <c r="B59" i="5"/>
  <c r="Y58" i="6"/>
  <c r="J127" i="6"/>
  <c r="L127" i="6"/>
  <c r="P126" i="5"/>
  <c r="N126" i="5"/>
  <c r="M126" i="6"/>
  <c r="F60" i="5"/>
  <c r="H60" i="5"/>
  <c r="I60" i="5" s="1"/>
  <c r="D190" i="6"/>
  <c r="E190" i="6" s="1"/>
  <c r="B190" i="6"/>
  <c r="R189" i="5"/>
  <c r="T189" i="5"/>
  <c r="B61" i="6"/>
  <c r="D61" i="6"/>
  <c r="F21" i="7"/>
  <c r="G20" i="7"/>
  <c r="H20" i="7" s="1"/>
  <c r="Y188" i="5"/>
  <c r="B189" i="5"/>
  <c r="D189" i="5"/>
  <c r="E189" i="5" s="1"/>
  <c r="N60" i="5"/>
  <c r="P60" i="5"/>
  <c r="Q60" i="5" s="1"/>
  <c r="M58" i="6"/>
  <c r="P60" i="6"/>
  <c r="Q60" i="6" s="1"/>
  <c r="N60" i="6"/>
  <c r="X59" i="5"/>
  <c r="Y59" i="5" s="1"/>
  <c r="V59" i="5"/>
  <c r="L126" i="5"/>
  <c r="J126" i="5"/>
  <c r="V189" i="5"/>
  <c r="X189" i="5"/>
  <c r="T190" i="6"/>
  <c r="U190" i="6" s="1"/>
  <c r="R190" i="6"/>
  <c r="L59" i="6"/>
  <c r="M59" i="6" s="1"/>
  <c r="J59" i="6"/>
  <c r="Q59" i="6"/>
  <c r="F61" i="6"/>
  <c r="H61" i="6"/>
  <c r="I61" i="6" s="1"/>
  <c r="F190" i="6"/>
  <c r="H190" i="6"/>
  <c r="I190" i="6" s="1"/>
  <c r="I189" i="6"/>
  <c r="U189" i="6"/>
  <c r="X132" i="6"/>
  <c r="V132" i="6"/>
  <c r="J190" i="5"/>
  <c r="L190" i="5"/>
  <c r="M190" i="5" s="1"/>
  <c r="D126" i="5"/>
  <c r="B126" i="5"/>
  <c r="Q192" i="6"/>
  <c r="I60" i="6"/>
  <c r="N124" i="6"/>
  <c r="P124" i="6"/>
  <c r="Q124" i="6" s="1"/>
  <c r="J59" i="5"/>
  <c r="L59" i="5"/>
  <c r="M59" i="5" s="1"/>
  <c r="M58" i="5"/>
  <c r="N188" i="5"/>
  <c r="P188" i="5"/>
  <c r="R61" i="6"/>
  <c r="T61" i="6"/>
  <c r="U61" i="6" s="1"/>
  <c r="M190" i="6"/>
  <c r="G19" i="4"/>
  <c r="H19" i="4" s="1"/>
  <c r="F20" i="4"/>
  <c r="M189" i="5"/>
  <c r="B125" i="6"/>
  <c r="D125" i="6"/>
  <c r="P193" i="6"/>
  <c r="N193" i="6"/>
  <c r="I188" i="5" l="1"/>
  <c r="I125" i="6"/>
  <c r="I124" i="5"/>
  <c r="Y124" i="5"/>
  <c r="H126" i="6"/>
  <c r="I126" i="6" s="1"/>
  <c r="F126" i="6"/>
  <c r="R126" i="5"/>
  <c r="T126" i="5"/>
  <c r="U126" i="5" s="1"/>
  <c r="V191" i="6"/>
  <c r="X191" i="6"/>
  <c r="Y191" i="6" s="1"/>
  <c r="X125" i="5"/>
  <c r="V125" i="5"/>
  <c r="G63" i="7"/>
  <c r="H63" i="7" s="1"/>
  <c r="F64" i="7"/>
  <c r="U125" i="5"/>
  <c r="F125" i="5"/>
  <c r="H125" i="5"/>
  <c r="U127" i="6"/>
  <c r="F64" i="4"/>
  <c r="G63" i="4"/>
  <c r="H63" i="4" s="1"/>
  <c r="F110" i="7"/>
  <c r="G109" i="7"/>
  <c r="H109" i="7" s="1"/>
  <c r="F109" i="4"/>
  <c r="G108" i="4"/>
  <c r="H108" i="4" s="1"/>
  <c r="T128" i="6"/>
  <c r="R128" i="6"/>
  <c r="D127" i="5"/>
  <c r="B127" i="5"/>
  <c r="B62" i="6"/>
  <c r="D62" i="6"/>
  <c r="J128" i="6"/>
  <c r="L128" i="6"/>
  <c r="M128" i="6" s="1"/>
  <c r="B126" i="6"/>
  <c r="D126" i="6"/>
  <c r="E126" i="5"/>
  <c r="F191" i="6"/>
  <c r="H191" i="6"/>
  <c r="I191" i="6" s="1"/>
  <c r="R191" i="6"/>
  <c r="T191" i="6"/>
  <c r="U191" i="6" s="1"/>
  <c r="P61" i="6"/>
  <c r="N61" i="6"/>
  <c r="D190" i="5"/>
  <c r="B190" i="5"/>
  <c r="U189" i="5"/>
  <c r="F21" i="4"/>
  <c r="G20" i="4"/>
  <c r="H20" i="4" s="1"/>
  <c r="T190" i="5"/>
  <c r="R190" i="5"/>
  <c r="L60" i="5"/>
  <c r="J60" i="5"/>
  <c r="J191" i="5"/>
  <c r="L191" i="5"/>
  <c r="F62" i="6"/>
  <c r="H62" i="6"/>
  <c r="I62" i="6" s="1"/>
  <c r="Y189" i="5"/>
  <c r="D191" i="6"/>
  <c r="E191" i="6" s="1"/>
  <c r="B191" i="6"/>
  <c r="U58" i="5"/>
  <c r="V60" i="6"/>
  <c r="X60" i="6"/>
  <c r="X190" i="5"/>
  <c r="V190" i="5"/>
  <c r="R59" i="5"/>
  <c r="T59" i="5"/>
  <c r="U59" i="5" s="1"/>
  <c r="P125" i="6"/>
  <c r="N125" i="6"/>
  <c r="Y132" i="6"/>
  <c r="L127" i="5"/>
  <c r="J127" i="5"/>
  <c r="N127" i="5"/>
  <c r="P127" i="5"/>
  <c r="J192" i="6"/>
  <c r="L192" i="6"/>
  <c r="P189" i="5"/>
  <c r="N189" i="5"/>
  <c r="P194" i="6"/>
  <c r="N194" i="6"/>
  <c r="M126" i="5"/>
  <c r="F22" i="7"/>
  <c r="G21" i="7"/>
  <c r="H21" i="7" s="1"/>
  <c r="Q126" i="5"/>
  <c r="D60" i="5"/>
  <c r="B60" i="5"/>
  <c r="Q193" i="6"/>
  <c r="T62" i="6"/>
  <c r="R62" i="6"/>
  <c r="E125" i="6"/>
  <c r="Q188" i="5"/>
  <c r="J60" i="6"/>
  <c r="L60" i="6"/>
  <c r="V60" i="5"/>
  <c r="X60" i="5"/>
  <c r="Y60" i="5" s="1"/>
  <c r="N61" i="5"/>
  <c r="P61" i="5"/>
  <c r="Q61" i="5" s="1"/>
  <c r="E61" i="6"/>
  <c r="F61" i="5"/>
  <c r="H61" i="5"/>
  <c r="M127" i="6"/>
  <c r="E59" i="5"/>
  <c r="F189" i="5"/>
  <c r="H189" i="5"/>
  <c r="F126" i="5" l="1"/>
  <c r="H126" i="5"/>
  <c r="I126" i="5" s="1"/>
  <c r="Q194" i="6"/>
  <c r="M127" i="5"/>
  <c r="U190" i="5"/>
  <c r="E62" i="6"/>
  <c r="F65" i="7"/>
  <c r="G64" i="7"/>
  <c r="H64" i="7" s="1"/>
  <c r="H127" i="6"/>
  <c r="F127" i="6"/>
  <c r="G110" i="7"/>
  <c r="H110" i="7" s="1"/>
  <c r="F111" i="7"/>
  <c r="V126" i="5"/>
  <c r="X126" i="5"/>
  <c r="Y126" i="5" s="1"/>
  <c r="G109" i="4"/>
  <c r="H109" i="4" s="1"/>
  <c r="F110" i="4"/>
  <c r="F65" i="4"/>
  <c r="G64" i="4"/>
  <c r="H64" i="4" s="1"/>
  <c r="Y125" i="5"/>
  <c r="T127" i="5"/>
  <c r="R127" i="5"/>
  <c r="R129" i="6"/>
  <c r="T129" i="6"/>
  <c r="U129" i="6" s="1"/>
  <c r="I189" i="5"/>
  <c r="Q127" i="5"/>
  <c r="Q125" i="6"/>
  <c r="Q61" i="6"/>
  <c r="U128" i="6"/>
  <c r="I125" i="5"/>
  <c r="X192" i="6"/>
  <c r="V192" i="6"/>
  <c r="H62" i="5"/>
  <c r="F62" i="5"/>
  <c r="J193" i="6"/>
  <c r="L193" i="6"/>
  <c r="M193" i="6" s="1"/>
  <c r="P126" i="6"/>
  <c r="N126" i="6"/>
  <c r="Y60" i="6"/>
  <c r="L192" i="5"/>
  <c r="J192" i="5"/>
  <c r="N62" i="6"/>
  <c r="P62" i="6"/>
  <c r="B127" i="6"/>
  <c r="D127" i="6"/>
  <c r="E127" i="6" s="1"/>
  <c r="V61" i="6"/>
  <c r="X61" i="6"/>
  <c r="L61" i="5"/>
  <c r="J61" i="5"/>
  <c r="N128" i="5"/>
  <c r="P128" i="5"/>
  <c r="M60" i="5"/>
  <c r="G22" i="7"/>
  <c r="H22" i="7" s="1"/>
  <c r="F23" i="7"/>
  <c r="R63" i="6"/>
  <c r="T63" i="6"/>
  <c r="P62" i="5"/>
  <c r="N62" i="5"/>
  <c r="U62" i="6"/>
  <c r="N195" i="6"/>
  <c r="P195" i="6"/>
  <c r="L128" i="5"/>
  <c r="J128" i="5"/>
  <c r="T60" i="5"/>
  <c r="R60" i="5"/>
  <c r="R191" i="5"/>
  <c r="T191" i="5"/>
  <c r="T192" i="6"/>
  <c r="R192" i="6"/>
  <c r="J129" i="6"/>
  <c r="L129" i="6"/>
  <c r="M129" i="6" s="1"/>
  <c r="B61" i="5"/>
  <c r="D61" i="5"/>
  <c r="E61" i="5" s="1"/>
  <c r="N190" i="5"/>
  <c r="P190" i="5"/>
  <c r="Q190" i="5" s="1"/>
  <c r="F192" i="6"/>
  <c r="H192" i="6"/>
  <c r="I192" i="6" s="1"/>
  <c r="D63" i="6"/>
  <c r="B63" i="6"/>
  <c r="M60" i="6"/>
  <c r="E60" i="5"/>
  <c r="Q189" i="5"/>
  <c r="X191" i="5"/>
  <c r="V191" i="5"/>
  <c r="F63" i="6"/>
  <c r="H63" i="6"/>
  <c r="F22" i="4"/>
  <c r="G21" i="4"/>
  <c r="H21" i="4" s="1"/>
  <c r="D191" i="5"/>
  <c r="B191" i="5"/>
  <c r="D128" i="5"/>
  <c r="B128" i="5"/>
  <c r="F190" i="5"/>
  <c r="H190" i="5"/>
  <c r="V61" i="5"/>
  <c r="X61" i="5"/>
  <c r="Y61" i="5" s="1"/>
  <c r="I61" i="5"/>
  <c r="J61" i="6"/>
  <c r="L61" i="6"/>
  <c r="M61" i="6" s="1"/>
  <c r="M192" i="6"/>
  <c r="Y190" i="5"/>
  <c r="B192" i="6"/>
  <c r="D192" i="6"/>
  <c r="M191" i="5"/>
  <c r="E190" i="5"/>
  <c r="E126" i="6"/>
  <c r="E127" i="5"/>
  <c r="Y191" i="5" l="1"/>
  <c r="U60" i="5"/>
  <c r="Y192" i="6"/>
  <c r="R130" i="6"/>
  <c r="T130" i="6"/>
  <c r="U130" i="6" s="1"/>
  <c r="Q62" i="5"/>
  <c r="T128" i="5"/>
  <c r="R128" i="5"/>
  <c r="X127" i="5"/>
  <c r="V127" i="5"/>
  <c r="E128" i="5"/>
  <c r="M192" i="5"/>
  <c r="M128" i="5"/>
  <c r="Q128" i="5"/>
  <c r="Q62" i="6"/>
  <c r="U127" i="5"/>
  <c r="F112" i="7"/>
  <c r="G111" i="7"/>
  <c r="H111" i="7" s="1"/>
  <c r="F111" i="4"/>
  <c r="G110" i="4"/>
  <c r="H110" i="4" s="1"/>
  <c r="E192" i="6"/>
  <c r="V193" i="6"/>
  <c r="X193" i="6"/>
  <c r="Y193" i="6" s="1"/>
  <c r="F128" i="6"/>
  <c r="H128" i="6"/>
  <c r="F66" i="7"/>
  <c r="G65" i="7"/>
  <c r="H65" i="7" s="1"/>
  <c r="U191" i="5"/>
  <c r="F66" i="4"/>
  <c r="G65" i="4"/>
  <c r="H65" i="4" s="1"/>
  <c r="I127" i="6"/>
  <c r="H127" i="5"/>
  <c r="I127" i="5" s="1"/>
  <c r="F127" i="5"/>
  <c r="V192" i="5"/>
  <c r="X192" i="5"/>
  <c r="R61" i="5"/>
  <c r="T61" i="5"/>
  <c r="U61" i="5" s="1"/>
  <c r="V62" i="6"/>
  <c r="X62" i="6"/>
  <c r="D64" i="6"/>
  <c r="B64" i="6"/>
  <c r="E191" i="5"/>
  <c r="E63" i="6"/>
  <c r="P191" i="5"/>
  <c r="N191" i="5"/>
  <c r="J130" i="6"/>
  <c r="L130" i="6"/>
  <c r="L129" i="5"/>
  <c r="M129" i="5" s="1"/>
  <c r="J129" i="5"/>
  <c r="U63" i="6"/>
  <c r="D128" i="6"/>
  <c r="B128" i="6"/>
  <c r="N127" i="6"/>
  <c r="P127" i="6"/>
  <c r="R193" i="6"/>
  <c r="T193" i="6"/>
  <c r="U193" i="6" s="1"/>
  <c r="R64" i="6"/>
  <c r="T64" i="6"/>
  <c r="U64" i="6" s="1"/>
  <c r="Q126" i="6"/>
  <c r="X62" i="5"/>
  <c r="V62" i="5"/>
  <c r="G22" i="4"/>
  <c r="H22" i="4" s="1"/>
  <c r="F23" i="4"/>
  <c r="H193" i="6"/>
  <c r="I193" i="6" s="1"/>
  <c r="F193" i="6"/>
  <c r="B62" i="5"/>
  <c r="D62" i="5"/>
  <c r="E62" i="5" s="1"/>
  <c r="U192" i="6"/>
  <c r="Q195" i="6"/>
  <c r="G23" i="7"/>
  <c r="H23" i="7" s="1"/>
  <c r="F24" i="7"/>
  <c r="P129" i="5"/>
  <c r="Q129" i="5" s="1"/>
  <c r="N129" i="5"/>
  <c r="N63" i="6"/>
  <c r="P63" i="6"/>
  <c r="Q63" i="6" s="1"/>
  <c r="B192" i="5"/>
  <c r="D192" i="5"/>
  <c r="D193" i="6"/>
  <c r="E193" i="6" s="1"/>
  <c r="B193" i="6"/>
  <c r="I190" i="5"/>
  <c r="I63" i="6"/>
  <c r="N196" i="6"/>
  <c r="P196" i="6"/>
  <c r="L62" i="5"/>
  <c r="M62" i="5" s="1"/>
  <c r="J62" i="5"/>
  <c r="L194" i="6"/>
  <c r="M194" i="6" s="1"/>
  <c r="J194" i="6"/>
  <c r="J62" i="6"/>
  <c r="L62" i="6"/>
  <c r="M62" i="6" s="1"/>
  <c r="F191" i="5"/>
  <c r="H191" i="5"/>
  <c r="H64" i="6"/>
  <c r="I64" i="6" s="1"/>
  <c r="F64" i="6"/>
  <c r="M61" i="5"/>
  <c r="F63" i="5"/>
  <c r="H63" i="5"/>
  <c r="B129" i="5"/>
  <c r="D129" i="5"/>
  <c r="T192" i="5"/>
  <c r="U192" i="5" s="1"/>
  <c r="R192" i="5"/>
  <c r="N63" i="5"/>
  <c r="P63" i="5"/>
  <c r="Y61" i="6"/>
  <c r="J193" i="5"/>
  <c r="L193" i="5"/>
  <c r="I62" i="5"/>
  <c r="R129" i="5" l="1"/>
  <c r="T129" i="5"/>
  <c r="U129" i="5" s="1"/>
  <c r="X194" i="6"/>
  <c r="V194" i="6"/>
  <c r="E128" i="6"/>
  <c r="U128" i="5"/>
  <c r="F67" i="4"/>
  <c r="G66" i="4"/>
  <c r="H66" i="4" s="1"/>
  <c r="R131" i="6"/>
  <c r="T131" i="6"/>
  <c r="U131" i="6" s="1"/>
  <c r="M130" i="6"/>
  <c r="Y192" i="5"/>
  <c r="G111" i="4"/>
  <c r="H111" i="4" s="1"/>
  <c r="F112" i="4"/>
  <c r="F129" i="6"/>
  <c r="H129" i="6"/>
  <c r="I129" i="6" s="1"/>
  <c r="F67" i="7"/>
  <c r="G66" i="7"/>
  <c r="H66" i="7" s="1"/>
  <c r="V128" i="5"/>
  <c r="X128" i="5"/>
  <c r="Y128" i="5" s="1"/>
  <c r="I63" i="5"/>
  <c r="I191" i="5"/>
  <c r="Q196" i="6"/>
  <c r="E192" i="5"/>
  <c r="Y62" i="6"/>
  <c r="F128" i="5"/>
  <c r="H128" i="5"/>
  <c r="I128" i="6"/>
  <c r="F113" i="7"/>
  <c r="G112" i="7"/>
  <c r="H112" i="7" s="1"/>
  <c r="Y127" i="5"/>
  <c r="X63" i="5"/>
  <c r="V63" i="5"/>
  <c r="P128" i="6"/>
  <c r="N128" i="6"/>
  <c r="P192" i="5"/>
  <c r="N192" i="5"/>
  <c r="F64" i="5"/>
  <c r="H64" i="5"/>
  <c r="F192" i="5"/>
  <c r="H192" i="5"/>
  <c r="P197" i="6"/>
  <c r="N197" i="6"/>
  <c r="B193" i="5"/>
  <c r="D193" i="5"/>
  <c r="E193" i="5" s="1"/>
  <c r="Y62" i="5"/>
  <c r="B129" i="6"/>
  <c r="D129" i="6"/>
  <c r="E129" i="6" s="1"/>
  <c r="Q191" i="5"/>
  <c r="X63" i="6"/>
  <c r="V63" i="6"/>
  <c r="L63" i="6"/>
  <c r="J63" i="6"/>
  <c r="N64" i="6"/>
  <c r="P64" i="6"/>
  <c r="B63" i="5"/>
  <c r="D63" i="5"/>
  <c r="E63" i="5" s="1"/>
  <c r="R62" i="5"/>
  <c r="T62" i="5"/>
  <c r="U62" i="5" s="1"/>
  <c r="Q63" i="5"/>
  <c r="E129" i="5"/>
  <c r="J195" i="6"/>
  <c r="L195" i="6"/>
  <c r="P130" i="5"/>
  <c r="N130" i="5"/>
  <c r="F194" i="6"/>
  <c r="H194" i="6"/>
  <c r="I194" i="6" s="1"/>
  <c r="T65" i="6"/>
  <c r="U65" i="6" s="1"/>
  <c r="R65" i="6"/>
  <c r="L130" i="5"/>
  <c r="J130" i="5"/>
  <c r="B130" i="5"/>
  <c r="D130" i="5"/>
  <c r="J194" i="5"/>
  <c r="L194" i="5"/>
  <c r="P64" i="5"/>
  <c r="N64" i="5"/>
  <c r="R193" i="5"/>
  <c r="T193" i="5"/>
  <c r="U193" i="5" s="1"/>
  <c r="H65" i="6"/>
  <c r="I65" i="6" s="1"/>
  <c r="F65" i="6"/>
  <c r="L63" i="5"/>
  <c r="J63" i="5"/>
  <c r="D194" i="6"/>
  <c r="B194" i="6"/>
  <c r="F25" i="7"/>
  <c r="G24" i="7"/>
  <c r="H24" i="7" s="1"/>
  <c r="F24" i="4"/>
  <c r="G23" i="4"/>
  <c r="H23" i="4" s="1"/>
  <c r="R194" i="6"/>
  <c r="T194" i="6"/>
  <c r="B65" i="6"/>
  <c r="D65" i="6"/>
  <c r="E65" i="6" s="1"/>
  <c r="M193" i="5"/>
  <c r="Q127" i="6"/>
  <c r="L131" i="6"/>
  <c r="J131" i="6"/>
  <c r="E64" i="6"/>
  <c r="V193" i="5"/>
  <c r="X193" i="5"/>
  <c r="H130" i="6" l="1"/>
  <c r="F130" i="6"/>
  <c r="G112" i="4"/>
  <c r="H112" i="4" s="1"/>
  <c r="F113" i="4"/>
  <c r="G113" i="7"/>
  <c r="H113" i="7" s="1"/>
  <c r="F114" i="7"/>
  <c r="V195" i="6"/>
  <c r="X195" i="6"/>
  <c r="Y195" i="6" s="1"/>
  <c r="U194" i="6"/>
  <c r="M194" i="5"/>
  <c r="M195" i="6"/>
  <c r="Q64" i="6"/>
  <c r="I192" i="5"/>
  <c r="I128" i="5"/>
  <c r="X129" i="5"/>
  <c r="V129" i="5"/>
  <c r="Y194" i="6"/>
  <c r="F68" i="4"/>
  <c r="G67" i="4"/>
  <c r="H67" i="4" s="1"/>
  <c r="H129" i="5"/>
  <c r="F129" i="5"/>
  <c r="I64" i="5"/>
  <c r="G67" i="7"/>
  <c r="H67" i="7" s="1"/>
  <c r="F68" i="7"/>
  <c r="T132" i="6"/>
  <c r="R132" i="6"/>
  <c r="R130" i="5"/>
  <c r="T130" i="5"/>
  <c r="U130" i="5" s="1"/>
  <c r="G25" i="7"/>
  <c r="H25" i="7" s="1"/>
  <c r="F26" i="7"/>
  <c r="R194" i="5"/>
  <c r="T194" i="5"/>
  <c r="U194" i="5" s="1"/>
  <c r="H195" i="6"/>
  <c r="I195" i="6" s="1"/>
  <c r="F195" i="6"/>
  <c r="R63" i="5"/>
  <c r="T63" i="5"/>
  <c r="U63" i="5" s="1"/>
  <c r="D194" i="5"/>
  <c r="B194" i="5"/>
  <c r="B195" i="6"/>
  <c r="D195" i="6"/>
  <c r="N65" i="5"/>
  <c r="P65" i="5"/>
  <c r="Q65" i="5" s="1"/>
  <c r="N131" i="5"/>
  <c r="P131" i="5"/>
  <c r="V64" i="6"/>
  <c r="X64" i="6"/>
  <c r="N193" i="5"/>
  <c r="P193" i="5"/>
  <c r="Q193" i="5" s="1"/>
  <c r="M131" i="6"/>
  <c r="D66" i="6"/>
  <c r="B66" i="6"/>
  <c r="E194" i="6"/>
  <c r="Q64" i="5"/>
  <c r="Q130" i="5"/>
  <c r="D64" i="5"/>
  <c r="B64" i="5"/>
  <c r="Y63" i="6"/>
  <c r="Q197" i="6"/>
  <c r="Q192" i="5"/>
  <c r="V194" i="5"/>
  <c r="X194" i="5"/>
  <c r="J131" i="5"/>
  <c r="L131" i="5"/>
  <c r="M131" i="5" s="1"/>
  <c r="N129" i="6"/>
  <c r="P129" i="6"/>
  <c r="L132" i="6"/>
  <c r="J132" i="6"/>
  <c r="T195" i="6"/>
  <c r="R195" i="6"/>
  <c r="M63" i="5"/>
  <c r="J195" i="5"/>
  <c r="L195" i="5"/>
  <c r="M195" i="5" s="1"/>
  <c r="M130" i="5"/>
  <c r="L196" i="6"/>
  <c r="J196" i="6"/>
  <c r="N65" i="6"/>
  <c r="P65" i="6"/>
  <c r="F193" i="5"/>
  <c r="H193" i="5"/>
  <c r="I193" i="5" s="1"/>
  <c r="Q128" i="6"/>
  <c r="J64" i="5"/>
  <c r="L64" i="5"/>
  <c r="M64" i="5" s="1"/>
  <c r="H66" i="6"/>
  <c r="F66" i="6"/>
  <c r="E130" i="5"/>
  <c r="R66" i="6"/>
  <c r="T66" i="6"/>
  <c r="L64" i="6"/>
  <c r="J64" i="6"/>
  <c r="B130" i="6"/>
  <c r="D130" i="6"/>
  <c r="V64" i="5"/>
  <c r="X64" i="5"/>
  <c r="Y64" i="5" s="1"/>
  <c r="Y193" i="5"/>
  <c r="G24" i="4"/>
  <c r="H24" i="4" s="1"/>
  <c r="F25" i="4"/>
  <c r="D131" i="5"/>
  <c r="B131" i="5"/>
  <c r="M63" i="6"/>
  <c r="H65" i="5"/>
  <c r="F65" i="5"/>
  <c r="Y63" i="5"/>
  <c r="G68" i="7" l="1"/>
  <c r="H68" i="7" s="1"/>
  <c r="F69" i="7"/>
  <c r="X196" i="6"/>
  <c r="V196" i="6"/>
  <c r="G114" i="7"/>
  <c r="H114" i="7" s="1"/>
  <c r="F115" i="7"/>
  <c r="V130" i="5"/>
  <c r="X130" i="5"/>
  <c r="Y130" i="5" s="1"/>
  <c r="H130" i="5"/>
  <c r="F130" i="5"/>
  <c r="Y129" i="5"/>
  <c r="U195" i="6"/>
  <c r="I129" i="5"/>
  <c r="F114" i="4"/>
  <c r="G113" i="4"/>
  <c r="H113" i="4" s="1"/>
  <c r="E131" i="5"/>
  <c r="T131" i="5"/>
  <c r="U131" i="5" s="1"/>
  <c r="R131" i="5"/>
  <c r="G68" i="4"/>
  <c r="H68" i="4" s="1"/>
  <c r="F69" i="4"/>
  <c r="H131" i="6"/>
  <c r="F131" i="6"/>
  <c r="U66" i="6"/>
  <c r="Q129" i="6"/>
  <c r="U132" i="6"/>
  <c r="I130" i="6"/>
  <c r="D131" i="6"/>
  <c r="B131" i="6"/>
  <c r="P66" i="6"/>
  <c r="N66" i="6"/>
  <c r="X195" i="5"/>
  <c r="Y195" i="5" s="1"/>
  <c r="V195" i="5"/>
  <c r="Q131" i="5"/>
  <c r="L197" i="6"/>
  <c r="J197" i="6"/>
  <c r="B67" i="6"/>
  <c r="D67" i="6"/>
  <c r="E67" i="6" s="1"/>
  <c r="P132" i="5"/>
  <c r="Q132" i="5" s="1"/>
  <c r="N132" i="5"/>
  <c r="M196" i="6"/>
  <c r="M132" i="6"/>
  <c r="E66" i="6"/>
  <c r="D195" i="5"/>
  <c r="B195" i="5"/>
  <c r="L65" i="5"/>
  <c r="J65" i="5"/>
  <c r="E194" i="5"/>
  <c r="T195" i="5"/>
  <c r="R195" i="5"/>
  <c r="R67" i="6"/>
  <c r="T67" i="6"/>
  <c r="P130" i="6"/>
  <c r="N130" i="6"/>
  <c r="B65" i="5"/>
  <c r="D65" i="5"/>
  <c r="E65" i="5" s="1"/>
  <c r="F27" i="7"/>
  <c r="G26" i="7"/>
  <c r="H26" i="7" s="1"/>
  <c r="L65" i="6"/>
  <c r="M65" i="6" s="1"/>
  <c r="J65" i="6"/>
  <c r="L196" i="5"/>
  <c r="J196" i="5"/>
  <c r="E64" i="5"/>
  <c r="N194" i="5"/>
  <c r="P194" i="5"/>
  <c r="N66" i="5"/>
  <c r="P66" i="5"/>
  <c r="T64" i="5"/>
  <c r="R64" i="5"/>
  <c r="B132" i="5"/>
  <c r="D132" i="5"/>
  <c r="E132" i="5" s="1"/>
  <c r="M64" i="6"/>
  <c r="I65" i="5"/>
  <c r="V65" i="5"/>
  <c r="X65" i="5"/>
  <c r="H67" i="6"/>
  <c r="F67" i="6"/>
  <c r="H194" i="5"/>
  <c r="F194" i="5"/>
  <c r="J132" i="5"/>
  <c r="L132" i="5"/>
  <c r="Y64" i="6"/>
  <c r="E195" i="6"/>
  <c r="F196" i="6"/>
  <c r="H196" i="6"/>
  <c r="F26" i="4"/>
  <c r="G25" i="4"/>
  <c r="H25" i="4" s="1"/>
  <c r="H66" i="5"/>
  <c r="F66" i="5"/>
  <c r="E130" i="6"/>
  <c r="I66" i="6"/>
  <c r="Q65" i="6"/>
  <c r="T196" i="6"/>
  <c r="R196" i="6"/>
  <c r="Y194" i="5"/>
  <c r="V65" i="6"/>
  <c r="X65" i="6"/>
  <c r="D196" i="6"/>
  <c r="E196" i="6" s="1"/>
  <c r="B196" i="6"/>
  <c r="H132" i="6" l="1"/>
  <c r="F132" i="6"/>
  <c r="G114" i="4"/>
  <c r="H114" i="4" s="1"/>
  <c r="F115" i="4"/>
  <c r="F116" i="7"/>
  <c r="G115" i="7"/>
  <c r="H115" i="7" s="1"/>
  <c r="I131" i="6"/>
  <c r="G69" i="4"/>
  <c r="H69" i="4" s="1"/>
  <c r="F70" i="4"/>
  <c r="X197" i="6"/>
  <c r="V197" i="6"/>
  <c r="X131" i="5"/>
  <c r="Y131" i="5" s="1"/>
  <c r="V131" i="5"/>
  <c r="Y196" i="6"/>
  <c r="I67" i="6"/>
  <c r="U64" i="5"/>
  <c r="M65" i="5"/>
  <c r="R132" i="5"/>
  <c r="T132" i="5"/>
  <c r="U132" i="5" s="1"/>
  <c r="H131" i="5"/>
  <c r="I131" i="5" s="1"/>
  <c r="F131" i="5"/>
  <c r="G69" i="7"/>
  <c r="H69" i="7" s="1"/>
  <c r="F70" i="7"/>
  <c r="Y65" i="6"/>
  <c r="Y65" i="5"/>
  <c r="Q66" i="5"/>
  <c r="I130" i="5"/>
  <c r="H197" i="6"/>
  <c r="F197" i="6"/>
  <c r="J66" i="6"/>
  <c r="L66" i="6"/>
  <c r="M66" i="6" s="1"/>
  <c r="U67" i="6"/>
  <c r="X196" i="5"/>
  <c r="V196" i="5"/>
  <c r="D196" i="5"/>
  <c r="B196" i="5"/>
  <c r="X66" i="5"/>
  <c r="V66" i="5"/>
  <c r="P67" i="5"/>
  <c r="N67" i="5"/>
  <c r="R196" i="5"/>
  <c r="T196" i="5"/>
  <c r="U196" i="5" s="1"/>
  <c r="E195" i="5"/>
  <c r="P67" i="6"/>
  <c r="N67" i="6"/>
  <c r="H67" i="5"/>
  <c r="F67" i="5"/>
  <c r="M132" i="5"/>
  <c r="Q194" i="5"/>
  <c r="G27" i="7"/>
  <c r="H27" i="7" s="1"/>
  <c r="F28" i="7"/>
  <c r="U195" i="5"/>
  <c r="Q66" i="6"/>
  <c r="X66" i="6"/>
  <c r="V66" i="6"/>
  <c r="F27" i="4"/>
  <c r="G26" i="4"/>
  <c r="H26" i="4" s="1"/>
  <c r="N195" i="5"/>
  <c r="P195" i="5"/>
  <c r="B66" i="5"/>
  <c r="D66" i="5"/>
  <c r="M197" i="6"/>
  <c r="I66" i="5"/>
  <c r="R197" i="6"/>
  <c r="T197" i="6"/>
  <c r="H195" i="5"/>
  <c r="F195" i="5"/>
  <c r="I194" i="5"/>
  <c r="J197" i="5"/>
  <c r="L197" i="5"/>
  <c r="M197" i="5" s="1"/>
  <c r="N131" i="6"/>
  <c r="P131" i="6"/>
  <c r="D132" i="6"/>
  <c r="B132" i="6"/>
  <c r="U196" i="6"/>
  <c r="D197" i="6"/>
  <c r="E197" i="6" s="1"/>
  <c r="B197" i="6"/>
  <c r="I196" i="6"/>
  <c r="T65" i="5"/>
  <c r="R65" i="5"/>
  <c r="M196" i="5"/>
  <c r="Q130" i="6"/>
  <c r="J66" i="5"/>
  <c r="L66" i="5"/>
  <c r="M66" i="5" s="1"/>
  <c r="E131" i="6"/>
  <c r="E66" i="5" l="1"/>
  <c r="F132" i="5"/>
  <c r="H132" i="5"/>
  <c r="I132" i="5" s="1"/>
  <c r="V132" i="5"/>
  <c r="X132" i="5"/>
  <c r="Y132" i="5" s="1"/>
  <c r="G116" i="7"/>
  <c r="H116" i="7" s="1"/>
  <c r="F117" i="7"/>
  <c r="F71" i="7"/>
  <c r="G70" i="7"/>
  <c r="H70" i="7" s="1"/>
  <c r="G115" i="4"/>
  <c r="H115" i="4" s="1"/>
  <c r="F116" i="4"/>
  <c r="E196" i="5"/>
  <c r="Y197" i="6"/>
  <c r="G70" i="4"/>
  <c r="H70" i="4" s="1"/>
  <c r="F71" i="4"/>
  <c r="I132" i="6"/>
  <c r="P132" i="6"/>
  <c r="N132" i="6"/>
  <c r="U197" i="6"/>
  <c r="Q195" i="5"/>
  <c r="F29" i="7"/>
  <c r="G28" i="7"/>
  <c r="H28" i="7" s="1"/>
  <c r="N196" i="5"/>
  <c r="P196" i="5"/>
  <c r="Q196" i="5" s="1"/>
  <c r="V197" i="5"/>
  <c r="X197" i="5"/>
  <c r="T197" i="5"/>
  <c r="R197" i="5"/>
  <c r="Y196" i="5"/>
  <c r="F28" i="4"/>
  <c r="G27" i="4"/>
  <c r="H27" i="4" s="1"/>
  <c r="E132" i="6"/>
  <c r="V67" i="6"/>
  <c r="X67" i="6"/>
  <c r="Y67" i="6" s="1"/>
  <c r="Q67" i="5"/>
  <c r="Y66" i="6"/>
  <c r="I67" i="5"/>
  <c r="V67" i="5"/>
  <c r="X67" i="5"/>
  <c r="Y67" i="5" s="1"/>
  <c r="L67" i="6"/>
  <c r="J67" i="6"/>
  <c r="U65" i="5"/>
  <c r="H196" i="5"/>
  <c r="I196" i="5" s="1"/>
  <c r="F196" i="5"/>
  <c r="Y66" i="5"/>
  <c r="L67" i="5"/>
  <c r="J67" i="5"/>
  <c r="T66" i="5"/>
  <c r="R66" i="5"/>
  <c r="Q131" i="6"/>
  <c r="I195" i="5"/>
  <c r="D67" i="5"/>
  <c r="B67" i="5"/>
  <c r="Q67" i="6"/>
  <c r="D197" i="5"/>
  <c r="B197" i="5"/>
  <c r="I197" i="6"/>
  <c r="G71" i="4" l="1"/>
  <c r="H71" i="4" s="1"/>
  <c r="F72" i="4"/>
  <c r="F118" i="7"/>
  <c r="G117" i="7"/>
  <c r="H117" i="7" s="1"/>
  <c r="F72" i="7"/>
  <c r="G71" i="7"/>
  <c r="H71" i="7" s="1"/>
  <c r="E67" i="5"/>
  <c r="F117" i="4"/>
  <c r="G116" i="4"/>
  <c r="H116" i="4" s="1"/>
  <c r="Y197" i="5"/>
  <c r="R67" i="5"/>
  <c r="T67" i="5"/>
  <c r="U67" i="5" s="1"/>
  <c r="P197" i="5"/>
  <c r="N197" i="5"/>
  <c r="G28" i="4"/>
  <c r="H28" i="4" s="1"/>
  <c r="F29" i="4"/>
  <c r="F30" i="7"/>
  <c r="G29" i="7"/>
  <c r="H29" i="7" s="1"/>
  <c r="M67" i="5"/>
  <c r="M67" i="6"/>
  <c r="U197" i="5"/>
  <c r="U66" i="5"/>
  <c r="F197" i="5"/>
  <c r="H197" i="5"/>
  <c r="I197" i="5" s="1"/>
  <c r="E197" i="5"/>
  <c r="Q132" i="6"/>
  <c r="F73" i="7" l="1"/>
  <c r="G72" i="7"/>
  <c r="H72" i="7" s="1"/>
  <c r="F118" i="4"/>
  <c r="G117" i="4"/>
  <c r="H117" i="4" s="1"/>
  <c r="F119" i="7"/>
  <c r="G118" i="7"/>
  <c r="H118" i="7" s="1"/>
  <c r="F73" i="4"/>
  <c r="G72" i="4"/>
  <c r="H72" i="4" s="1"/>
  <c r="G29" i="4"/>
  <c r="H29" i="4" s="1"/>
  <c r="F30" i="4"/>
  <c r="Q197" i="5"/>
  <c r="G30" i="7"/>
  <c r="H30" i="7" s="1"/>
  <c r="F31" i="7"/>
  <c r="F74" i="4" l="1"/>
  <c r="G73" i="4"/>
  <c r="H73" i="4" s="1"/>
  <c r="F120" i="7"/>
  <c r="G119" i="7"/>
  <c r="H119" i="7" s="1"/>
  <c r="G118" i="4"/>
  <c r="H118" i="4" s="1"/>
  <c r="F119" i="4"/>
  <c r="G73" i="7"/>
  <c r="H73" i="7" s="1"/>
  <c r="F74" i="7"/>
  <c r="F32" i="7"/>
  <c r="G31" i="7"/>
  <c r="H31" i="7" s="1"/>
  <c r="F31" i="4"/>
  <c r="G30" i="4"/>
  <c r="H30" i="4" s="1"/>
  <c r="G74" i="7" l="1"/>
  <c r="H74" i="7" s="1"/>
  <c r="F75" i="7"/>
  <c r="F121" i="7"/>
  <c r="G120" i="7"/>
  <c r="H120" i="7" s="1"/>
  <c r="G119" i="4"/>
  <c r="H119" i="4" s="1"/>
  <c r="F120" i="4"/>
  <c r="G74" i="4"/>
  <c r="H74" i="4" s="1"/>
  <c r="F75" i="4"/>
  <c r="F33" i="7"/>
  <c r="G32" i="7"/>
  <c r="H32" i="7" s="1"/>
  <c r="F32" i="4"/>
  <c r="G31" i="4"/>
  <c r="H31" i="4" s="1"/>
  <c r="F121" i="4" l="1"/>
  <c r="G120" i="4"/>
  <c r="H120" i="4" s="1"/>
  <c r="G121" i="7"/>
  <c r="H121" i="7" s="1"/>
  <c r="F122" i="7"/>
  <c r="G75" i="7"/>
  <c r="H75" i="7" s="1"/>
  <c r="F76" i="7"/>
  <c r="G75" i="4"/>
  <c r="H75" i="4" s="1"/>
  <c r="F76" i="4"/>
  <c r="F34" i="7"/>
  <c r="G33" i="7"/>
  <c r="H33" i="7" s="1"/>
  <c r="G32" i="4"/>
  <c r="H32" i="4" s="1"/>
  <c r="F33" i="4"/>
  <c r="F77" i="7" l="1"/>
  <c r="G76" i="7"/>
  <c r="H76" i="7" s="1"/>
  <c r="F123" i="7"/>
  <c r="G122" i="7"/>
  <c r="H122" i="7" s="1"/>
  <c r="G76" i="4"/>
  <c r="H76" i="4" s="1"/>
  <c r="F77" i="4"/>
  <c r="F122" i="4"/>
  <c r="G121" i="4"/>
  <c r="H121" i="4" s="1"/>
  <c r="F34" i="4"/>
  <c r="G33" i="4"/>
  <c r="H33" i="4" s="1"/>
  <c r="F35" i="7"/>
  <c r="G34" i="7"/>
  <c r="H34" i="7" s="1"/>
  <c r="F78" i="4" l="1"/>
  <c r="G77" i="4"/>
  <c r="H77" i="4" s="1"/>
  <c r="F123" i="4"/>
  <c r="G122" i="4"/>
  <c r="H122" i="4" s="1"/>
  <c r="F124" i="7"/>
  <c r="G123" i="7"/>
  <c r="H123" i="7" s="1"/>
  <c r="F78" i="7"/>
  <c r="G77" i="7"/>
  <c r="H77" i="7" s="1"/>
  <c r="F36" i="7"/>
  <c r="G35" i="7"/>
  <c r="H35" i="7" s="1"/>
  <c r="G34" i="4"/>
  <c r="H34" i="4" s="1"/>
  <c r="F35" i="4"/>
  <c r="G78" i="7" l="1"/>
  <c r="H78" i="7" s="1"/>
  <c r="F79" i="7"/>
  <c r="F124" i="4"/>
  <c r="G123" i="4"/>
  <c r="H123" i="4" s="1"/>
  <c r="F125" i="7"/>
  <c r="G124" i="7"/>
  <c r="H124" i="7" s="1"/>
  <c r="F79" i="4"/>
  <c r="G78" i="4"/>
  <c r="H78" i="4" s="1"/>
  <c r="G35" i="4"/>
  <c r="H35" i="4" s="1"/>
  <c r="F36" i="4"/>
  <c r="F37" i="7"/>
  <c r="G36" i="7"/>
  <c r="H36" i="7" s="1"/>
  <c r="F126" i="7" l="1"/>
  <c r="G125" i="7"/>
  <c r="H125" i="7" s="1"/>
  <c r="G124" i="4"/>
  <c r="H124" i="4" s="1"/>
  <c r="F125" i="4"/>
  <c r="F80" i="7"/>
  <c r="G79" i="7"/>
  <c r="H79" i="7" s="1"/>
  <c r="G79" i="4"/>
  <c r="H79" i="4" s="1"/>
  <c r="F80" i="4"/>
  <c r="G37" i="7"/>
  <c r="H37" i="7" s="1"/>
  <c r="F38" i="7"/>
  <c r="G36" i="4"/>
  <c r="H36" i="4" s="1"/>
  <c r="F37" i="4"/>
  <c r="G80" i="7" l="1"/>
  <c r="H80" i="7" s="1"/>
  <c r="F81" i="7"/>
  <c r="G125" i="4"/>
  <c r="H125" i="4" s="1"/>
  <c r="F126" i="4"/>
  <c r="F81" i="4"/>
  <c r="G80" i="4"/>
  <c r="H80" i="4" s="1"/>
  <c r="F127" i="7"/>
  <c r="G126" i="7"/>
  <c r="H126" i="7" s="1"/>
  <c r="G38" i="7"/>
  <c r="H38" i="7" s="1"/>
  <c r="F39" i="7"/>
  <c r="F38" i="4"/>
  <c r="G37" i="4"/>
  <c r="H37" i="4" s="1"/>
  <c r="F128" i="7" l="1"/>
  <c r="G127" i="7"/>
  <c r="H127" i="7" s="1"/>
  <c r="G126" i="4"/>
  <c r="H126" i="4" s="1"/>
  <c r="F127" i="4"/>
  <c r="G81" i="7"/>
  <c r="H81" i="7" s="1"/>
  <c r="F82" i="7"/>
  <c r="G81" i="4"/>
  <c r="H81" i="4" s="1"/>
  <c r="F82" i="4"/>
  <c r="G38" i="4"/>
  <c r="H38" i="4" s="1"/>
  <c r="F39" i="4"/>
  <c r="F40" i="7"/>
  <c r="G39" i="7"/>
  <c r="H39" i="7" s="1"/>
  <c r="G127" i="4" l="1"/>
  <c r="H127" i="4" s="1"/>
  <c r="F128" i="4"/>
  <c r="G82" i="4"/>
  <c r="H82" i="4" s="1"/>
  <c r="F83" i="4"/>
  <c r="G82" i="7"/>
  <c r="H82" i="7" s="1"/>
  <c r="F83" i="7"/>
  <c r="G128" i="7"/>
  <c r="H128" i="7" s="1"/>
  <c r="F129" i="7"/>
  <c r="F41" i="7"/>
  <c r="G40" i="7"/>
  <c r="H40" i="7" s="1"/>
  <c r="G39" i="4"/>
  <c r="H39" i="4" s="1"/>
  <c r="F40" i="4"/>
  <c r="F84" i="7" l="1"/>
  <c r="G83" i="7"/>
  <c r="H83" i="7" s="1"/>
  <c r="G83" i="4"/>
  <c r="H83" i="4" s="1"/>
  <c r="F84" i="4"/>
  <c r="F129" i="4"/>
  <c r="G128" i="4"/>
  <c r="H128" i="4" s="1"/>
  <c r="G129" i="7"/>
  <c r="H129" i="7" s="1"/>
  <c r="F130" i="7"/>
  <c r="G41" i="7"/>
  <c r="H41" i="7" s="1"/>
  <c r="F42" i="7"/>
  <c r="G40" i="4"/>
  <c r="H40" i="4" s="1"/>
  <c r="F41" i="4"/>
  <c r="G129" i="4" l="1"/>
  <c r="H129" i="4" s="1"/>
  <c r="F130" i="4"/>
  <c r="F85" i="4"/>
  <c r="G84" i="4"/>
  <c r="H84" i="4" s="1"/>
  <c r="G130" i="7"/>
  <c r="H130" i="7" s="1"/>
  <c r="F131" i="7"/>
  <c r="F85" i="7"/>
  <c r="G84" i="7"/>
  <c r="H84" i="7" s="1"/>
  <c r="F42" i="4"/>
  <c r="G41" i="4"/>
  <c r="H41" i="4" s="1"/>
  <c r="F43" i="7"/>
  <c r="G42" i="7"/>
  <c r="H42" i="7" s="1"/>
  <c r="G85" i="7" l="1"/>
  <c r="H85" i="7" s="1"/>
  <c r="F86" i="7"/>
  <c r="F86" i="4"/>
  <c r="G85" i="4"/>
  <c r="H85" i="4" s="1"/>
  <c r="F131" i="4"/>
  <c r="G130" i="4"/>
  <c r="H130" i="4" s="1"/>
  <c r="G131" i="7"/>
  <c r="H131" i="7" s="1"/>
  <c r="F132" i="7"/>
  <c r="F44" i="7"/>
  <c r="G43" i="7"/>
  <c r="H43" i="7" s="1"/>
  <c r="G42" i="4"/>
  <c r="H42" i="4" s="1"/>
  <c r="F43" i="4"/>
  <c r="F133" i="7" l="1"/>
  <c r="G132" i="7"/>
  <c r="H132" i="7" s="1"/>
  <c r="F132" i="4"/>
  <c r="G131" i="4"/>
  <c r="H131" i="4" s="1"/>
  <c r="F87" i="4"/>
  <c r="G86" i="4"/>
  <c r="H86" i="4" s="1"/>
  <c r="F87" i="7"/>
  <c r="G86" i="7"/>
  <c r="H86" i="7" s="1"/>
  <c r="F44" i="4"/>
  <c r="G43" i="4"/>
  <c r="H43" i="4" s="1"/>
  <c r="F45" i="7"/>
  <c r="G44" i="7"/>
  <c r="H44" i="7" s="1"/>
  <c r="F88" i="4" l="1"/>
  <c r="G87" i="4"/>
  <c r="H87" i="4" s="1"/>
  <c r="G132" i="4"/>
  <c r="H132" i="4" s="1"/>
  <c r="F133" i="4"/>
  <c r="F88" i="7"/>
  <c r="G87" i="7"/>
  <c r="H87" i="7" s="1"/>
  <c r="G133" i="7"/>
  <c r="H133" i="7" s="1"/>
  <c r="F134" i="7"/>
  <c r="F46" i="7"/>
  <c r="G45" i="7"/>
  <c r="H45" i="7" s="1"/>
  <c r="F45" i="4"/>
  <c r="G44" i="4"/>
  <c r="H44" i="4" s="1"/>
  <c r="G88" i="7" l="1"/>
  <c r="H88" i="7" s="1"/>
  <c r="F89" i="7"/>
  <c r="F134" i="4"/>
  <c r="G133" i="4"/>
  <c r="H133" i="4" s="1"/>
  <c r="G134" i="7"/>
  <c r="H134" i="7" s="1"/>
  <c r="J95" i="7"/>
  <c r="G88" i="4"/>
  <c r="H88" i="4" s="1"/>
  <c r="F89" i="4"/>
  <c r="F46" i="4"/>
  <c r="G45" i="4"/>
  <c r="H45" i="4" s="1"/>
  <c r="G46" i="7"/>
  <c r="H46" i="7" s="1"/>
  <c r="J7" i="7"/>
  <c r="J96" i="7" l="1"/>
  <c r="K95" i="7"/>
  <c r="L95" i="7" s="1"/>
  <c r="G89" i="4"/>
  <c r="H89" i="4" s="1"/>
  <c r="F90" i="4"/>
  <c r="J95" i="4"/>
  <c r="G134" i="4"/>
  <c r="H134" i="4" s="1"/>
  <c r="F90" i="7"/>
  <c r="G89" i="7"/>
  <c r="H89" i="7" s="1"/>
  <c r="G46" i="4"/>
  <c r="H46" i="4" s="1"/>
  <c r="J7" i="4"/>
  <c r="K7" i="7"/>
  <c r="L7" i="7" s="1"/>
  <c r="J8" i="7"/>
  <c r="K95" i="4" l="1"/>
  <c r="L95" i="4" s="1"/>
  <c r="J96" i="4"/>
  <c r="J51" i="4"/>
  <c r="G90" i="4"/>
  <c r="H90" i="4" s="1"/>
  <c r="G90" i="7"/>
  <c r="H90" i="7" s="1"/>
  <c r="J51" i="7"/>
  <c r="J97" i="7"/>
  <c r="K96" i="7"/>
  <c r="L96" i="7" s="1"/>
  <c r="K8" i="7"/>
  <c r="L8" i="7" s="1"/>
  <c r="J9" i="7"/>
  <c r="J8" i="4"/>
  <c r="K7" i="4"/>
  <c r="L7" i="4" s="1"/>
  <c r="J52" i="7" l="1"/>
  <c r="K51" i="7"/>
  <c r="L51" i="7" s="1"/>
  <c r="K51" i="4"/>
  <c r="L51" i="4" s="1"/>
  <c r="J52" i="4"/>
  <c r="K96" i="4"/>
  <c r="L96" i="4" s="1"/>
  <c r="J97" i="4"/>
  <c r="K97" i="7"/>
  <c r="L97" i="7" s="1"/>
  <c r="J98" i="7"/>
  <c r="K8" i="4"/>
  <c r="L8" i="4" s="1"/>
  <c r="J9" i="4"/>
  <c r="J10" i="7"/>
  <c r="K9" i="7"/>
  <c r="L9" i="7" s="1"/>
  <c r="K98" i="7" l="1"/>
  <c r="L98" i="7" s="1"/>
  <c r="J99" i="7"/>
  <c r="K97" i="4"/>
  <c r="L97" i="4" s="1"/>
  <c r="J98" i="4"/>
  <c r="J53" i="4"/>
  <c r="K52" i="4"/>
  <c r="L52" i="4" s="1"/>
  <c r="K52" i="7"/>
  <c r="L52" i="7" s="1"/>
  <c r="J53" i="7"/>
  <c r="K10" i="7"/>
  <c r="L10" i="7" s="1"/>
  <c r="J11" i="7"/>
  <c r="J10" i="4"/>
  <c r="K9" i="4"/>
  <c r="L9" i="4" s="1"/>
  <c r="K53" i="4" l="1"/>
  <c r="L53" i="4" s="1"/>
  <c r="J54" i="4"/>
  <c r="J99" i="4"/>
  <c r="K98" i="4"/>
  <c r="L98" i="4" s="1"/>
  <c r="K99" i="7"/>
  <c r="L99" i="7" s="1"/>
  <c r="J100" i="7"/>
  <c r="K53" i="7"/>
  <c r="L53" i="7" s="1"/>
  <c r="J54" i="7"/>
  <c r="J12" i="7"/>
  <c r="K11" i="7"/>
  <c r="L11" i="7" s="1"/>
  <c r="J11" i="4"/>
  <c r="K10" i="4"/>
  <c r="L10" i="4" s="1"/>
  <c r="J101" i="7" l="1"/>
  <c r="K100" i="7"/>
  <c r="L100" i="7" s="1"/>
  <c r="J55" i="7"/>
  <c r="K54" i="7"/>
  <c r="L54" i="7" s="1"/>
  <c r="K99" i="4"/>
  <c r="L99" i="4" s="1"/>
  <c r="J100" i="4"/>
  <c r="J55" i="4"/>
  <c r="K54" i="4"/>
  <c r="L54" i="4" s="1"/>
  <c r="J13" i="7"/>
  <c r="K12" i="7"/>
  <c r="L12" i="7" s="1"/>
  <c r="J12" i="4"/>
  <c r="K11" i="4"/>
  <c r="L11" i="4" s="1"/>
  <c r="J56" i="4" l="1"/>
  <c r="K55" i="4"/>
  <c r="L55" i="4" s="1"/>
  <c r="J101" i="4"/>
  <c r="K100" i="4"/>
  <c r="L100" i="4" s="1"/>
  <c r="K55" i="7"/>
  <c r="L55" i="7" s="1"/>
  <c r="J56" i="7"/>
  <c r="K101" i="7"/>
  <c r="L101" i="7" s="1"/>
  <c r="J102" i="7"/>
  <c r="K13" i="7"/>
  <c r="L13" i="7" s="1"/>
  <c r="J14" i="7"/>
  <c r="J13" i="4"/>
  <c r="K12" i="4"/>
  <c r="L12" i="4" s="1"/>
  <c r="K56" i="7" l="1"/>
  <c r="L56" i="7" s="1"/>
  <c r="J57" i="7"/>
  <c r="J102" i="4"/>
  <c r="K101" i="4"/>
  <c r="L101" i="4" s="1"/>
  <c r="K102" i="7"/>
  <c r="L102" i="7" s="1"/>
  <c r="J103" i="7"/>
  <c r="K56" i="4"/>
  <c r="L56" i="4" s="1"/>
  <c r="J57" i="4"/>
  <c r="J15" i="7"/>
  <c r="K14" i="7"/>
  <c r="L14" i="7" s="1"/>
  <c r="J14" i="4"/>
  <c r="K13" i="4"/>
  <c r="L13" i="4" s="1"/>
  <c r="J104" i="7" l="1"/>
  <c r="K103" i="7"/>
  <c r="L103" i="7" s="1"/>
  <c r="J58" i="4"/>
  <c r="K57" i="4"/>
  <c r="L57" i="4" s="1"/>
  <c r="K102" i="4"/>
  <c r="L102" i="4" s="1"/>
  <c r="J103" i="4"/>
  <c r="J58" i="7"/>
  <c r="K57" i="7"/>
  <c r="L57" i="7" s="1"/>
  <c r="K14" i="4"/>
  <c r="L14" i="4" s="1"/>
  <c r="J15" i="4"/>
  <c r="K15" i="7"/>
  <c r="L15" i="7" s="1"/>
  <c r="J16" i="7"/>
  <c r="J59" i="7" l="1"/>
  <c r="K58" i="7"/>
  <c r="L58" i="7" s="1"/>
  <c r="K58" i="4"/>
  <c r="L58" i="4" s="1"/>
  <c r="J59" i="4"/>
  <c r="K103" i="4"/>
  <c r="L103" i="4" s="1"/>
  <c r="J104" i="4"/>
  <c r="J105" i="7"/>
  <c r="K104" i="7"/>
  <c r="L104" i="7" s="1"/>
  <c r="K16" i="7"/>
  <c r="L16" i="7" s="1"/>
  <c r="J17" i="7"/>
  <c r="J16" i="4"/>
  <c r="K15" i="4"/>
  <c r="L15" i="4" s="1"/>
  <c r="J106" i="7" l="1"/>
  <c r="K105" i="7"/>
  <c r="L105" i="7" s="1"/>
  <c r="J105" i="4"/>
  <c r="K104" i="4"/>
  <c r="L104" i="4" s="1"/>
  <c r="J60" i="4"/>
  <c r="K59" i="4"/>
  <c r="L59" i="4" s="1"/>
  <c r="K59" i="7"/>
  <c r="L59" i="7" s="1"/>
  <c r="J60" i="7"/>
  <c r="J18" i="7"/>
  <c r="K17" i="7"/>
  <c r="L17" i="7" s="1"/>
  <c r="K16" i="4"/>
  <c r="L16" i="4" s="1"/>
  <c r="J17" i="4"/>
  <c r="K60" i="4" l="1"/>
  <c r="L60" i="4" s="1"/>
  <c r="J61" i="4"/>
  <c r="J61" i="7"/>
  <c r="K60" i="7"/>
  <c r="L60" i="7" s="1"/>
  <c r="K105" i="4"/>
  <c r="L105" i="4" s="1"/>
  <c r="J106" i="4"/>
  <c r="J107" i="7"/>
  <c r="K106" i="7"/>
  <c r="L106" i="7" s="1"/>
  <c r="K18" i="7"/>
  <c r="L18" i="7" s="1"/>
  <c r="J19" i="7"/>
  <c r="K17" i="4"/>
  <c r="L17" i="4" s="1"/>
  <c r="J18" i="4"/>
  <c r="J108" i="7" l="1"/>
  <c r="K107" i="7"/>
  <c r="L107" i="7" s="1"/>
  <c r="J107" i="4"/>
  <c r="K106" i="4"/>
  <c r="L106" i="4" s="1"/>
  <c r="J62" i="7"/>
  <c r="K61" i="7"/>
  <c r="L61" i="7" s="1"/>
  <c r="K61" i="4"/>
  <c r="L61" i="4" s="1"/>
  <c r="J62" i="4"/>
  <c r="J19" i="4"/>
  <c r="K18" i="4"/>
  <c r="L18" i="4" s="1"/>
  <c r="J20" i="7"/>
  <c r="K19" i="7"/>
  <c r="L19" i="7" s="1"/>
  <c r="K62" i="4" l="1"/>
  <c r="L62" i="4" s="1"/>
  <c r="J63" i="4"/>
  <c r="J63" i="7"/>
  <c r="K62" i="7"/>
  <c r="L62" i="7" s="1"/>
  <c r="K107" i="4"/>
  <c r="L107" i="4" s="1"/>
  <c r="J108" i="4"/>
  <c r="J109" i="7"/>
  <c r="K108" i="7"/>
  <c r="L108" i="7" s="1"/>
  <c r="K19" i="4"/>
  <c r="L19" i="4" s="1"/>
  <c r="J20" i="4"/>
  <c r="K20" i="7"/>
  <c r="L20" i="7" s="1"/>
  <c r="J21" i="7"/>
  <c r="K109" i="7" l="1"/>
  <c r="L109" i="7" s="1"/>
  <c r="J110" i="7"/>
  <c r="J109" i="4"/>
  <c r="K108" i="4"/>
  <c r="L108" i="4" s="1"/>
  <c r="K63" i="7"/>
  <c r="L63" i="7" s="1"/>
  <c r="J64" i="7"/>
  <c r="J64" i="4"/>
  <c r="K63" i="4"/>
  <c r="L63" i="4" s="1"/>
  <c r="J21" i="4"/>
  <c r="K20" i="4"/>
  <c r="L20" i="4" s="1"/>
  <c r="J22" i="7"/>
  <c r="K21" i="7"/>
  <c r="L21" i="7" s="1"/>
  <c r="J65" i="4" l="1"/>
  <c r="K64" i="4"/>
  <c r="L64" i="4" s="1"/>
  <c r="K64" i="7"/>
  <c r="L64" i="7" s="1"/>
  <c r="J65" i="7"/>
  <c r="K109" i="4"/>
  <c r="L109" i="4" s="1"/>
  <c r="J110" i="4"/>
  <c r="K110" i="7"/>
  <c r="L110" i="7" s="1"/>
  <c r="J111" i="7"/>
  <c r="J23" i="7"/>
  <c r="K22" i="7"/>
  <c r="L22" i="7" s="1"/>
  <c r="J22" i="4"/>
  <c r="K21" i="4"/>
  <c r="L21" i="4" s="1"/>
  <c r="K110" i="4" l="1"/>
  <c r="L110" i="4" s="1"/>
  <c r="J111" i="4"/>
  <c r="J66" i="7"/>
  <c r="K65" i="7"/>
  <c r="L65" i="7" s="1"/>
  <c r="K111" i="7"/>
  <c r="L111" i="7" s="1"/>
  <c r="J112" i="7"/>
  <c r="J66" i="4"/>
  <c r="K65" i="4"/>
  <c r="L65" i="4" s="1"/>
  <c r="K23" i="7"/>
  <c r="L23" i="7" s="1"/>
  <c r="J24" i="7"/>
  <c r="J23" i="4"/>
  <c r="K22" i="4"/>
  <c r="L22" i="4" s="1"/>
  <c r="J67" i="4" l="1"/>
  <c r="K66" i="4"/>
  <c r="L66" i="4" s="1"/>
  <c r="J67" i="7"/>
  <c r="K66" i="7"/>
  <c r="L66" i="7" s="1"/>
  <c r="K111" i="4"/>
  <c r="L111" i="4" s="1"/>
  <c r="J112" i="4"/>
  <c r="J113" i="7"/>
  <c r="K112" i="7"/>
  <c r="L112" i="7" s="1"/>
  <c r="K24" i="7"/>
  <c r="L24" i="7" s="1"/>
  <c r="J25" i="7"/>
  <c r="J24" i="4"/>
  <c r="K23" i="4"/>
  <c r="L23" i="4" s="1"/>
  <c r="J114" i="7" l="1"/>
  <c r="K113" i="7"/>
  <c r="L113" i="7" s="1"/>
  <c r="J113" i="4"/>
  <c r="K112" i="4"/>
  <c r="L112" i="4" s="1"/>
  <c r="K67" i="7"/>
  <c r="L67" i="7" s="1"/>
  <c r="J68" i="7"/>
  <c r="K67" i="4"/>
  <c r="L67" i="4" s="1"/>
  <c r="J68" i="4"/>
  <c r="K24" i="4"/>
  <c r="L24" i="4" s="1"/>
  <c r="J25" i="4"/>
  <c r="K25" i="7"/>
  <c r="L25" i="7" s="1"/>
  <c r="J26" i="7"/>
  <c r="K113" i="4" l="1"/>
  <c r="L113" i="4" s="1"/>
  <c r="J114" i="4"/>
  <c r="K68" i="4"/>
  <c r="L68" i="4" s="1"/>
  <c r="J69" i="4"/>
  <c r="J69" i="7"/>
  <c r="K68" i="7"/>
  <c r="L68" i="7" s="1"/>
  <c r="K114" i="7"/>
  <c r="L114" i="7" s="1"/>
  <c r="J115" i="7"/>
  <c r="K26" i="7"/>
  <c r="L26" i="7" s="1"/>
  <c r="J27" i="7"/>
  <c r="J26" i="4"/>
  <c r="K25" i="4"/>
  <c r="L25" i="4" s="1"/>
  <c r="K69" i="7" l="1"/>
  <c r="L69" i="7" s="1"/>
  <c r="J70" i="7"/>
  <c r="J70" i="4"/>
  <c r="K69" i="4"/>
  <c r="L69" i="4" s="1"/>
  <c r="J115" i="4"/>
  <c r="K114" i="4"/>
  <c r="L114" i="4" s="1"/>
  <c r="K115" i="7"/>
  <c r="L115" i="7" s="1"/>
  <c r="J116" i="7"/>
  <c r="J27" i="4"/>
  <c r="K26" i="4"/>
  <c r="L26" i="4" s="1"/>
  <c r="J28" i="7"/>
  <c r="K27" i="7"/>
  <c r="L27" i="7" s="1"/>
  <c r="J117" i="7" l="1"/>
  <c r="K116" i="7"/>
  <c r="L116" i="7" s="1"/>
  <c r="K115" i="4"/>
  <c r="L115" i="4" s="1"/>
  <c r="J116" i="4"/>
  <c r="J71" i="4"/>
  <c r="K70" i="4"/>
  <c r="L70" i="4" s="1"/>
  <c r="J71" i="7"/>
  <c r="K70" i="7"/>
  <c r="L70" i="7" s="1"/>
  <c r="J29" i="7"/>
  <c r="K28" i="7"/>
  <c r="L28" i="7" s="1"/>
  <c r="K27" i="4"/>
  <c r="L27" i="4" s="1"/>
  <c r="J28" i="4"/>
  <c r="J72" i="7" l="1"/>
  <c r="K71" i="7"/>
  <c r="L71" i="7" s="1"/>
  <c r="J72" i="4"/>
  <c r="K71" i="4"/>
  <c r="L71" i="4" s="1"/>
  <c r="K116" i="4"/>
  <c r="L116" i="4" s="1"/>
  <c r="J117" i="4"/>
  <c r="K117" i="7"/>
  <c r="L117" i="7" s="1"/>
  <c r="J118" i="7"/>
  <c r="J29" i="4"/>
  <c r="K28" i="4"/>
  <c r="L28" i="4" s="1"/>
  <c r="K29" i="7"/>
  <c r="L29" i="7" s="1"/>
  <c r="J30" i="7"/>
  <c r="J73" i="4" l="1"/>
  <c r="K72" i="4"/>
  <c r="L72" i="4" s="1"/>
  <c r="K117" i="4"/>
  <c r="L117" i="4" s="1"/>
  <c r="J118" i="4"/>
  <c r="J119" i="7"/>
  <c r="K118" i="7"/>
  <c r="L118" i="7" s="1"/>
  <c r="K72" i="7"/>
  <c r="L72" i="7" s="1"/>
  <c r="J73" i="7"/>
  <c r="K29" i="4"/>
  <c r="L29" i="4" s="1"/>
  <c r="J30" i="4"/>
  <c r="J31" i="7"/>
  <c r="K30" i="7"/>
  <c r="L30" i="7" s="1"/>
  <c r="K119" i="7" l="1"/>
  <c r="L119" i="7" s="1"/>
  <c r="J120" i="7"/>
  <c r="J74" i="7"/>
  <c r="K73" i="7"/>
  <c r="L73" i="7" s="1"/>
  <c r="K118" i="4"/>
  <c r="L118" i="4" s="1"/>
  <c r="J119" i="4"/>
  <c r="K73" i="4"/>
  <c r="L73" i="4" s="1"/>
  <c r="J74" i="4"/>
  <c r="J31" i="4"/>
  <c r="K30" i="4"/>
  <c r="L30" i="4" s="1"/>
  <c r="K31" i="7"/>
  <c r="L31" i="7" s="1"/>
  <c r="J32" i="7"/>
  <c r="J75" i="7" l="1"/>
  <c r="K74" i="7"/>
  <c r="L74" i="7" s="1"/>
  <c r="J75" i="4"/>
  <c r="K74" i="4"/>
  <c r="L74" i="4" s="1"/>
  <c r="K120" i="7"/>
  <c r="L120" i="7" s="1"/>
  <c r="J121" i="7"/>
  <c r="K119" i="4"/>
  <c r="L119" i="4" s="1"/>
  <c r="J120" i="4"/>
  <c r="K32" i="7"/>
  <c r="L32" i="7" s="1"/>
  <c r="J33" i="7"/>
  <c r="J32" i="4"/>
  <c r="K31" i="4"/>
  <c r="L31" i="4" s="1"/>
  <c r="J122" i="7" l="1"/>
  <c r="K121" i="7"/>
  <c r="L121" i="7" s="1"/>
  <c r="J121" i="4"/>
  <c r="K120" i="4"/>
  <c r="L120" i="4" s="1"/>
  <c r="J76" i="4"/>
  <c r="K75" i="4"/>
  <c r="L75" i="4" s="1"/>
  <c r="K75" i="7"/>
  <c r="L75" i="7" s="1"/>
  <c r="J76" i="7"/>
  <c r="J34" i="7"/>
  <c r="K33" i="7"/>
  <c r="L33" i="7" s="1"/>
  <c r="K32" i="4"/>
  <c r="L32" i="4" s="1"/>
  <c r="J33" i="4"/>
  <c r="K76" i="4" l="1"/>
  <c r="L76" i="4" s="1"/>
  <c r="J77" i="4"/>
  <c r="K76" i="7"/>
  <c r="L76" i="7" s="1"/>
  <c r="J77" i="7"/>
  <c r="K121" i="4"/>
  <c r="L121" i="4" s="1"/>
  <c r="J122" i="4"/>
  <c r="J123" i="7"/>
  <c r="K122" i="7"/>
  <c r="L122" i="7" s="1"/>
  <c r="J35" i="7"/>
  <c r="K34" i="7"/>
  <c r="L34" i="7" s="1"/>
  <c r="J34" i="4"/>
  <c r="K33" i="4"/>
  <c r="L33" i="4" s="1"/>
  <c r="J124" i="7" l="1"/>
  <c r="K123" i="7"/>
  <c r="L123" i="7" s="1"/>
  <c r="K77" i="7"/>
  <c r="L77" i="7" s="1"/>
  <c r="J78" i="7"/>
  <c r="J123" i="4"/>
  <c r="K122" i="4"/>
  <c r="L122" i="4" s="1"/>
  <c r="J78" i="4"/>
  <c r="K77" i="4"/>
  <c r="L77" i="4" s="1"/>
  <c r="J36" i="7"/>
  <c r="K35" i="7"/>
  <c r="L35" i="7" s="1"/>
  <c r="K34" i="4"/>
  <c r="L34" i="4" s="1"/>
  <c r="J35" i="4"/>
  <c r="K78" i="4" l="1"/>
  <c r="L78" i="4" s="1"/>
  <c r="J79" i="4"/>
  <c r="J124" i="4"/>
  <c r="K123" i="4"/>
  <c r="L123" i="4" s="1"/>
  <c r="J79" i="7"/>
  <c r="K78" i="7"/>
  <c r="L78" i="7" s="1"/>
  <c r="J125" i="7"/>
  <c r="K124" i="7"/>
  <c r="L124" i="7" s="1"/>
  <c r="J36" i="4"/>
  <c r="K35" i="4"/>
  <c r="L35" i="4" s="1"/>
  <c r="J37" i="7"/>
  <c r="K36" i="7"/>
  <c r="L36" i="7" s="1"/>
  <c r="J126" i="7" l="1"/>
  <c r="K125" i="7"/>
  <c r="L125" i="7" s="1"/>
  <c r="K79" i="7"/>
  <c r="L79" i="7" s="1"/>
  <c r="J80" i="7"/>
  <c r="J125" i="4"/>
  <c r="K124" i="4"/>
  <c r="L124" i="4" s="1"/>
  <c r="J80" i="4"/>
  <c r="K79" i="4"/>
  <c r="L79" i="4" s="1"/>
  <c r="K37" i="7"/>
  <c r="L37" i="7" s="1"/>
  <c r="J38" i="7"/>
  <c r="K36" i="4"/>
  <c r="L36" i="4" s="1"/>
  <c r="J37" i="4"/>
  <c r="K125" i="4" l="1"/>
  <c r="L125" i="4" s="1"/>
  <c r="J126" i="4"/>
  <c r="J81" i="7"/>
  <c r="K80" i="7"/>
  <c r="L80" i="7" s="1"/>
  <c r="K80" i="4"/>
  <c r="L80" i="4" s="1"/>
  <c r="J81" i="4"/>
  <c r="J127" i="7"/>
  <c r="K126" i="7"/>
  <c r="L126" i="7" s="1"/>
  <c r="J39" i="7"/>
  <c r="K38" i="7"/>
  <c r="L38" i="7" s="1"/>
  <c r="K37" i="4"/>
  <c r="L37" i="4" s="1"/>
  <c r="J38" i="4"/>
  <c r="J128" i="7" l="1"/>
  <c r="K127" i="7"/>
  <c r="L127" i="7" s="1"/>
  <c r="K81" i="7"/>
  <c r="L81" i="7" s="1"/>
  <c r="J82" i="7"/>
  <c r="J127" i="4"/>
  <c r="K126" i="4"/>
  <c r="L126" i="4" s="1"/>
  <c r="K81" i="4"/>
  <c r="L81" i="4" s="1"/>
  <c r="J82" i="4"/>
  <c r="K38" i="4"/>
  <c r="L38" i="4" s="1"/>
  <c r="J39" i="4"/>
  <c r="J40" i="7"/>
  <c r="K39" i="7"/>
  <c r="L39" i="7" s="1"/>
  <c r="K127" i="4" l="1"/>
  <c r="L127" i="4" s="1"/>
  <c r="J128" i="4"/>
  <c r="K82" i="4"/>
  <c r="L82" i="4" s="1"/>
  <c r="J83" i="4"/>
  <c r="K82" i="7"/>
  <c r="L82" i="7" s="1"/>
  <c r="J83" i="7"/>
  <c r="K128" i="7"/>
  <c r="L128" i="7" s="1"/>
  <c r="J129" i="7"/>
  <c r="J40" i="4"/>
  <c r="K39" i="4"/>
  <c r="L39" i="4" s="1"/>
  <c r="J41" i="7"/>
  <c r="K40" i="7"/>
  <c r="L40" i="7" s="1"/>
  <c r="J130" i="7" l="1"/>
  <c r="K129" i="7"/>
  <c r="L129" i="7" s="1"/>
  <c r="K83" i="4"/>
  <c r="L83" i="4" s="1"/>
  <c r="J84" i="4"/>
  <c r="K128" i="4"/>
  <c r="L128" i="4" s="1"/>
  <c r="J129" i="4"/>
  <c r="J84" i="7"/>
  <c r="K83" i="7"/>
  <c r="L83" i="7" s="1"/>
  <c r="K41" i="7"/>
  <c r="L41" i="7" s="1"/>
  <c r="J42" i="7"/>
  <c r="J41" i="4"/>
  <c r="K40" i="4"/>
  <c r="L40" i="4" s="1"/>
  <c r="K84" i="7" l="1"/>
  <c r="L84" i="7" s="1"/>
  <c r="J85" i="7"/>
  <c r="K129" i="4"/>
  <c r="L129" i="4" s="1"/>
  <c r="J130" i="4"/>
  <c r="J85" i="4"/>
  <c r="K84" i="4"/>
  <c r="L84" i="4" s="1"/>
  <c r="J131" i="7"/>
  <c r="K130" i="7"/>
  <c r="L130" i="7" s="1"/>
  <c r="K42" i="7"/>
  <c r="L42" i="7" s="1"/>
  <c r="J43" i="7"/>
  <c r="K41" i="4"/>
  <c r="L41" i="4" s="1"/>
  <c r="J42" i="4"/>
  <c r="J86" i="4" l="1"/>
  <c r="K85" i="4"/>
  <c r="L85" i="4" s="1"/>
  <c r="J132" i="7"/>
  <c r="K131" i="7"/>
  <c r="L131" i="7" s="1"/>
  <c r="J131" i="4"/>
  <c r="K130" i="4"/>
  <c r="L130" i="4" s="1"/>
  <c r="J86" i="7"/>
  <c r="K85" i="7"/>
  <c r="L85" i="7" s="1"/>
  <c r="K43" i="7"/>
  <c r="L43" i="7" s="1"/>
  <c r="J44" i="7"/>
  <c r="K42" i="4"/>
  <c r="L42" i="4" s="1"/>
  <c r="J43" i="4"/>
  <c r="K86" i="7" l="1"/>
  <c r="L86" i="7" s="1"/>
  <c r="J87" i="7"/>
  <c r="J132" i="4"/>
  <c r="K131" i="4"/>
  <c r="L131" i="4" s="1"/>
  <c r="K132" i="7"/>
  <c r="L132" i="7" s="1"/>
  <c r="J133" i="7"/>
  <c r="K86" i="4"/>
  <c r="L86" i="4" s="1"/>
  <c r="J87" i="4"/>
  <c r="K43" i="4"/>
  <c r="L43" i="4" s="1"/>
  <c r="J44" i="4"/>
  <c r="J45" i="7"/>
  <c r="K44" i="7"/>
  <c r="L44" i="7" s="1"/>
  <c r="J88" i="4" l="1"/>
  <c r="K87" i="4"/>
  <c r="L87" i="4" s="1"/>
  <c r="K132" i="4"/>
  <c r="L132" i="4" s="1"/>
  <c r="J133" i="4"/>
  <c r="J88" i="7"/>
  <c r="K87" i="7"/>
  <c r="L87" i="7" s="1"/>
  <c r="K133" i="7"/>
  <c r="L133" i="7" s="1"/>
  <c r="J134" i="7"/>
  <c r="J45" i="4"/>
  <c r="K44" i="4"/>
  <c r="L44" i="4" s="1"/>
  <c r="K45" i="7"/>
  <c r="L45" i="7" s="1"/>
  <c r="J46" i="7"/>
  <c r="K88" i="7" l="1"/>
  <c r="L88" i="7" s="1"/>
  <c r="J89" i="7"/>
  <c r="K133" i="4"/>
  <c r="L133" i="4" s="1"/>
  <c r="J134" i="4"/>
  <c r="N95" i="7"/>
  <c r="K134" i="7"/>
  <c r="L134" i="7" s="1"/>
  <c r="J89" i="4"/>
  <c r="K88" i="4"/>
  <c r="L88" i="4" s="1"/>
  <c r="K45" i="4"/>
  <c r="L45" i="4" s="1"/>
  <c r="J46" i="4"/>
  <c r="N7" i="7"/>
  <c r="K46" i="7"/>
  <c r="L46" i="7" s="1"/>
  <c r="J90" i="4" l="1"/>
  <c r="K89" i="4"/>
  <c r="L89" i="4" s="1"/>
  <c r="N96" i="7"/>
  <c r="O95" i="7"/>
  <c r="P95" i="7" s="1"/>
  <c r="N95" i="4"/>
  <c r="K134" i="4"/>
  <c r="L134" i="4" s="1"/>
  <c r="K89" i="7"/>
  <c r="L89" i="7" s="1"/>
  <c r="J90" i="7"/>
  <c r="N8" i="7"/>
  <c r="O7" i="7"/>
  <c r="P7" i="7" s="1"/>
  <c r="K46" i="4"/>
  <c r="L46" i="4" s="1"/>
  <c r="N7" i="4"/>
  <c r="O95" i="4" l="1"/>
  <c r="P95" i="4" s="1"/>
  <c r="N96" i="4"/>
  <c r="N97" i="7"/>
  <c r="O96" i="7"/>
  <c r="P96" i="7" s="1"/>
  <c r="K90" i="7"/>
  <c r="L90" i="7" s="1"/>
  <c r="N51" i="7"/>
  <c r="K90" i="4"/>
  <c r="L90" i="4" s="1"/>
  <c r="N51" i="4"/>
  <c r="N8" i="4"/>
  <c r="O7" i="4"/>
  <c r="P7" i="4" s="1"/>
  <c r="O8" i="7"/>
  <c r="P8" i="7" s="1"/>
  <c r="N9" i="7"/>
  <c r="N52" i="4" l="1"/>
  <c r="O51" i="4"/>
  <c r="P51" i="4" s="1"/>
  <c r="N98" i="7"/>
  <c r="O97" i="7"/>
  <c r="P97" i="7" s="1"/>
  <c r="N97" i="4"/>
  <c r="O96" i="4"/>
  <c r="P96" i="4" s="1"/>
  <c r="O51" i="7"/>
  <c r="P51" i="7" s="1"/>
  <c r="N52" i="7"/>
  <c r="O8" i="4"/>
  <c r="P8" i="4" s="1"/>
  <c r="N9" i="4"/>
  <c r="N10" i="7"/>
  <c r="O9" i="7"/>
  <c r="P9" i="7" s="1"/>
  <c r="N99" i="7" l="1"/>
  <c r="O98" i="7"/>
  <c r="P98" i="7" s="1"/>
  <c r="O52" i="7"/>
  <c r="P52" i="7" s="1"/>
  <c r="N53" i="7"/>
  <c r="O97" i="4"/>
  <c r="P97" i="4" s="1"/>
  <c r="N98" i="4"/>
  <c r="N53" i="4"/>
  <c r="O52" i="4"/>
  <c r="P52" i="4" s="1"/>
  <c r="O9" i="4"/>
  <c r="P9" i="4" s="1"/>
  <c r="N10" i="4"/>
  <c r="O10" i="7"/>
  <c r="P10" i="7" s="1"/>
  <c r="N11" i="7"/>
  <c r="N54" i="4" l="1"/>
  <c r="O53" i="4"/>
  <c r="P53" i="4" s="1"/>
  <c r="N99" i="4"/>
  <c r="O98" i="4"/>
  <c r="P98" i="4" s="1"/>
  <c r="O53" i="7"/>
  <c r="P53" i="7" s="1"/>
  <c r="N54" i="7"/>
  <c r="O99" i="7"/>
  <c r="P99" i="7" s="1"/>
  <c r="N100" i="7"/>
  <c r="N12" i="7"/>
  <c r="O11" i="7"/>
  <c r="P11" i="7" s="1"/>
  <c r="O10" i="4"/>
  <c r="P10" i="4" s="1"/>
  <c r="N11" i="4"/>
  <c r="N55" i="7" l="1"/>
  <c r="O54" i="7"/>
  <c r="P54" i="7" s="1"/>
  <c r="N100" i="4"/>
  <c r="O99" i="4"/>
  <c r="P99" i="4" s="1"/>
  <c r="O100" i="7"/>
  <c r="P100" i="7" s="1"/>
  <c r="N101" i="7"/>
  <c r="O54" i="4"/>
  <c r="P54" i="4" s="1"/>
  <c r="N55" i="4"/>
  <c r="O12" i="7"/>
  <c r="P12" i="7" s="1"/>
  <c r="N13" i="7"/>
  <c r="N12" i="4"/>
  <c r="O11" i="4"/>
  <c r="P11" i="4" s="1"/>
  <c r="N102" i="7" l="1"/>
  <c r="O101" i="7"/>
  <c r="P101" i="7" s="1"/>
  <c r="N56" i="4"/>
  <c r="O55" i="4"/>
  <c r="P55" i="4" s="1"/>
  <c r="N101" i="4"/>
  <c r="O100" i="4"/>
  <c r="P100" i="4" s="1"/>
  <c r="N56" i="7"/>
  <c r="O55" i="7"/>
  <c r="P55" i="7" s="1"/>
  <c r="O12" i="4"/>
  <c r="P12" i="4" s="1"/>
  <c r="N13" i="4"/>
  <c r="O13" i="7"/>
  <c r="P13" i="7" s="1"/>
  <c r="N14" i="7"/>
  <c r="O56" i="7" l="1"/>
  <c r="P56" i="7" s="1"/>
  <c r="N57" i="7"/>
  <c r="N102" i="4"/>
  <c r="O101" i="4"/>
  <c r="P101" i="4" s="1"/>
  <c r="N57" i="4"/>
  <c r="O56" i="4"/>
  <c r="P56" i="4" s="1"/>
  <c r="N103" i="7"/>
  <c r="O102" i="7"/>
  <c r="P102" i="7" s="1"/>
  <c r="O13" i="4"/>
  <c r="P13" i="4" s="1"/>
  <c r="N14" i="4"/>
  <c r="N15" i="7"/>
  <c r="O14" i="7"/>
  <c r="P14" i="7" s="1"/>
  <c r="N58" i="4" l="1"/>
  <c r="O57" i="4"/>
  <c r="P57" i="4" s="1"/>
  <c r="N104" i="7"/>
  <c r="O103" i="7"/>
  <c r="P103" i="7" s="1"/>
  <c r="O102" i="4"/>
  <c r="P102" i="4" s="1"/>
  <c r="N103" i="4"/>
  <c r="O57" i="7"/>
  <c r="P57" i="7" s="1"/>
  <c r="N58" i="7"/>
  <c r="O14" i="4"/>
  <c r="P14" i="4" s="1"/>
  <c r="N15" i="4"/>
  <c r="N16" i="7"/>
  <c r="O15" i="7"/>
  <c r="P15" i="7" s="1"/>
  <c r="O58" i="7" l="1"/>
  <c r="P58" i="7" s="1"/>
  <c r="N59" i="7"/>
  <c r="O103" i="4"/>
  <c r="P103" i="4" s="1"/>
  <c r="N104" i="4"/>
  <c r="N105" i="7"/>
  <c r="O104" i="7"/>
  <c r="P104" i="7" s="1"/>
  <c r="N59" i="4"/>
  <c r="O58" i="4"/>
  <c r="P58" i="4" s="1"/>
  <c r="N16" i="4"/>
  <c r="O15" i="4"/>
  <c r="P15" i="4" s="1"/>
  <c r="O16" i="7"/>
  <c r="P16" i="7" s="1"/>
  <c r="N17" i="7"/>
  <c r="O105" i="7" l="1"/>
  <c r="P105" i="7" s="1"/>
  <c r="N106" i="7"/>
  <c r="N60" i="4"/>
  <c r="O59" i="4"/>
  <c r="P59" i="4" s="1"/>
  <c r="O104" i="4"/>
  <c r="P104" i="4" s="1"/>
  <c r="N105" i="4"/>
  <c r="O59" i="7"/>
  <c r="P59" i="7" s="1"/>
  <c r="N60" i="7"/>
  <c r="O17" i="7"/>
  <c r="P17" i="7" s="1"/>
  <c r="N18" i="7"/>
  <c r="N17" i="4"/>
  <c r="O16" i="4"/>
  <c r="P16" i="4" s="1"/>
  <c r="N106" i="4" l="1"/>
  <c r="O105" i="4"/>
  <c r="P105" i="4" s="1"/>
  <c r="N61" i="7"/>
  <c r="O60" i="7"/>
  <c r="P60" i="7" s="1"/>
  <c r="N61" i="4"/>
  <c r="O60" i="4"/>
  <c r="P60" i="4" s="1"/>
  <c r="N107" i="7"/>
  <c r="O106" i="7"/>
  <c r="P106" i="7" s="1"/>
  <c r="N19" i="7"/>
  <c r="O18" i="7"/>
  <c r="P18" i="7" s="1"/>
  <c r="O17" i="4"/>
  <c r="P17" i="4" s="1"/>
  <c r="N18" i="4"/>
  <c r="O107" i="7" l="1"/>
  <c r="P107" i="7" s="1"/>
  <c r="N108" i="7"/>
  <c r="N62" i="4"/>
  <c r="O61" i="4"/>
  <c r="P61" i="4" s="1"/>
  <c r="N62" i="7"/>
  <c r="O61" i="7"/>
  <c r="P61" i="7" s="1"/>
  <c r="O106" i="4"/>
  <c r="P106" i="4" s="1"/>
  <c r="N107" i="4"/>
  <c r="O18" i="4"/>
  <c r="P18" i="4" s="1"/>
  <c r="N19" i="4"/>
  <c r="N20" i="7"/>
  <c r="O19" i="7"/>
  <c r="P19" i="7" s="1"/>
  <c r="O62" i="7" l="1"/>
  <c r="P62" i="7" s="1"/>
  <c r="N63" i="7"/>
  <c r="O62" i="4"/>
  <c r="P62" i="4" s="1"/>
  <c r="N63" i="4"/>
  <c r="N108" i="4"/>
  <c r="O107" i="4"/>
  <c r="P107" i="4" s="1"/>
  <c r="O108" i="7"/>
  <c r="P108" i="7" s="1"/>
  <c r="N109" i="7"/>
  <c r="N20" i="4"/>
  <c r="O19" i="4"/>
  <c r="P19" i="4" s="1"/>
  <c r="N21" i="7"/>
  <c r="O20" i="7"/>
  <c r="P20" i="7" s="1"/>
  <c r="N110" i="7" l="1"/>
  <c r="O109" i="7"/>
  <c r="P109" i="7" s="1"/>
  <c r="O108" i="4"/>
  <c r="P108" i="4" s="1"/>
  <c r="N109" i="4"/>
  <c r="N64" i="4"/>
  <c r="O63" i="4"/>
  <c r="P63" i="4" s="1"/>
  <c r="N64" i="7"/>
  <c r="O63" i="7"/>
  <c r="P63" i="7" s="1"/>
  <c r="N22" i="7"/>
  <c r="O21" i="7"/>
  <c r="P21" i="7" s="1"/>
  <c r="N21" i="4"/>
  <c r="O20" i="4"/>
  <c r="P20" i="4" s="1"/>
  <c r="N65" i="4" l="1"/>
  <c r="O64" i="4"/>
  <c r="P64" i="4" s="1"/>
  <c r="O109" i="4"/>
  <c r="P109" i="4" s="1"/>
  <c r="N110" i="4"/>
  <c r="O64" i="7"/>
  <c r="P64" i="7" s="1"/>
  <c r="N65" i="7"/>
  <c r="O110" i="7"/>
  <c r="P110" i="7" s="1"/>
  <c r="N111" i="7"/>
  <c r="O21" i="4"/>
  <c r="P21" i="4" s="1"/>
  <c r="N22" i="4"/>
  <c r="O22" i="7"/>
  <c r="P22" i="7" s="1"/>
  <c r="N23" i="7"/>
  <c r="O110" i="4" l="1"/>
  <c r="P110" i="4" s="1"/>
  <c r="N111" i="4"/>
  <c r="O111" i="7"/>
  <c r="P111" i="7" s="1"/>
  <c r="N112" i="7"/>
  <c r="O65" i="7"/>
  <c r="P65" i="7" s="1"/>
  <c r="N66" i="7"/>
  <c r="N66" i="4"/>
  <c r="O65" i="4"/>
  <c r="P65" i="4" s="1"/>
  <c r="N23" i="4"/>
  <c r="O22" i="4"/>
  <c r="P22" i="4" s="1"/>
  <c r="N24" i="7"/>
  <c r="O23" i="7"/>
  <c r="P23" i="7" s="1"/>
  <c r="O66" i="7" l="1"/>
  <c r="P66" i="7" s="1"/>
  <c r="N67" i="7"/>
  <c r="N113" i="7"/>
  <c r="O112" i="7"/>
  <c r="P112" i="7" s="1"/>
  <c r="N112" i="4"/>
  <c r="O111" i="4"/>
  <c r="P111" i="4" s="1"/>
  <c r="N67" i="4"/>
  <c r="O66" i="4"/>
  <c r="P66" i="4" s="1"/>
  <c r="O23" i="4"/>
  <c r="P23" i="4" s="1"/>
  <c r="N24" i="4"/>
  <c r="O24" i="7"/>
  <c r="P24" i="7" s="1"/>
  <c r="N25" i="7"/>
  <c r="O67" i="4" l="1"/>
  <c r="P67" i="4" s="1"/>
  <c r="N68" i="4"/>
  <c r="O113" i="7"/>
  <c r="P113" i="7" s="1"/>
  <c r="N114" i="7"/>
  <c r="O112" i="4"/>
  <c r="P112" i="4" s="1"/>
  <c r="N113" i="4"/>
  <c r="O67" i="7"/>
  <c r="P67" i="7" s="1"/>
  <c r="N68" i="7"/>
  <c r="O25" i="7"/>
  <c r="P25" i="7" s="1"/>
  <c r="N26" i="7"/>
  <c r="N25" i="4"/>
  <c r="O24" i="4"/>
  <c r="P24" i="4" s="1"/>
  <c r="N114" i="4" l="1"/>
  <c r="O113" i="4"/>
  <c r="P113" i="4" s="1"/>
  <c r="N115" i="7"/>
  <c r="O114" i="7"/>
  <c r="P114" i="7" s="1"/>
  <c r="N69" i="7"/>
  <c r="O68" i="7"/>
  <c r="P68" i="7" s="1"/>
  <c r="N69" i="4"/>
  <c r="O68" i="4"/>
  <c r="P68" i="4" s="1"/>
  <c r="O25" i="4"/>
  <c r="P25" i="4" s="1"/>
  <c r="N26" i="4"/>
  <c r="O26" i="7"/>
  <c r="P26" i="7" s="1"/>
  <c r="N27" i="7"/>
  <c r="O69" i="4" l="1"/>
  <c r="P69" i="4" s="1"/>
  <c r="N70" i="4"/>
  <c r="O69" i="7"/>
  <c r="P69" i="7" s="1"/>
  <c r="N70" i="7"/>
  <c r="O115" i="7"/>
  <c r="P115" i="7" s="1"/>
  <c r="N116" i="7"/>
  <c r="N115" i="4"/>
  <c r="O114" i="4"/>
  <c r="P114" i="4" s="1"/>
  <c r="N28" i="7"/>
  <c r="O27" i="7"/>
  <c r="P27" i="7" s="1"/>
  <c r="N27" i="4"/>
  <c r="O26" i="4"/>
  <c r="P26" i="4" s="1"/>
  <c r="O115" i="4" l="1"/>
  <c r="P115" i="4" s="1"/>
  <c r="N116" i="4"/>
  <c r="N117" i="7"/>
  <c r="O116" i="7"/>
  <c r="P116" i="7" s="1"/>
  <c r="N71" i="7"/>
  <c r="O70" i="7"/>
  <c r="P70" i="7" s="1"/>
  <c r="N71" i="4"/>
  <c r="O70" i="4"/>
  <c r="P70" i="4" s="1"/>
  <c r="N28" i="4"/>
  <c r="O27" i="4"/>
  <c r="P27" i="4" s="1"/>
  <c r="O28" i="7"/>
  <c r="P28" i="7" s="1"/>
  <c r="N29" i="7"/>
  <c r="O71" i="7" l="1"/>
  <c r="P71" i="7" s="1"/>
  <c r="N72" i="7"/>
  <c r="N118" i="7"/>
  <c r="O117" i="7"/>
  <c r="P117" i="7" s="1"/>
  <c r="O71" i="4"/>
  <c r="P71" i="4" s="1"/>
  <c r="N72" i="4"/>
  <c r="N117" i="4"/>
  <c r="O116" i="4"/>
  <c r="P116" i="4" s="1"/>
  <c r="O29" i="7"/>
  <c r="P29" i="7" s="1"/>
  <c r="N30" i="7"/>
  <c r="N29" i="4"/>
  <c r="O28" i="4"/>
  <c r="P28" i="4" s="1"/>
  <c r="N73" i="4" l="1"/>
  <c r="O72" i="4"/>
  <c r="P72" i="4" s="1"/>
  <c r="N118" i="4"/>
  <c r="O117" i="4"/>
  <c r="P117" i="4" s="1"/>
  <c r="O118" i="7"/>
  <c r="P118" i="7" s="1"/>
  <c r="N119" i="7"/>
  <c r="O72" i="7"/>
  <c r="P72" i="7" s="1"/>
  <c r="N73" i="7"/>
  <c r="O29" i="4"/>
  <c r="P29" i="4" s="1"/>
  <c r="N30" i="4"/>
  <c r="O30" i="7"/>
  <c r="P30" i="7" s="1"/>
  <c r="N31" i="7"/>
  <c r="O73" i="7" l="1"/>
  <c r="P73" i="7" s="1"/>
  <c r="N74" i="7"/>
  <c r="O118" i="4"/>
  <c r="P118" i="4" s="1"/>
  <c r="N119" i="4"/>
  <c r="O119" i="7"/>
  <c r="P119" i="7" s="1"/>
  <c r="N120" i="7"/>
  <c r="N74" i="4"/>
  <c r="O73" i="4"/>
  <c r="P73" i="4" s="1"/>
  <c r="N32" i="7"/>
  <c r="O31" i="7"/>
  <c r="P31" i="7" s="1"/>
  <c r="O30" i="4"/>
  <c r="P30" i="4" s="1"/>
  <c r="N31" i="4"/>
  <c r="O74" i="4" l="1"/>
  <c r="P74" i="4" s="1"/>
  <c r="N75" i="4"/>
  <c r="O120" i="7"/>
  <c r="P120" i="7" s="1"/>
  <c r="N121" i="7"/>
  <c r="N120" i="4"/>
  <c r="O119" i="4"/>
  <c r="P119" i="4" s="1"/>
  <c r="N75" i="7"/>
  <c r="O74" i="7"/>
  <c r="P74" i="7" s="1"/>
  <c r="N33" i="7"/>
  <c r="O32" i="7"/>
  <c r="P32" i="7" s="1"/>
  <c r="O31" i="4"/>
  <c r="P31" i="4" s="1"/>
  <c r="N32" i="4"/>
  <c r="N76" i="7" l="1"/>
  <c r="O75" i="7"/>
  <c r="P75" i="7" s="1"/>
  <c r="N121" i="4"/>
  <c r="O120" i="4"/>
  <c r="P120" i="4" s="1"/>
  <c r="N122" i="7"/>
  <c r="O121" i="7"/>
  <c r="P121" i="7" s="1"/>
  <c r="N76" i="4"/>
  <c r="O75" i="4"/>
  <c r="P75" i="4" s="1"/>
  <c r="O33" i="7"/>
  <c r="P33" i="7" s="1"/>
  <c r="N34" i="7"/>
  <c r="O32" i="4"/>
  <c r="P32" i="4" s="1"/>
  <c r="N33" i="4"/>
  <c r="N123" i="7" l="1"/>
  <c r="O122" i="7"/>
  <c r="P122" i="7" s="1"/>
  <c r="O121" i="4"/>
  <c r="P121" i="4" s="1"/>
  <c r="N122" i="4"/>
  <c r="O76" i="4"/>
  <c r="P76" i="4" s="1"/>
  <c r="N77" i="4"/>
  <c r="O76" i="7"/>
  <c r="P76" i="7" s="1"/>
  <c r="N77" i="7"/>
  <c r="O33" i="4"/>
  <c r="P33" i="4" s="1"/>
  <c r="N34" i="4"/>
  <c r="N35" i="7"/>
  <c r="O34" i="7"/>
  <c r="P34" i="7" s="1"/>
  <c r="N78" i="4" l="1"/>
  <c r="O77" i="4"/>
  <c r="P77" i="4" s="1"/>
  <c r="O122" i="4"/>
  <c r="P122" i="4" s="1"/>
  <c r="N123" i="4"/>
  <c r="O77" i="7"/>
  <c r="P77" i="7" s="1"/>
  <c r="N78" i="7"/>
  <c r="O123" i="7"/>
  <c r="P123" i="7" s="1"/>
  <c r="N124" i="7"/>
  <c r="N35" i="4"/>
  <c r="O34" i="4"/>
  <c r="P34" i="4" s="1"/>
  <c r="N36" i="7"/>
  <c r="O35" i="7"/>
  <c r="P35" i="7" s="1"/>
  <c r="N79" i="7" l="1"/>
  <c r="O78" i="7"/>
  <c r="P78" i="7" s="1"/>
  <c r="N124" i="4"/>
  <c r="O123" i="4"/>
  <c r="P123" i="4" s="1"/>
  <c r="O124" i="7"/>
  <c r="P124" i="7" s="1"/>
  <c r="N125" i="7"/>
  <c r="N79" i="4"/>
  <c r="O78" i="4"/>
  <c r="P78" i="4" s="1"/>
  <c r="N37" i="7"/>
  <c r="O36" i="7"/>
  <c r="P36" i="7" s="1"/>
  <c r="N36" i="4"/>
  <c r="O35" i="4"/>
  <c r="P35" i="4" s="1"/>
  <c r="N80" i="4" l="1"/>
  <c r="O79" i="4"/>
  <c r="P79" i="4" s="1"/>
  <c r="O125" i="7"/>
  <c r="P125" i="7" s="1"/>
  <c r="N126" i="7"/>
  <c r="O124" i="4"/>
  <c r="P124" i="4" s="1"/>
  <c r="N125" i="4"/>
  <c r="O79" i="7"/>
  <c r="P79" i="7" s="1"/>
  <c r="N80" i="7"/>
  <c r="O36" i="4"/>
  <c r="P36" i="4" s="1"/>
  <c r="N37" i="4"/>
  <c r="O37" i="7"/>
  <c r="P37" i="7" s="1"/>
  <c r="N38" i="7"/>
  <c r="N81" i="7" l="1"/>
  <c r="O80" i="7"/>
  <c r="P80" i="7" s="1"/>
  <c r="O125" i="4"/>
  <c r="P125" i="4" s="1"/>
  <c r="N126" i="4"/>
  <c r="O126" i="7"/>
  <c r="P126" i="7" s="1"/>
  <c r="N127" i="7"/>
  <c r="O80" i="4"/>
  <c r="P80" i="4" s="1"/>
  <c r="N81" i="4"/>
  <c r="O38" i="7"/>
  <c r="P38" i="7" s="1"/>
  <c r="N39" i="7"/>
  <c r="O37" i="4"/>
  <c r="P37" i="4" s="1"/>
  <c r="N38" i="4"/>
  <c r="N82" i="4" l="1"/>
  <c r="O81" i="4"/>
  <c r="P81" i="4" s="1"/>
  <c r="O126" i="4"/>
  <c r="P126" i="4" s="1"/>
  <c r="N127" i="4"/>
  <c r="O127" i="7"/>
  <c r="P127" i="7" s="1"/>
  <c r="N128" i="7"/>
  <c r="O81" i="7"/>
  <c r="P81" i="7" s="1"/>
  <c r="N82" i="7"/>
  <c r="N40" i="7"/>
  <c r="O39" i="7"/>
  <c r="P39" i="7" s="1"/>
  <c r="O38" i="4"/>
  <c r="P38" i="4" s="1"/>
  <c r="N39" i="4"/>
  <c r="O127" i="4" l="1"/>
  <c r="P127" i="4" s="1"/>
  <c r="N128" i="4"/>
  <c r="O128" i="7"/>
  <c r="P128" i="7" s="1"/>
  <c r="N129" i="7"/>
  <c r="N83" i="7"/>
  <c r="O82" i="7"/>
  <c r="P82" i="7" s="1"/>
  <c r="O82" i="4"/>
  <c r="P82" i="4" s="1"/>
  <c r="N83" i="4"/>
  <c r="N40" i="4"/>
  <c r="O39" i="4"/>
  <c r="P39" i="4" s="1"/>
  <c r="N41" i="7"/>
  <c r="O40" i="7"/>
  <c r="P40" i="7" s="1"/>
  <c r="O83" i="7" l="1"/>
  <c r="P83" i="7" s="1"/>
  <c r="N84" i="7"/>
  <c r="N130" i="7"/>
  <c r="O129" i="7"/>
  <c r="P129" i="7" s="1"/>
  <c r="O128" i="4"/>
  <c r="P128" i="4" s="1"/>
  <c r="N129" i="4"/>
  <c r="N84" i="4"/>
  <c r="O83" i="4"/>
  <c r="P83" i="4" s="1"/>
  <c r="O40" i="4"/>
  <c r="P40" i="4" s="1"/>
  <c r="N41" i="4"/>
  <c r="N42" i="7"/>
  <c r="O41" i="7"/>
  <c r="P41" i="7" s="1"/>
  <c r="O129" i="4" l="1"/>
  <c r="P129" i="4" s="1"/>
  <c r="N130" i="4"/>
  <c r="N85" i="4"/>
  <c r="O84" i="4"/>
  <c r="P84" i="4" s="1"/>
  <c r="O130" i="7"/>
  <c r="P130" i="7" s="1"/>
  <c r="N131" i="7"/>
  <c r="N85" i="7"/>
  <c r="O84" i="7"/>
  <c r="P84" i="7" s="1"/>
  <c r="O41" i="4"/>
  <c r="P41" i="4" s="1"/>
  <c r="N42" i="4"/>
  <c r="N43" i="7"/>
  <c r="O42" i="7"/>
  <c r="P42" i="7" s="1"/>
  <c r="N86" i="7" l="1"/>
  <c r="O85" i="7"/>
  <c r="P85" i="7" s="1"/>
  <c r="O131" i="7"/>
  <c r="P131" i="7" s="1"/>
  <c r="N132" i="7"/>
  <c r="O85" i="4"/>
  <c r="P85" i="4" s="1"/>
  <c r="N86" i="4"/>
  <c r="N131" i="4"/>
  <c r="O130" i="4"/>
  <c r="P130" i="4" s="1"/>
  <c r="N43" i="4"/>
  <c r="O42" i="4"/>
  <c r="P42" i="4" s="1"/>
  <c r="N44" i="7"/>
  <c r="O43" i="7"/>
  <c r="P43" i="7" s="1"/>
  <c r="N87" i="4" l="1"/>
  <c r="O86" i="4"/>
  <c r="P86" i="4" s="1"/>
  <c r="O132" i="7"/>
  <c r="P132" i="7" s="1"/>
  <c r="N133" i="7"/>
  <c r="N132" i="4"/>
  <c r="O131" i="4"/>
  <c r="P131" i="4" s="1"/>
  <c r="O86" i="7"/>
  <c r="P86" i="7" s="1"/>
  <c r="N87" i="7"/>
  <c r="N45" i="7"/>
  <c r="O44" i="7"/>
  <c r="P44" i="7" s="1"/>
  <c r="N44" i="4"/>
  <c r="O43" i="4"/>
  <c r="P43" i="4" s="1"/>
  <c r="O132" i="4" l="1"/>
  <c r="P132" i="4" s="1"/>
  <c r="N133" i="4"/>
  <c r="O133" i="7"/>
  <c r="P133" i="7" s="1"/>
  <c r="N134" i="7"/>
  <c r="N88" i="7"/>
  <c r="O87" i="7"/>
  <c r="P87" i="7" s="1"/>
  <c r="N88" i="4"/>
  <c r="O87" i="4"/>
  <c r="P87" i="4" s="1"/>
  <c r="O44" i="4"/>
  <c r="P44" i="4" s="1"/>
  <c r="N45" i="4"/>
  <c r="O45" i="7"/>
  <c r="P45" i="7" s="1"/>
  <c r="N46" i="7"/>
  <c r="O88" i="4" l="1"/>
  <c r="P88" i="4" s="1"/>
  <c r="N89" i="4"/>
  <c r="N89" i="7"/>
  <c r="O88" i="7"/>
  <c r="P88" i="7" s="1"/>
  <c r="O134" i="7"/>
  <c r="P134" i="7" s="1"/>
  <c r="R95" i="7"/>
  <c r="O133" i="4"/>
  <c r="P133" i="4" s="1"/>
  <c r="N134" i="4"/>
  <c r="R7" i="7"/>
  <c r="O46" i="7"/>
  <c r="P46" i="7" s="1"/>
  <c r="O45" i="4"/>
  <c r="P45" i="4" s="1"/>
  <c r="N46" i="4"/>
  <c r="S95" i="7" l="1"/>
  <c r="T95" i="7" s="1"/>
  <c r="R96" i="7"/>
  <c r="N90" i="7"/>
  <c r="O89" i="7"/>
  <c r="P89" i="7" s="1"/>
  <c r="O89" i="4"/>
  <c r="P89" i="4" s="1"/>
  <c r="N90" i="4"/>
  <c r="O134" i="4"/>
  <c r="P134" i="4" s="1"/>
  <c r="R95" i="4"/>
  <c r="R7" i="4"/>
  <c r="O46" i="4"/>
  <c r="P46" i="4" s="1"/>
  <c r="R8" i="7"/>
  <c r="S7" i="7"/>
  <c r="T7" i="7" s="1"/>
  <c r="R51" i="4" l="1"/>
  <c r="O90" i="4"/>
  <c r="P90" i="4" s="1"/>
  <c r="R51" i="7"/>
  <c r="O90" i="7"/>
  <c r="P90" i="7" s="1"/>
  <c r="S95" i="4"/>
  <c r="T95" i="4" s="1"/>
  <c r="R96" i="4"/>
  <c r="S96" i="7"/>
  <c r="T96" i="7" s="1"/>
  <c r="R97" i="7"/>
  <c r="R8" i="4"/>
  <c r="S7" i="4"/>
  <c r="T7" i="4" s="1"/>
  <c r="R9" i="7"/>
  <c r="S8" i="7"/>
  <c r="T8" i="7" s="1"/>
  <c r="S51" i="7" l="1"/>
  <c r="T51" i="7" s="1"/>
  <c r="R52" i="7"/>
  <c r="S97" i="7"/>
  <c r="T97" i="7" s="1"/>
  <c r="R98" i="7"/>
  <c r="R97" i="4"/>
  <c r="S96" i="4"/>
  <c r="T96" i="4" s="1"/>
  <c r="R52" i="4"/>
  <c r="S51" i="4"/>
  <c r="T51" i="4" s="1"/>
  <c r="S8" i="4"/>
  <c r="T8" i="4" s="1"/>
  <c r="R9" i="4"/>
  <c r="R10" i="7"/>
  <c r="S9" i="7"/>
  <c r="T9" i="7" s="1"/>
  <c r="S52" i="4" l="1"/>
  <c r="T52" i="4" s="1"/>
  <c r="R53" i="4"/>
  <c r="S97" i="4"/>
  <c r="T97" i="4" s="1"/>
  <c r="R98" i="4"/>
  <c r="R99" i="7"/>
  <c r="S98" i="7"/>
  <c r="T98" i="7" s="1"/>
  <c r="R53" i="7"/>
  <c r="S52" i="7"/>
  <c r="T52" i="7" s="1"/>
  <c r="S9" i="4"/>
  <c r="T9" i="4" s="1"/>
  <c r="R10" i="4"/>
  <c r="S10" i="7"/>
  <c r="T10" i="7" s="1"/>
  <c r="R11" i="7"/>
  <c r="R100" i="7" l="1"/>
  <c r="S99" i="7"/>
  <c r="T99" i="7" s="1"/>
  <c r="S53" i="7"/>
  <c r="T53" i="7" s="1"/>
  <c r="R54" i="7"/>
  <c r="R99" i="4"/>
  <c r="S98" i="4"/>
  <c r="T98" i="4" s="1"/>
  <c r="S53" i="4"/>
  <c r="T53" i="4" s="1"/>
  <c r="R54" i="4"/>
  <c r="R12" i="7"/>
  <c r="S11" i="7"/>
  <c r="T11" i="7" s="1"/>
  <c r="R11" i="4"/>
  <c r="S10" i="4"/>
  <c r="T10" i="4" s="1"/>
  <c r="R55" i="4" l="1"/>
  <c r="S54" i="4"/>
  <c r="T54" i="4" s="1"/>
  <c r="S99" i="4"/>
  <c r="T99" i="4" s="1"/>
  <c r="R100" i="4"/>
  <c r="R55" i="7"/>
  <c r="S54" i="7"/>
  <c r="T54" i="7" s="1"/>
  <c r="S100" i="7"/>
  <c r="T100" i="7" s="1"/>
  <c r="R101" i="7"/>
  <c r="R12" i="4"/>
  <c r="S11" i="4"/>
  <c r="T11" i="4" s="1"/>
  <c r="S12" i="7"/>
  <c r="T12" i="7" s="1"/>
  <c r="R13" i="7"/>
  <c r="R56" i="7" l="1"/>
  <c r="S55" i="7"/>
  <c r="T55" i="7" s="1"/>
  <c r="R101" i="4"/>
  <c r="S100" i="4"/>
  <c r="T100" i="4" s="1"/>
  <c r="R102" i="7"/>
  <c r="S101" i="7"/>
  <c r="T101" i="7" s="1"/>
  <c r="R56" i="4"/>
  <c r="S55" i="4"/>
  <c r="T55" i="4" s="1"/>
  <c r="R14" i="7"/>
  <c r="S13" i="7"/>
  <c r="T13" i="7" s="1"/>
  <c r="S12" i="4"/>
  <c r="T12" i="4" s="1"/>
  <c r="R13" i="4"/>
  <c r="R103" i="7" l="1"/>
  <c r="S102" i="7"/>
  <c r="T102" i="7" s="1"/>
  <c r="R102" i="4"/>
  <c r="S101" i="4"/>
  <c r="T101" i="4" s="1"/>
  <c r="S56" i="4"/>
  <c r="T56" i="4" s="1"/>
  <c r="R57" i="4"/>
  <c r="S56" i="7"/>
  <c r="T56" i="7" s="1"/>
  <c r="R57" i="7"/>
  <c r="R14" i="4"/>
  <c r="S13" i="4"/>
  <c r="T13" i="4" s="1"/>
  <c r="S14" i="7"/>
  <c r="T14" i="7" s="1"/>
  <c r="R15" i="7"/>
  <c r="R58" i="4" l="1"/>
  <c r="S57" i="4"/>
  <c r="T57" i="4" s="1"/>
  <c r="S57" i="7"/>
  <c r="T57" i="7" s="1"/>
  <c r="R58" i="7"/>
  <c r="R103" i="4"/>
  <c r="S102" i="4"/>
  <c r="T102" i="4" s="1"/>
  <c r="S103" i="7"/>
  <c r="T103" i="7" s="1"/>
  <c r="R104" i="7"/>
  <c r="R16" i="7"/>
  <c r="S15" i="7"/>
  <c r="T15" i="7" s="1"/>
  <c r="S14" i="4"/>
  <c r="T14" i="4" s="1"/>
  <c r="R15" i="4"/>
  <c r="S103" i="4" l="1"/>
  <c r="T103" i="4" s="1"/>
  <c r="R104" i="4"/>
  <c r="R59" i="7"/>
  <c r="S58" i="7"/>
  <c r="T58" i="7" s="1"/>
  <c r="R105" i="7"/>
  <c r="S104" i="7"/>
  <c r="T104" i="7" s="1"/>
  <c r="R59" i="4"/>
  <c r="S58" i="4"/>
  <c r="T58" i="4" s="1"/>
  <c r="R17" i="7"/>
  <c r="S16" i="7"/>
  <c r="T16" i="7" s="1"/>
  <c r="R16" i="4"/>
  <c r="S15" i="4"/>
  <c r="T15" i="4" s="1"/>
  <c r="S59" i="4" l="1"/>
  <c r="T59" i="4" s="1"/>
  <c r="R60" i="4"/>
  <c r="R60" i="7"/>
  <c r="S59" i="7"/>
  <c r="T59" i="7" s="1"/>
  <c r="S104" i="4"/>
  <c r="T104" i="4" s="1"/>
  <c r="R105" i="4"/>
  <c r="S105" i="7"/>
  <c r="T105" i="7" s="1"/>
  <c r="R106" i="7"/>
  <c r="S16" i="4"/>
  <c r="T16" i="4" s="1"/>
  <c r="R17" i="4"/>
  <c r="R18" i="7"/>
  <c r="S17" i="7"/>
  <c r="T17" i="7" s="1"/>
  <c r="R106" i="4" l="1"/>
  <c r="S105" i="4"/>
  <c r="T105" i="4" s="1"/>
  <c r="S60" i="7"/>
  <c r="T60" i="7" s="1"/>
  <c r="R61" i="7"/>
  <c r="S106" i="7"/>
  <c r="T106" i="7" s="1"/>
  <c r="R107" i="7"/>
  <c r="R61" i="4"/>
  <c r="S60" i="4"/>
  <c r="T60" i="4" s="1"/>
  <c r="S18" i="7"/>
  <c r="T18" i="7" s="1"/>
  <c r="R19" i="7"/>
  <c r="R18" i="4"/>
  <c r="S17" i="4"/>
  <c r="T17" i="4" s="1"/>
  <c r="R108" i="7" l="1"/>
  <c r="S107" i="7"/>
  <c r="T107" i="7" s="1"/>
  <c r="S61" i="4"/>
  <c r="T61" i="4" s="1"/>
  <c r="R62" i="4"/>
  <c r="S61" i="7"/>
  <c r="T61" i="7" s="1"/>
  <c r="R62" i="7"/>
  <c r="S106" i="4"/>
  <c r="T106" i="4" s="1"/>
  <c r="R107" i="4"/>
  <c r="R20" i="7"/>
  <c r="S19" i="7"/>
  <c r="T19" i="7" s="1"/>
  <c r="S18" i="4"/>
  <c r="T18" i="4" s="1"/>
  <c r="R19" i="4"/>
  <c r="S62" i="4" l="1"/>
  <c r="T62" i="4" s="1"/>
  <c r="R63" i="4"/>
  <c r="S107" i="4"/>
  <c r="T107" i="4" s="1"/>
  <c r="R108" i="4"/>
  <c r="S62" i="7"/>
  <c r="T62" i="7" s="1"/>
  <c r="R63" i="7"/>
  <c r="S108" i="7"/>
  <c r="T108" i="7" s="1"/>
  <c r="R109" i="7"/>
  <c r="R21" i="7"/>
  <c r="S20" i="7"/>
  <c r="T20" i="7" s="1"/>
  <c r="S19" i="4"/>
  <c r="T19" i="4" s="1"/>
  <c r="R20" i="4"/>
  <c r="R64" i="7" l="1"/>
  <c r="S63" i="7"/>
  <c r="T63" i="7" s="1"/>
  <c r="R109" i="4"/>
  <c r="S108" i="4"/>
  <c r="T108" i="4" s="1"/>
  <c r="S109" i="7"/>
  <c r="T109" i="7" s="1"/>
  <c r="R110" i="7"/>
  <c r="S63" i="4"/>
  <c r="T63" i="4" s="1"/>
  <c r="R64" i="4"/>
  <c r="S20" i="4"/>
  <c r="T20" i="4" s="1"/>
  <c r="R21" i="4"/>
  <c r="R22" i="7"/>
  <c r="S21" i="7"/>
  <c r="T21" i="7" s="1"/>
  <c r="R65" i="4" l="1"/>
  <c r="S64" i="4"/>
  <c r="T64" i="4" s="1"/>
  <c r="R110" i="4"/>
  <c r="S109" i="4"/>
  <c r="T109" i="4" s="1"/>
  <c r="S110" i="7"/>
  <c r="T110" i="7" s="1"/>
  <c r="R111" i="7"/>
  <c r="R65" i="7"/>
  <c r="S64" i="7"/>
  <c r="T64" i="7" s="1"/>
  <c r="R23" i="7"/>
  <c r="S22" i="7"/>
  <c r="T22" i="7" s="1"/>
  <c r="R22" i="4"/>
  <c r="S21" i="4"/>
  <c r="T21" i="4" s="1"/>
  <c r="R66" i="7" l="1"/>
  <c r="S65" i="7"/>
  <c r="T65" i="7" s="1"/>
  <c r="S111" i="7"/>
  <c r="T111" i="7" s="1"/>
  <c r="R112" i="7"/>
  <c r="R111" i="4"/>
  <c r="S110" i="4"/>
  <c r="T110" i="4" s="1"/>
  <c r="R66" i="4"/>
  <c r="S65" i="4"/>
  <c r="T65" i="4" s="1"/>
  <c r="S23" i="7"/>
  <c r="T23" i="7" s="1"/>
  <c r="R24" i="7"/>
  <c r="S22" i="4"/>
  <c r="T22" i="4" s="1"/>
  <c r="R23" i="4"/>
  <c r="S111" i="4" l="1"/>
  <c r="T111" i="4" s="1"/>
  <c r="R112" i="4"/>
  <c r="R113" i="7"/>
  <c r="S112" i="7"/>
  <c r="T112" i="7" s="1"/>
  <c r="R67" i="4"/>
  <c r="S66" i="4"/>
  <c r="T66" i="4" s="1"/>
  <c r="R67" i="7"/>
  <c r="S66" i="7"/>
  <c r="T66" i="7" s="1"/>
  <c r="S24" i="7"/>
  <c r="T24" i="7" s="1"/>
  <c r="R25" i="7"/>
  <c r="S23" i="4"/>
  <c r="T23" i="4" s="1"/>
  <c r="R24" i="4"/>
  <c r="R68" i="7" l="1"/>
  <c r="S67" i="7"/>
  <c r="T67" i="7" s="1"/>
  <c r="R68" i="4"/>
  <c r="S67" i="4"/>
  <c r="T67" i="4" s="1"/>
  <c r="S113" i="7"/>
  <c r="T113" i="7" s="1"/>
  <c r="R114" i="7"/>
  <c r="S112" i="4"/>
  <c r="T112" i="4" s="1"/>
  <c r="R113" i="4"/>
  <c r="R25" i="4"/>
  <c r="S24" i="4"/>
  <c r="T24" i="4" s="1"/>
  <c r="R26" i="7"/>
  <c r="S25" i="7"/>
  <c r="T25" i="7" s="1"/>
  <c r="R115" i="7" l="1"/>
  <c r="S114" i="7"/>
  <c r="T114" i="7" s="1"/>
  <c r="R114" i="4"/>
  <c r="S113" i="4"/>
  <c r="T113" i="4" s="1"/>
  <c r="S68" i="4"/>
  <c r="T68" i="4" s="1"/>
  <c r="R69" i="4"/>
  <c r="S68" i="7"/>
  <c r="T68" i="7" s="1"/>
  <c r="R69" i="7"/>
  <c r="R27" i="7"/>
  <c r="S26" i="7"/>
  <c r="T26" i="7" s="1"/>
  <c r="S25" i="4"/>
  <c r="T25" i="4" s="1"/>
  <c r="R26" i="4"/>
  <c r="S69" i="4" l="1"/>
  <c r="T69" i="4" s="1"/>
  <c r="R70" i="4"/>
  <c r="S114" i="4"/>
  <c r="T114" i="4" s="1"/>
  <c r="R115" i="4"/>
  <c r="R70" i="7"/>
  <c r="S69" i="7"/>
  <c r="T69" i="7" s="1"/>
  <c r="R116" i="7"/>
  <c r="S115" i="7"/>
  <c r="T115" i="7" s="1"/>
  <c r="S26" i="4"/>
  <c r="T26" i="4" s="1"/>
  <c r="R27" i="4"/>
  <c r="R28" i="7"/>
  <c r="S27" i="7"/>
  <c r="T27" i="7" s="1"/>
  <c r="S70" i="7" l="1"/>
  <c r="T70" i="7" s="1"/>
  <c r="R71" i="7"/>
  <c r="S115" i="4"/>
  <c r="T115" i="4" s="1"/>
  <c r="R116" i="4"/>
  <c r="S116" i="7"/>
  <c r="T116" i="7" s="1"/>
  <c r="R117" i="7"/>
  <c r="S70" i="4"/>
  <c r="T70" i="4" s="1"/>
  <c r="R71" i="4"/>
  <c r="S28" i="7"/>
  <c r="T28" i="7" s="1"/>
  <c r="R29" i="7"/>
  <c r="S27" i="4"/>
  <c r="T27" i="4" s="1"/>
  <c r="R28" i="4"/>
  <c r="R72" i="4" l="1"/>
  <c r="S71" i="4"/>
  <c r="T71" i="4" s="1"/>
  <c r="R117" i="4"/>
  <c r="S116" i="4"/>
  <c r="T116" i="4" s="1"/>
  <c r="S117" i="7"/>
  <c r="T117" i="7" s="1"/>
  <c r="R118" i="7"/>
  <c r="R72" i="7"/>
  <c r="S71" i="7"/>
  <c r="T71" i="7" s="1"/>
  <c r="S28" i="4"/>
  <c r="T28" i="4" s="1"/>
  <c r="R29" i="4"/>
  <c r="R30" i="7"/>
  <c r="S29" i="7"/>
  <c r="T29" i="7" s="1"/>
  <c r="S72" i="7" l="1"/>
  <c r="T72" i="7" s="1"/>
  <c r="R73" i="7"/>
  <c r="R118" i="4"/>
  <c r="S117" i="4"/>
  <c r="T117" i="4" s="1"/>
  <c r="S118" i="7"/>
  <c r="T118" i="7" s="1"/>
  <c r="R119" i="7"/>
  <c r="S72" i="4"/>
  <c r="T72" i="4" s="1"/>
  <c r="R73" i="4"/>
  <c r="S30" i="7"/>
  <c r="T30" i="7" s="1"/>
  <c r="R31" i="7"/>
  <c r="R30" i="4"/>
  <c r="S29" i="4"/>
  <c r="T29" i="4" s="1"/>
  <c r="R74" i="4" l="1"/>
  <c r="S73" i="4"/>
  <c r="T73" i="4" s="1"/>
  <c r="S119" i="7"/>
  <c r="T119" i="7" s="1"/>
  <c r="R120" i="7"/>
  <c r="R119" i="4"/>
  <c r="S118" i="4"/>
  <c r="T118" i="4" s="1"/>
  <c r="R74" i="7"/>
  <c r="S73" i="7"/>
  <c r="T73" i="7" s="1"/>
  <c r="S31" i="7"/>
  <c r="T31" i="7" s="1"/>
  <c r="R32" i="7"/>
  <c r="R31" i="4"/>
  <c r="S30" i="4"/>
  <c r="T30" i="4" s="1"/>
  <c r="R120" i="4" l="1"/>
  <c r="S119" i="4"/>
  <c r="T119" i="4" s="1"/>
  <c r="S120" i="7"/>
  <c r="T120" i="7" s="1"/>
  <c r="R121" i="7"/>
  <c r="S74" i="7"/>
  <c r="T74" i="7" s="1"/>
  <c r="R75" i="7"/>
  <c r="S74" i="4"/>
  <c r="T74" i="4" s="1"/>
  <c r="R75" i="4"/>
  <c r="R33" i="7"/>
  <c r="S32" i="7"/>
  <c r="T32" i="7" s="1"/>
  <c r="R32" i="4"/>
  <c r="S31" i="4"/>
  <c r="T31" i="4" s="1"/>
  <c r="R122" i="7" l="1"/>
  <c r="S121" i="7"/>
  <c r="T121" i="7" s="1"/>
  <c r="R76" i="4"/>
  <c r="S75" i="4"/>
  <c r="T75" i="4" s="1"/>
  <c r="R76" i="7"/>
  <c r="S75" i="7"/>
  <c r="T75" i="7" s="1"/>
  <c r="R121" i="4"/>
  <c r="S120" i="4"/>
  <c r="T120" i="4" s="1"/>
  <c r="R34" i="7"/>
  <c r="S33" i="7"/>
  <c r="T33" i="7" s="1"/>
  <c r="S32" i="4"/>
  <c r="T32" i="4" s="1"/>
  <c r="R33" i="4"/>
  <c r="R77" i="7" l="1"/>
  <c r="S76" i="7"/>
  <c r="T76" i="7" s="1"/>
  <c r="S76" i="4"/>
  <c r="T76" i="4" s="1"/>
  <c r="R77" i="4"/>
  <c r="R122" i="4"/>
  <c r="S121" i="4"/>
  <c r="T121" i="4" s="1"/>
  <c r="R123" i="7"/>
  <c r="S122" i="7"/>
  <c r="T122" i="7" s="1"/>
  <c r="S34" i="7"/>
  <c r="T34" i="7" s="1"/>
  <c r="R35" i="7"/>
  <c r="R34" i="4"/>
  <c r="S33" i="4"/>
  <c r="T33" i="4" s="1"/>
  <c r="S77" i="4" l="1"/>
  <c r="T77" i="4" s="1"/>
  <c r="R78" i="4"/>
  <c r="S123" i="7"/>
  <c r="T123" i="7" s="1"/>
  <c r="R124" i="7"/>
  <c r="R123" i="4"/>
  <c r="S122" i="4"/>
  <c r="T122" i="4" s="1"/>
  <c r="R78" i="7"/>
  <c r="S77" i="7"/>
  <c r="T77" i="7" s="1"/>
  <c r="S35" i="7"/>
  <c r="T35" i="7" s="1"/>
  <c r="R36" i="7"/>
  <c r="S34" i="4"/>
  <c r="T34" i="4" s="1"/>
  <c r="R35" i="4"/>
  <c r="R79" i="7" l="1"/>
  <c r="S78" i="7"/>
  <c r="T78" i="7" s="1"/>
  <c r="S123" i="4"/>
  <c r="T123" i="4" s="1"/>
  <c r="R124" i="4"/>
  <c r="R125" i="7"/>
  <c r="S124" i="7"/>
  <c r="T124" i="7" s="1"/>
  <c r="R79" i="4"/>
  <c r="S78" i="4"/>
  <c r="T78" i="4" s="1"/>
  <c r="S35" i="4"/>
  <c r="T35" i="4" s="1"/>
  <c r="R36" i="4"/>
  <c r="S36" i="7"/>
  <c r="T36" i="7" s="1"/>
  <c r="R37" i="7"/>
  <c r="S125" i="7" l="1"/>
  <c r="T125" i="7" s="1"/>
  <c r="R126" i="7"/>
  <c r="R125" i="4"/>
  <c r="S124" i="4"/>
  <c r="T124" i="4" s="1"/>
  <c r="R80" i="4"/>
  <c r="S79" i="4"/>
  <c r="T79" i="4" s="1"/>
  <c r="R80" i="7"/>
  <c r="S79" i="7"/>
  <c r="T79" i="7" s="1"/>
  <c r="R37" i="4"/>
  <c r="S36" i="4"/>
  <c r="T36" i="4" s="1"/>
  <c r="R38" i="7"/>
  <c r="S37" i="7"/>
  <c r="T37" i="7" s="1"/>
  <c r="S125" i="4" l="1"/>
  <c r="T125" i="4" s="1"/>
  <c r="R126" i="4"/>
  <c r="S80" i="4"/>
  <c r="T80" i="4" s="1"/>
  <c r="R81" i="4"/>
  <c r="R127" i="7"/>
  <c r="S126" i="7"/>
  <c r="T126" i="7" s="1"/>
  <c r="R81" i="7"/>
  <c r="S80" i="7"/>
  <c r="T80" i="7" s="1"/>
  <c r="S38" i="7"/>
  <c r="T38" i="7" s="1"/>
  <c r="R39" i="7"/>
  <c r="R38" i="4"/>
  <c r="S37" i="4"/>
  <c r="T37" i="4" s="1"/>
  <c r="S81" i="4" l="1"/>
  <c r="T81" i="4" s="1"/>
  <c r="R82" i="4"/>
  <c r="S81" i="7"/>
  <c r="T81" i="7" s="1"/>
  <c r="R82" i="7"/>
  <c r="S127" i="7"/>
  <c r="T127" i="7" s="1"/>
  <c r="R128" i="7"/>
  <c r="R127" i="4"/>
  <c r="S126" i="4"/>
  <c r="T126" i="4" s="1"/>
  <c r="S38" i="4"/>
  <c r="T38" i="4" s="1"/>
  <c r="R39" i="4"/>
  <c r="R40" i="7"/>
  <c r="S39" i="7"/>
  <c r="T39" i="7" s="1"/>
  <c r="R129" i="7" l="1"/>
  <c r="S128" i="7"/>
  <c r="T128" i="7" s="1"/>
  <c r="R83" i="7"/>
  <c r="S82" i="7"/>
  <c r="T82" i="7" s="1"/>
  <c r="R128" i="4"/>
  <c r="S127" i="4"/>
  <c r="T127" i="4" s="1"/>
  <c r="R83" i="4"/>
  <c r="S82" i="4"/>
  <c r="T82" i="4" s="1"/>
  <c r="S39" i="4"/>
  <c r="T39" i="4" s="1"/>
  <c r="R40" i="4"/>
  <c r="S40" i="7"/>
  <c r="T40" i="7" s="1"/>
  <c r="R41" i="7"/>
  <c r="R129" i="4" l="1"/>
  <c r="S128" i="4"/>
  <c r="T128" i="4" s="1"/>
  <c r="R84" i="4"/>
  <c r="S83" i="4"/>
  <c r="T83" i="4" s="1"/>
  <c r="R84" i="7"/>
  <c r="S83" i="7"/>
  <c r="T83" i="7" s="1"/>
  <c r="R130" i="7"/>
  <c r="S129" i="7"/>
  <c r="T129" i="7" s="1"/>
  <c r="R42" i="7"/>
  <c r="S41" i="7"/>
  <c r="T41" i="7" s="1"/>
  <c r="R41" i="4"/>
  <c r="S40" i="4"/>
  <c r="T40" i="4" s="1"/>
  <c r="R85" i="7" l="1"/>
  <c r="S84" i="7"/>
  <c r="T84" i="7" s="1"/>
  <c r="R131" i="7"/>
  <c r="S130" i="7"/>
  <c r="T130" i="7" s="1"/>
  <c r="S84" i="4"/>
  <c r="T84" i="4" s="1"/>
  <c r="R85" i="4"/>
  <c r="R130" i="4"/>
  <c r="S129" i="4"/>
  <c r="T129" i="4" s="1"/>
  <c r="R42" i="4"/>
  <c r="S41" i="4"/>
  <c r="T41" i="4" s="1"/>
  <c r="R43" i="7"/>
  <c r="S42" i="7"/>
  <c r="T42" i="7" s="1"/>
  <c r="R86" i="4" l="1"/>
  <c r="S85" i="4"/>
  <c r="T85" i="4" s="1"/>
  <c r="R131" i="4"/>
  <c r="S130" i="4"/>
  <c r="T130" i="4" s="1"/>
  <c r="S131" i="7"/>
  <c r="T131" i="7" s="1"/>
  <c r="R132" i="7"/>
  <c r="R86" i="7"/>
  <c r="S85" i="7"/>
  <c r="T85" i="7" s="1"/>
  <c r="S42" i="4"/>
  <c r="T42" i="4" s="1"/>
  <c r="R43" i="4"/>
  <c r="R44" i="7"/>
  <c r="S43" i="7"/>
  <c r="T43" i="7" s="1"/>
  <c r="R87" i="7" l="1"/>
  <c r="S86" i="7"/>
  <c r="T86" i="7" s="1"/>
  <c r="S131" i="4"/>
  <c r="T131" i="4" s="1"/>
  <c r="R132" i="4"/>
  <c r="R133" i="7"/>
  <c r="S132" i="7"/>
  <c r="T132" i="7" s="1"/>
  <c r="R87" i="4"/>
  <c r="S86" i="4"/>
  <c r="T86" i="4" s="1"/>
  <c r="S43" i="4"/>
  <c r="T43" i="4" s="1"/>
  <c r="R44" i="4"/>
  <c r="S44" i="7"/>
  <c r="T44" i="7" s="1"/>
  <c r="R45" i="7"/>
  <c r="R88" i="4" l="1"/>
  <c r="S87" i="4"/>
  <c r="T87" i="4" s="1"/>
  <c r="S133" i="7"/>
  <c r="T133" i="7" s="1"/>
  <c r="R134" i="7"/>
  <c r="S132" i="4"/>
  <c r="T132" i="4" s="1"/>
  <c r="R133" i="4"/>
  <c r="S87" i="7"/>
  <c r="T87" i="7" s="1"/>
  <c r="R88" i="7"/>
  <c r="R46" i="7"/>
  <c r="S45" i="7"/>
  <c r="T45" i="7" s="1"/>
  <c r="R45" i="4"/>
  <c r="S44" i="4"/>
  <c r="T44" i="4" s="1"/>
  <c r="V95" i="7" l="1"/>
  <c r="S134" i="7"/>
  <c r="T134" i="7" s="1"/>
  <c r="R89" i="7"/>
  <c r="S88" i="7"/>
  <c r="T88" i="7" s="1"/>
  <c r="S133" i="4"/>
  <c r="T133" i="4" s="1"/>
  <c r="R134" i="4"/>
  <c r="R89" i="4"/>
  <c r="S88" i="4"/>
  <c r="T88" i="4" s="1"/>
  <c r="V7" i="7"/>
  <c r="S46" i="7"/>
  <c r="T46" i="7" s="1"/>
  <c r="R46" i="4"/>
  <c r="S45" i="4"/>
  <c r="T45" i="4" s="1"/>
  <c r="R90" i="4" l="1"/>
  <c r="S89" i="4"/>
  <c r="T89" i="4" s="1"/>
  <c r="V95" i="4"/>
  <c r="S134" i="4"/>
  <c r="T134" i="4" s="1"/>
  <c r="R90" i="7"/>
  <c r="S89" i="7"/>
  <c r="T89" i="7" s="1"/>
  <c r="V96" i="7"/>
  <c r="W95" i="7"/>
  <c r="X95" i="7" s="1"/>
  <c r="S46" i="4"/>
  <c r="T46" i="4" s="1"/>
  <c r="V7" i="4"/>
  <c r="W7" i="7"/>
  <c r="X7" i="7" s="1"/>
  <c r="V8" i="7"/>
  <c r="V97" i="7" l="1"/>
  <c r="W96" i="7"/>
  <c r="X96" i="7" s="1"/>
  <c r="V51" i="7"/>
  <c r="S90" i="7"/>
  <c r="T90" i="7" s="1"/>
  <c r="V96" i="4"/>
  <c r="W95" i="4"/>
  <c r="X95" i="4" s="1"/>
  <c r="S90" i="4"/>
  <c r="T90" i="4" s="1"/>
  <c r="V51" i="4"/>
  <c r="W7" i="4"/>
  <c r="X7" i="4" s="1"/>
  <c r="V8" i="4"/>
  <c r="W8" i="7"/>
  <c r="X8" i="7" s="1"/>
  <c r="V9" i="7"/>
  <c r="W96" i="4" l="1"/>
  <c r="X96" i="4" s="1"/>
  <c r="V97" i="4"/>
  <c r="W51" i="4"/>
  <c r="X51" i="4" s="1"/>
  <c r="V52" i="4"/>
  <c r="V52" i="7"/>
  <c r="W51" i="7"/>
  <c r="X51" i="7" s="1"/>
  <c r="V98" i="7"/>
  <c r="W97" i="7"/>
  <c r="X97" i="7" s="1"/>
  <c r="W8" i="4"/>
  <c r="X8" i="4" s="1"/>
  <c r="V9" i="4"/>
  <c r="V10" i="7"/>
  <c r="W9" i="7"/>
  <c r="X9" i="7" s="1"/>
  <c r="W52" i="7" l="1"/>
  <c r="X52" i="7" s="1"/>
  <c r="V53" i="7"/>
  <c r="V53" i="4"/>
  <c r="W52" i="4"/>
  <c r="X52" i="4" s="1"/>
  <c r="V99" i="7"/>
  <c r="W98" i="7"/>
  <c r="X98" i="7" s="1"/>
  <c r="W97" i="4"/>
  <c r="X97" i="4" s="1"/>
  <c r="V98" i="4"/>
  <c r="W10" i="7"/>
  <c r="X10" i="7" s="1"/>
  <c r="V11" i="7"/>
  <c r="V10" i="4"/>
  <c r="W9" i="4"/>
  <c r="X9" i="4" s="1"/>
  <c r="W99" i="7" l="1"/>
  <c r="X99" i="7" s="1"/>
  <c r="V100" i="7"/>
  <c r="W53" i="4"/>
  <c r="X53" i="4" s="1"/>
  <c r="V54" i="4"/>
  <c r="V54" i="7"/>
  <c r="W53" i="7"/>
  <c r="X53" i="7" s="1"/>
  <c r="V99" i="4"/>
  <c r="W98" i="4"/>
  <c r="X98" i="4" s="1"/>
  <c r="W11" i="7"/>
  <c r="X11" i="7" s="1"/>
  <c r="V12" i="7"/>
  <c r="W10" i="4"/>
  <c r="X10" i="4" s="1"/>
  <c r="V11" i="4"/>
  <c r="W54" i="7" l="1"/>
  <c r="X54" i="7" s="1"/>
  <c r="V55" i="7"/>
  <c r="V100" i="4"/>
  <c r="W99" i="4"/>
  <c r="X99" i="4" s="1"/>
  <c r="W54" i="4"/>
  <c r="X54" i="4" s="1"/>
  <c r="V55" i="4"/>
  <c r="W100" i="7"/>
  <c r="X100" i="7" s="1"/>
  <c r="V101" i="7"/>
  <c r="W11" i="4"/>
  <c r="X11" i="4" s="1"/>
  <c r="V12" i="4"/>
  <c r="W12" i="7"/>
  <c r="X12" i="7" s="1"/>
  <c r="V13" i="7"/>
  <c r="W101" i="7" l="1"/>
  <c r="X101" i="7" s="1"/>
  <c r="V102" i="7"/>
  <c r="W100" i="4"/>
  <c r="X100" i="4" s="1"/>
  <c r="V101" i="4"/>
  <c r="V56" i="4"/>
  <c r="W55" i="4"/>
  <c r="X55" i="4" s="1"/>
  <c r="W55" i="7"/>
  <c r="X55" i="7" s="1"/>
  <c r="V56" i="7"/>
  <c r="V14" i="7"/>
  <c r="W13" i="7"/>
  <c r="X13" i="7" s="1"/>
  <c r="V13" i="4"/>
  <c r="W12" i="4"/>
  <c r="X12" i="4" s="1"/>
  <c r="V57" i="7" l="1"/>
  <c r="W56" i="7"/>
  <c r="X56" i="7" s="1"/>
  <c r="V57" i="4"/>
  <c r="W56" i="4"/>
  <c r="X56" i="4" s="1"/>
  <c r="W101" i="4"/>
  <c r="X101" i="4" s="1"/>
  <c r="V102" i="4"/>
  <c r="W102" i="7"/>
  <c r="X102" i="7" s="1"/>
  <c r="V103" i="7"/>
  <c r="W13" i="4"/>
  <c r="X13" i="4" s="1"/>
  <c r="V14" i="4"/>
  <c r="V15" i="7"/>
  <c r="W14" i="7"/>
  <c r="X14" i="7" s="1"/>
  <c r="V104" i="7" l="1"/>
  <c r="W103" i="7"/>
  <c r="X103" i="7" s="1"/>
  <c r="V58" i="4"/>
  <c r="W57" i="4"/>
  <c r="X57" i="4" s="1"/>
  <c r="V103" i="4"/>
  <c r="W102" i="4"/>
  <c r="X102" i="4" s="1"/>
  <c r="V58" i="7"/>
  <c r="W57" i="7"/>
  <c r="X57" i="7" s="1"/>
  <c r="W14" i="4"/>
  <c r="X14" i="4" s="1"/>
  <c r="V15" i="4"/>
  <c r="V16" i="7"/>
  <c r="W15" i="7"/>
  <c r="X15" i="7" s="1"/>
  <c r="W103" i="4" l="1"/>
  <c r="X103" i="4" s="1"/>
  <c r="V104" i="4"/>
  <c r="V59" i="4"/>
  <c r="W58" i="4"/>
  <c r="X58" i="4" s="1"/>
  <c r="W58" i="7"/>
  <c r="X58" i="7" s="1"/>
  <c r="V59" i="7"/>
  <c r="W104" i="7"/>
  <c r="X104" i="7" s="1"/>
  <c r="V105" i="7"/>
  <c r="W15" i="4"/>
  <c r="X15" i="4" s="1"/>
  <c r="V16" i="4"/>
  <c r="W16" i="7"/>
  <c r="X16" i="7" s="1"/>
  <c r="V17" i="7"/>
  <c r="V106" i="7" l="1"/>
  <c r="W105" i="7"/>
  <c r="X105" i="7" s="1"/>
  <c r="V60" i="7"/>
  <c r="W59" i="7"/>
  <c r="X59" i="7" s="1"/>
  <c r="V60" i="4"/>
  <c r="W59" i="4"/>
  <c r="X59" i="4" s="1"/>
  <c r="W104" i="4"/>
  <c r="X104" i="4" s="1"/>
  <c r="V105" i="4"/>
  <c r="V17" i="4"/>
  <c r="W16" i="4"/>
  <c r="X16" i="4" s="1"/>
  <c r="V18" i="7"/>
  <c r="W17" i="7"/>
  <c r="X17" i="7" s="1"/>
  <c r="V61" i="4" l="1"/>
  <c r="W60" i="4"/>
  <c r="X60" i="4" s="1"/>
  <c r="V61" i="7"/>
  <c r="W60" i="7"/>
  <c r="X60" i="7" s="1"/>
  <c r="W105" i="4"/>
  <c r="X105" i="4" s="1"/>
  <c r="V106" i="4"/>
  <c r="W106" i="7"/>
  <c r="X106" i="7" s="1"/>
  <c r="V107" i="7"/>
  <c r="W18" i="7"/>
  <c r="X18" i="7" s="1"/>
  <c r="V19" i="7"/>
  <c r="V18" i="4"/>
  <c r="W17" i="4"/>
  <c r="X17" i="4" s="1"/>
  <c r="W107" i="7" l="1"/>
  <c r="X107" i="7" s="1"/>
  <c r="V108" i="7"/>
  <c r="V62" i="7"/>
  <c r="W61" i="7"/>
  <c r="X61" i="7" s="1"/>
  <c r="V107" i="4"/>
  <c r="W106" i="4"/>
  <c r="X106" i="4" s="1"/>
  <c r="V62" i="4"/>
  <c r="W61" i="4"/>
  <c r="X61" i="4" s="1"/>
  <c r="W18" i="4"/>
  <c r="X18" i="4" s="1"/>
  <c r="V19" i="4"/>
  <c r="W19" i="7"/>
  <c r="X19" i="7" s="1"/>
  <c r="V20" i="7"/>
  <c r="V108" i="4" l="1"/>
  <c r="W107" i="4"/>
  <c r="X107" i="4" s="1"/>
  <c r="V63" i="4"/>
  <c r="W62" i="4"/>
  <c r="X62" i="4" s="1"/>
  <c r="V63" i="7"/>
  <c r="W62" i="7"/>
  <c r="X62" i="7" s="1"/>
  <c r="V109" i="7"/>
  <c r="W108" i="7"/>
  <c r="X108" i="7" s="1"/>
  <c r="V21" i="7"/>
  <c r="W20" i="7"/>
  <c r="X20" i="7" s="1"/>
  <c r="V20" i="4"/>
  <c r="W19" i="4"/>
  <c r="X19" i="4" s="1"/>
  <c r="W109" i="7" l="1"/>
  <c r="X109" i="7" s="1"/>
  <c r="V110" i="7"/>
  <c r="W63" i="7"/>
  <c r="X63" i="7" s="1"/>
  <c r="V64" i="7"/>
  <c r="V64" i="4"/>
  <c r="W63" i="4"/>
  <c r="X63" i="4" s="1"/>
  <c r="W108" i="4"/>
  <c r="X108" i="4" s="1"/>
  <c r="V109" i="4"/>
  <c r="V22" i="7"/>
  <c r="W21" i="7"/>
  <c r="X21" i="7" s="1"/>
  <c r="V21" i="4"/>
  <c r="W20" i="4"/>
  <c r="X20" i="4" s="1"/>
  <c r="W64" i="4" l="1"/>
  <c r="X64" i="4" s="1"/>
  <c r="V65" i="4"/>
  <c r="V65" i="7"/>
  <c r="W64" i="7"/>
  <c r="X64" i="7" s="1"/>
  <c r="W110" i="7"/>
  <c r="X110" i="7" s="1"/>
  <c r="V111" i="7"/>
  <c r="W109" i="4"/>
  <c r="X109" i="4" s="1"/>
  <c r="V110" i="4"/>
  <c r="V22" i="4"/>
  <c r="W21" i="4"/>
  <c r="X21" i="4" s="1"/>
  <c r="V23" i="7"/>
  <c r="W22" i="7"/>
  <c r="X22" i="7" s="1"/>
  <c r="W65" i="7" l="1"/>
  <c r="X65" i="7" s="1"/>
  <c r="V66" i="7"/>
  <c r="W111" i="7"/>
  <c r="X111" i="7" s="1"/>
  <c r="V112" i="7"/>
  <c r="W65" i="4"/>
  <c r="X65" i="4" s="1"/>
  <c r="V66" i="4"/>
  <c r="V111" i="4"/>
  <c r="W110" i="4"/>
  <c r="X110" i="4" s="1"/>
  <c r="V24" i="7"/>
  <c r="W23" i="7"/>
  <c r="X23" i="7" s="1"/>
  <c r="W22" i="4"/>
  <c r="X22" i="4" s="1"/>
  <c r="V23" i="4"/>
  <c r="W112" i="7" l="1"/>
  <c r="X112" i="7" s="1"/>
  <c r="V113" i="7"/>
  <c r="W66" i="4"/>
  <c r="X66" i="4" s="1"/>
  <c r="V67" i="4"/>
  <c r="W66" i="7"/>
  <c r="X66" i="7" s="1"/>
  <c r="V67" i="7"/>
  <c r="W111" i="4"/>
  <c r="X111" i="4" s="1"/>
  <c r="V112" i="4"/>
  <c r="W23" i="4"/>
  <c r="X23" i="4" s="1"/>
  <c r="V24" i="4"/>
  <c r="W24" i="7"/>
  <c r="X24" i="7" s="1"/>
  <c r="V25" i="7"/>
  <c r="W67" i="7" l="1"/>
  <c r="X67" i="7" s="1"/>
  <c r="V68" i="7"/>
  <c r="V68" i="4"/>
  <c r="W67" i="4"/>
  <c r="X67" i="4" s="1"/>
  <c r="W112" i="4"/>
  <c r="X112" i="4" s="1"/>
  <c r="V113" i="4"/>
  <c r="W113" i="7"/>
  <c r="X113" i="7" s="1"/>
  <c r="V114" i="7"/>
  <c r="V25" i="4"/>
  <c r="W24" i="4"/>
  <c r="X24" i="4" s="1"/>
  <c r="V26" i="7"/>
  <c r="W25" i="7"/>
  <c r="X25" i="7" s="1"/>
  <c r="W114" i="7" l="1"/>
  <c r="X114" i="7" s="1"/>
  <c r="V115" i="7"/>
  <c r="V114" i="4"/>
  <c r="W113" i="4"/>
  <c r="X113" i="4" s="1"/>
  <c r="W68" i="4"/>
  <c r="X68" i="4" s="1"/>
  <c r="V69" i="4"/>
  <c r="V69" i="7"/>
  <c r="W68" i="7"/>
  <c r="X68" i="7" s="1"/>
  <c r="V27" i="7"/>
  <c r="W26" i="7"/>
  <c r="X26" i="7" s="1"/>
  <c r="V26" i="4"/>
  <c r="W25" i="4"/>
  <c r="X25" i="4" s="1"/>
  <c r="V70" i="7" l="1"/>
  <c r="W69" i="7"/>
  <c r="X69" i="7" s="1"/>
  <c r="W69" i="4"/>
  <c r="X69" i="4" s="1"/>
  <c r="V70" i="4"/>
  <c r="W114" i="4"/>
  <c r="X114" i="4" s="1"/>
  <c r="V115" i="4"/>
  <c r="V116" i="7"/>
  <c r="W115" i="7"/>
  <c r="X115" i="7" s="1"/>
  <c r="W27" i="7"/>
  <c r="X27" i="7" s="1"/>
  <c r="V28" i="7"/>
  <c r="W26" i="4"/>
  <c r="X26" i="4" s="1"/>
  <c r="V27" i="4"/>
  <c r="W116" i="7" l="1"/>
  <c r="X116" i="7" s="1"/>
  <c r="V117" i="7"/>
  <c r="W70" i="4"/>
  <c r="X70" i="4" s="1"/>
  <c r="V71" i="4"/>
  <c r="W115" i="4"/>
  <c r="X115" i="4" s="1"/>
  <c r="V116" i="4"/>
  <c r="V71" i="7"/>
  <c r="W70" i="7"/>
  <c r="X70" i="7" s="1"/>
  <c r="V29" i="7"/>
  <c r="W28" i="7"/>
  <c r="X28" i="7" s="1"/>
  <c r="W27" i="4"/>
  <c r="X27" i="4" s="1"/>
  <c r="V28" i="4"/>
  <c r="V72" i="4" l="1"/>
  <c r="W71" i="4"/>
  <c r="X71" i="4" s="1"/>
  <c r="W71" i="7"/>
  <c r="X71" i="7" s="1"/>
  <c r="V72" i="7"/>
  <c r="V118" i="7"/>
  <c r="W117" i="7"/>
  <c r="X117" i="7" s="1"/>
  <c r="V117" i="4"/>
  <c r="W116" i="4"/>
  <c r="X116" i="4" s="1"/>
  <c r="V29" i="4"/>
  <c r="W28" i="4"/>
  <c r="X28" i="4" s="1"/>
  <c r="V30" i="7"/>
  <c r="W29" i="7"/>
  <c r="X29" i="7" s="1"/>
  <c r="V118" i="4" l="1"/>
  <c r="W117" i="4"/>
  <c r="X117" i="4" s="1"/>
  <c r="W118" i="7"/>
  <c r="X118" i="7" s="1"/>
  <c r="V119" i="7"/>
  <c r="V73" i="7"/>
  <c r="W72" i="7"/>
  <c r="X72" i="7" s="1"/>
  <c r="V73" i="4"/>
  <c r="W72" i="4"/>
  <c r="X72" i="4" s="1"/>
  <c r="W29" i="4"/>
  <c r="X29" i="4" s="1"/>
  <c r="V30" i="4"/>
  <c r="W30" i="7"/>
  <c r="X30" i="7" s="1"/>
  <c r="V31" i="7"/>
  <c r="V74" i="4" l="1"/>
  <c r="W73" i="4"/>
  <c r="X73" i="4" s="1"/>
  <c r="W73" i="7"/>
  <c r="X73" i="7" s="1"/>
  <c r="V74" i="7"/>
  <c r="W119" i="7"/>
  <c r="X119" i="7" s="1"/>
  <c r="V120" i="7"/>
  <c r="V119" i="4"/>
  <c r="W118" i="4"/>
  <c r="X118" i="4" s="1"/>
  <c r="V32" i="7"/>
  <c r="W31" i="7"/>
  <c r="X31" i="7" s="1"/>
  <c r="W30" i="4"/>
  <c r="X30" i="4" s="1"/>
  <c r="V31" i="4"/>
  <c r="W120" i="7" l="1"/>
  <c r="X120" i="7" s="1"/>
  <c r="V121" i="7"/>
  <c r="W74" i="7"/>
  <c r="X74" i="7" s="1"/>
  <c r="V75" i="7"/>
  <c r="W119" i="4"/>
  <c r="X119" i="4" s="1"/>
  <c r="V120" i="4"/>
  <c r="V75" i="4"/>
  <c r="W74" i="4"/>
  <c r="X74" i="4" s="1"/>
  <c r="W31" i="4"/>
  <c r="X31" i="4" s="1"/>
  <c r="V32" i="4"/>
  <c r="V33" i="7"/>
  <c r="W32" i="7"/>
  <c r="X32" i="7" s="1"/>
  <c r="W75" i="7" l="1"/>
  <c r="X75" i="7" s="1"/>
  <c r="V76" i="7"/>
  <c r="V121" i="4"/>
  <c r="W120" i="4"/>
  <c r="X120" i="4" s="1"/>
  <c r="V122" i="7"/>
  <c r="W121" i="7"/>
  <c r="X121" i="7" s="1"/>
  <c r="V76" i="4"/>
  <c r="W75" i="4"/>
  <c r="X75" i="4" s="1"/>
  <c r="V33" i="4"/>
  <c r="W32" i="4"/>
  <c r="X32" i="4" s="1"/>
  <c r="V34" i="7"/>
  <c r="W33" i="7"/>
  <c r="X33" i="7" s="1"/>
  <c r="W122" i="7" l="1"/>
  <c r="X122" i="7" s="1"/>
  <c r="V123" i="7"/>
  <c r="V77" i="4"/>
  <c r="W76" i="4"/>
  <c r="X76" i="4" s="1"/>
  <c r="V122" i="4"/>
  <c r="W121" i="4"/>
  <c r="X121" i="4" s="1"/>
  <c r="V77" i="7"/>
  <c r="W76" i="7"/>
  <c r="X76" i="7" s="1"/>
  <c r="V35" i="7"/>
  <c r="W34" i="7"/>
  <c r="X34" i="7" s="1"/>
  <c r="V34" i="4"/>
  <c r="W33" i="4"/>
  <c r="X33" i="4" s="1"/>
  <c r="V123" i="4" l="1"/>
  <c r="W122" i="4"/>
  <c r="X122" i="4" s="1"/>
  <c r="V78" i="4"/>
  <c r="W77" i="4"/>
  <c r="X77" i="4" s="1"/>
  <c r="W77" i="7"/>
  <c r="X77" i="7" s="1"/>
  <c r="V78" i="7"/>
  <c r="W123" i="7"/>
  <c r="X123" i="7" s="1"/>
  <c r="V124" i="7"/>
  <c r="W34" i="4"/>
  <c r="X34" i="4" s="1"/>
  <c r="V35" i="4"/>
  <c r="W35" i="7"/>
  <c r="X35" i="7" s="1"/>
  <c r="V36" i="7"/>
  <c r="W124" i="7" l="1"/>
  <c r="X124" i="7" s="1"/>
  <c r="V125" i="7"/>
  <c r="V79" i="4"/>
  <c r="W78" i="4"/>
  <c r="X78" i="4" s="1"/>
  <c r="V79" i="7"/>
  <c r="W78" i="7"/>
  <c r="X78" i="7" s="1"/>
  <c r="V124" i="4"/>
  <c r="W123" i="4"/>
  <c r="X123" i="4" s="1"/>
  <c r="W35" i="4"/>
  <c r="X35" i="4" s="1"/>
  <c r="V36" i="4"/>
  <c r="V37" i="7"/>
  <c r="W36" i="7"/>
  <c r="X36" i="7" s="1"/>
  <c r="V80" i="4" l="1"/>
  <c r="W79" i="4"/>
  <c r="X79" i="4" s="1"/>
  <c r="V126" i="7"/>
  <c r="W125" i="7"/>
  <c r="X125" i="7" s="1"/>
  <c r="W124" i="4"/>
  <c r="X124" i="4" s="1"/>
  <c r="V125" i="4"/>
  <c r="V80" i="7"/>
  <c r="W79" i="7"/>
  <c r="X79" i="7" s="1"/>
  <c r="W36" i="4"/>
  <c r="X36" i="4" s="1"/>
  <c r="V37" i="4"/>
  <c r="V38" i="7"/>
  <c r="W37" i="7"/>
  <c r="X37" i="7" s="1"/>
  <c r="V81" i="7" l="1"/>
  <c r="W80" i="7"/>
  <c r="X80" i="7" s="1"/>
  <c r="V126" i="4"/>
  <c r="W125" i="4"/>
  <c r="X125" i="4" s="1"/>
  <c r="V127" i="7"/>
  <c r="W126" i="7"/>
  <c r="X126" i="7" s="1"/>
  <c r="W80" i="4"/>
  <c r="X80" i="4" s="1"/>
  <c r="V81" i="4"/>
  <c r="V38" i="4"/>
  <c r="W37" i="4"/>
  <c r="X37" i="4" s="1"/>
  <c r="V39" i="7"/>
  <c r="W38" i="7"/>
  <c r="X38" i="7" s="1"/>
  <c r="W81" i="4" l="1"/>
  <c r="X81" i="4" s="1"/>
  <c r="V82" i="4"/>
  <c r="W127" i="7"/>
  <c r="X127" i="7" s="1"/>
  <c r="V128" i="7"/>
  <c r="V127" i="4"/>
  <c r="W126" i="4"/>
  <c r="X126" i="4" s="1"/>
  <c r="W81" i="7"/>
  <c r="X81" i="7" s="1"/>
  <c r="V82" i="7"/>
  <c r="V40" i="7"/>
  <c r="W39" i="7"/>
  <c r="X39" i="7" s="1"/>
  <c r="V39" i="4"/>
  <c r="W38" i="4"/>
  <c r="X38" i="4" s="1"/>
  <c r="V129" i="7" l="1"/>
  <c r="W128" i="7"/>
  <c r="X128" i="7" s="1"/>
  <c r="W82" i="7"/>
  <c r="X82" i="7" s="1"/>
  <c r="V83" i="7"/>
  <c r="V83" i="4"/>
  <c r="W82" i="4"/>
  <c r="X82" i="4" s="1"/>
  <c r="V128" i="4"/>
  <c r="W127" i="4"/>
  <c r="X127" i="4" s="1"/>
  <c r="W39" i="4"/>
  <c r="X39" i="4" s="1"/>
  <c r="V40" i="4"/>
  <c r="V41" i="7"/>
  <c r="W40" i="7"/>
  <c r="X40" i="7" s="1"/>
  <c r="W83" i="7" l="1"/>
  <c r="X83" i="7" s="1"/>
  <c r="V84" i="7"/>
  <c r="V129" i="4"/>
  <c r="W128" i="4"/>
  <c r="X128" i="4" s="1"/>
  <c r="W83" i="4"/>
  <c r="X83" i="4" s="1"/>
  <c r="V84" i="4"/>
  <c r="V130" i="7"/>
  <c r="W129" i="7"/>
  <c r="X129" i="7" s="1"/>
  <c r="W40" i="4"/>
  <c r="X40" i="4" s="1"/>
  <c r="V41" i="4"/>
  <c r="V42" i="7"/>
  <c r="W41" i="7"/>
  <c r="X41" i="7" s="1"/>
  <c r="W130" i="7" l="1"/>
  <c r="X130" i="7" s="1"/>
  <c r="V131" i="7"/>
  <c r="W84" i="4"/>
  <c r="X84" i="4" s="1"/>
  <c r="V85" i="4"/>
  <c r="W129" i="4"/>
  <c r="X129" i="4" s="1"/>
  <c r="V130" i="4"/>
  <c r="V85" i="7"/>
  <c r="W84" i="7"/>
  <c r="X84" i="7" s="1"/>
  <c r="V43" i="7"/>
  <c r="W42" i="7"/>
  <c r="X42" i="7" s="1"/>
  <c r="V42" i="4"/>
  <c r="W41" i="4"/>
  <c r="X41" i="4" s="1"/>
  <c r="V86" i="7" l="1"/>
  <c r="W85" i="7"/>
  <c r="X85" i="7" s="1"/>
  <c r="W85" i="4"/>
  <c r="X85" i="4" s="1"/>
  <c r="V86" i="4"/>
  <c r="W131" i="7"/>
  <c r="X131" i="7" s="1"/>
  <c r="V132" i="7"/>
  <c r="V131" i="4"/>
  <c r="W130" i="4"/>
  <c r="X130" i="4" s="1"/>
  <c r="W42" i="4"/>
  <c r="X42" i="4" s="1"/>
  <c r="V43" i="4"/>
  <c r="W43" i="7"/>
  <c r="X43" i="7" s="1"/>
  <c r="V44" i="7"/>
  <c r="W86" i="4" l="1"/>
  <c r="X86" i="4" s="1"/>
  <c r="V87" i="4"/>
  <c r="V133" i="7"/>
  <c r="W132" i="7"/>
  <c r="X132" i="7" s="1"/>
  <c r="V132" i="4"/>
  <c r="W131" i="4"/>
  <c r="X131" i="4" s="1"/>
  <c r="V87" i="7"/>
  <c r="W86" i="7"/>
  <c r="X86" i="7" s="1"/>
  <c r="W43" i="4"/>
  <c r="X43" i="4" s="1"/>
  <c r="V44" i="4"/>
  <c r="W44" i="7"/>
  <c r="X44" i="7" s="1"/>
  <c r="V45" i="7"/>
  <c r="V88" i="7" l="1"/>
  <c r="W87" i="7"/>
  <c r="X87" i="7" s="1"/>
  <c r="W133" i="7"/>
  <c r="X133" i="7" s="1"/>
  <c r="V134" i="7"/>
  <c r="W132" i="4"/>
  <c r="X132" i="4" s="1"/>
  <c r="V133" i="4"/>
  <c r="W87" i="4"/>
  <c r="X87" i="4" s="1"/>
  <c r="V88" i="4"/>
  <c r="V45" i="4"/>
  <c r="W44" i="4"/>
  <c r="X44" i="4" s="1"/>
  <c r="V46" i="7"/>
  <c r="W45" i="7"/>
  <c r="X45" i="7" s="1"/>
  <c r="Z95" i="7" l="1"/>
  <c r="W134" i="7"/>
  <c r="X134" i="7" s="1"/>
  <c r="V89" i="4"/>
  <c r="W88" i="4"/>
  <c r="X88" i="4" s="1"/>
  <c r="V134" i="4"/>
  <c r="W133" i="4"/>
  <c r="X133" i="4" s="1"/>
  <c r="V89" i="7"/>
  <c r="W88" i="7"/>
  <c r="X88" i="7" s="1"/>
  <c r="W45" i="4"/>
  <c r="X45" i="4" s="1"/>
  <c r="V46" i="4"/>
  <c r="Z7" i="7"/>
  <c r="W46" i="7"/>
  <c r="X46" i="7" s="1"/>
  <c r="V90" i="7" l="1"/>
  <c r="W89" i="7"/>
  <c r="X89" i="7" s="1"/>
  <c r="W134" i="4"/>
  <c r="X134" i="4" s="1"/>
  <c r="Z95" i="4"/>
  <c r="W89" i="4"/>
  <c r="X89" i="4" s="1"/>
  <c r="V90" i="4"/>
  <c r="AA95" i="7"/>
  <c r="AB95" i="7" s="1"/>
  <c r="Z96" i="7"/>
  <c r="W46" i="4"/>
  <c r="X46" i="4" s="1"/>
  <c r="Z7" i="4"/>
  <c r="Z8" i="7"/>
  <c r="AA7" i="7"/>
  <c r="AB7" i="7" s="1"/>
  <c r="Z51" i="4" l="1"/>
  <c r="W90" i="4"/>
  <c r="X90" i="4" s="1"/>
  <c r="Z96" i="4"/>
  <c r="AA95" i="4"/>
  <c r="AB95" i="4" s="1"/>
  <c r="AA96" i="7"/>
  <c r="AB96" i="7" s="1"/>
  <c r="Z97" i="7"/>
  <c r="Z51" i="7"/>
  <c r="W90" i="7"/>
  <c r="X90" i="7" s="1"/>
  <c r="AA7" i="4"/>
  <c r="AB7" i="4" s="1"/>
  <c r="Z8" i="4"/>
  <c r="Z9" i="7"/>
  <c r="AA8" i="7"/>
  <c r="AB8" i="7" s="1"/>
  <c r="Z52" i="7" l="1"/>
  <c r="AA51" i="7"/>
  <c r="AB51" i="7" s="1"/>
  <c r="AA97" i="7"/>
  <c r="AB97" i="7" s="1"/>
  <c r="Z98" i="7"/>
  <c r="AA96" i="4"/>
  <c r="AB96" i="4" s="1"/>
  <c r="Z97" i="4"/>
  <c r="AA51" i="4"/>
  <c r="AB51" i="4" s="1"/>
  <c r="Z52" i="4"/>
  <c r="Z9" i="4"/>
  <c r="AA8" i="4"/>
  <c r="AB8" i="4" s="1"/>
  <c r="Z10" i="7"/>
  <c r="AA9" i="7"/>
  <c r="AB9" i="7" s="1"/>
  <c r="AA98" i="7" l="1"/>
  <c r="AB98" i="7" s="1"/>
  <c r="Z99" i="7"/>
  <c r="AA52" i="4"/>
  <c r="AB52" i="4" s="1"/>
  <c r="Z53" i="4"/>
  <c r="AA97" i="4"/>
  <c r="AB97" i="4" s="1"/>
  <c r="Z98" i="4"/>
  <c r="Z53" i="7"/>
  <c r="AA52" i="7"/>
  <c r="AB52" i="7" s="1"/>
  <c r="Z10" i="4"/>
  <c r="AA9" i="4"/>
  <c r="AB9" i="4" s="1"/>
  <c r="AA10" i="7"/>
  <c r="AB10" i="7" s="1"/>
  <c r="Z11" i="7"/>
  <c r="Z54" i="4" l="1"/>
  <c r="AA53" i="4"/>
  <c r="AB53" i="4" s="1"/>
  <c r="AA98" i="4"/>
  <c r="AB98" i="4" s="1"/>
  <c r="Z99" i="4"/>
  <c r="Z100" i="7"/>
  <c r="AA99" i="7"/>
  <c r="AB99" i="7" s="1"/>
  <c r="Z54" i="7"/>
  <c r="AA53" i="7"/>
  <c r="AB53" i="7" s="1"/>
  <c r="AA11" i="7"/>
  <c r="AB11" i="7" s="1"/>
  <c r="Z12" i="7"/>
  <c r="Z11" i="4"/>
  <c r="AA10" i="4"/>
  <c r="AB10" i="4" s="1"/>
  <c r="AA99" i="4" l="1"/>
  <c r="AB99" i="4" s="1"/>
  <c r="Z100" i="4"/>
  <c r="AA54" i="7"/>
  <c r="AB54" i="7" s="1"/>
  <c r="Z55" i="7"/>
  <c r="AA100" i="7"/>
  <c r="AB100" i="7" s="1"/>
  <c r="Z101" i="7"/>
  <c r="Z55" i="4"/>
  <c r="AA54" i="4"/>
  <c r="AB54" i="4" s="1"/>
  <c r="AA12" i="7"/>
  <c r="AB12" i="7" s="1"/>
  <c r="Z13" i="7"/>
  <c r="Z12" i="4"/>
  <c r="AA11" i="4"/>
  <c r="AB11" i="4" s="1"/>
  <c r="Z56" i="4" l="1"/>
  <c r="AA55" i="4"/>
  <c r="AB55" i="4" s="1"/>
  <c r="Z56" i="7"/>
  <c r="AA55" i="7"/>
  <c r="AB55" i="7" s="1"/>
  <c r="Z101" i="4"/>
  <c r="AA100" i="4"/>
  <c r="AB100" i="4" s="1"/>
  <c r="AA101" i="7"/>
  <c r="AB101" i="7" s="1"/>
  <c r="Z102" i="7"/>
  <c r="AA12" i="4"/>
  <c r="AB12" i="4" s="1"/>
  <c r="Z13" i="4"/>
  <c r="Z14" i="7"/>
  <c r="AA13" i="7"/>
  <c r="AB13" i="7" s="1"/>
  <c r="Z103" i="7" l="1"/>
  <c r="AA102" i="7"/>
  <c r="AB102" i="7" s="1"/>
  <c r="AA101" i="4"/>
  <c r="AB101" i="4" s="1"/>
  <c r="Z102" i="4"/>
  <c r="AA56" i="7"/>
  <c r="AB56" i="7" s="1"/>
  <c r="Z57" i="7"/>
  <c r="Z57" i="4"/>
  <c r="AA56" i="4"/>
  <c r="AB56" i="4" s="1"/>
  <c r="Z15" i="7"/>
  <c r="AA14" i="7"/>
  <c r="AB14" i="7" s="1"/>
  <c r="Z14" i="4"/>
  <c r="AA13" i="4"/>
  <c r="AB13" i="4" s="1"/>
  <c r="Z58" i="7" l="1"/>
  <c r="AA57" i="7"/>
  <c r="AB57" i="7" s="1"/>
  <c r="Z103" i="4"/>
  <c r="AA102" i="4"/>
  <c r="AB102" i="4" s="1"/>
  <c r="AA57" i="4"/>
  <c r="AB57" i="4" s="1"/>
  <c r="Z58" i="4"/>
  <c r="AA103" i="7"/>
  <c r="AB103" i="7" s="1"/>
  <c r="Z104" i="7"/>
  <c r="AA15" i="7"/>
  <c r="AB15" i="7" s="1"/>
  <c r="Z16" i="7"/>
  <c r="Z15" i="4"/>
  <c r="AA14" i="4"/>
  <c r="AB14" i="4" s="1"/>
  <c r="AA58" i="4" l="1"/>
  <c r="AB58" i="4" s="1"/>
  <c r="Z59" i="4"/>
  <c r="AA103" i="4"/>
  <c r="AB103" i="4" s="1"/>
  <c r="Z104" i="4"/>
  <c r="Z105" i="7"/>
  <c r="AA104" i="7"/>
  <c r="AB104" i="7" s="1"/>
  <c r="AA58" i="7"/>
  <c r="AB58" i="7" s="1"/>
  <c r="Z59" i="7"/>
  <c r="Z17" i="7"/>
  <c r="AA16" i="7"/>
  <c r="AB16" i="7" s="1"/>
  <c r="AA15" i="4"/>
  <c r="AB15" i="4" s="1"/>
  <c r="Z16" i="4"/>
  <c r="AA104" i="4" l="1"/>
  <c r="AB104" i="4" s="1"/>
  <c r="Z105" i="4"/>
  <c r="Z60" i="7"/>
  <c r="AA59" i="7"/>
  <c r="AB59" i="7" s="1"/>
  <c r="AA59" i="4"/>
  <c r="AB59" i="4" s="1"/>
  <c r="Z60" i="4"/>
  <c r="AA105" i="7"/>
  <c r="AB105" i="7" s="1"/>
  <c r="Z106" i="7"/>
  <c r="Z18" i="7"/>
  <c r="AA17" i="7"/>
  <c r="AB17" i="7" s="1"/>
  <c r="Z17" i="4"/>
  <c r="AA16" i="4"/>
  <c r="AB16" i="4" s="1"/>
  <c r="Z61" i="4" l="1"/>
  <c r="AA60" i="4"/>
  <c r="AB60" i="4" s="1"/>
  <c r="AA106" i="7"/>
  <c r="AB106" i="7" s="1"/>
  <c r="Z107" i="7"/>
  <c r="Z61" i="7"/>
  <c r="AA60" i="7"/>
  <c r="AB60" i="7" s="1"/>
  <c r="AA105" i="4"/>
  <c r="AB105" i="4" s="1"/>
  <c r="Z106" i="4"/>
  <c r="AA17" i="4"/>
  <c r="AB17" i="4" s="1"/>
  <c r="Z18" i="4"/>
  <c r="Z19" i="7"/>
  <c r="AA18" i="7"/>
  <c r="AB18" i="7" s="1"/>
  <c r="Z107" i="4" l="1"/>
  <c r="AA106" i="4"/>
  <c r="AB106" i="4" s="1"/>
  <c r="Z62" i="7"/>
  <c r="AA61" i="7"/>
  <c r="AB61" i="7" s="1"/>
  <c r="AA107" i="7"/>
  <c r="AB107" i="7" s="1"/>
  <c r="Z108" i="7"/>
  <c r="AA61" i="4"/>
  <c r="AB61" i="4" s="1"/>
  <c r="Z62" i="4"/>
  <c r="Z19" i="4"/>
  <c r="AA18" i="4"/>
  <c r="AB18" i="4" s="1"/>
  <c r="Z20" i="7"/>
  <c r="AA19" i="7"/>
  <c r="AB19" i="7" s="1"/>
  <c r="Z109" i="7" l="1"/>
  <c r="AA108" i="7"/>
  <c r="AB108" i="7" s="1"/>
  <c r="AA62" i="7"/>
  <c r="AB62" i="7" s="1"/>
  <c r="Z63" i="7"/>
  <c r="Z63" i="4"/>
  <c r="AA62" i="4"/>
  <c r="AB62" i="4" s="1"/>
  <c r="Z108" i="4"/>
  <c r="AA107" i="4"/>
  <c r="AB107" i="4" s="1"/>
  <c r="AA19" i="4"/>
  <c r="AB19" i="4" s="1"/>
  <c r="Z20" i="4"/>
  <c r="Z21" i="7"/>
  <c r="AA20" i="7"/>
  <c r="AB20" i="7" s="1"/>
  <c r="AA108" i="4" l="1"/>
  <c r="AB108" i="4" s="1"/>
  <c r="Z109" i="4"/>
  <c r="AA63" i="4"/>
  <c r="AB63" i="4" s="1"/>
  <c r="Z64" i="4"/>
  <c r="Z64" i="7"/>
  <c r="AA63" i="7"/>
  <c r="AB63" i="7" s="1"/>
  <c r="AA109" i="7"/>
  <c r="AB109" i="7" s="1"/>
  <c r="Z110" i="7"/>
  <c r="Z21" i="4"/>
  <c r="AA20" i="4"/>
  <c r="AB20" i="4" s="1"/>
  <c r="Z22" i="7"/>
  <c r="AA21" i="7"/>
  <c r="AB21" i="7" s="1"/>
  <c r="AA64" i="7" l="1"/>
  <c r="AB64" i="7" s="1"/>
  <c r="Z65" i="7"/>
  <c r="AA64" i="4"/>
  <c r="AB64" i="4" s="1"/>
  <c r="Z65" i="4"/>
  <c r="Z111" i="7"/>
  <c r="AA110" i="7"/>
  <c r="AB110" i="7" s="1"/>
  <c r="Z110" i="4"/>
  <c r="AA109" i="4"/>
  <c r="AB109" i="4" s="1"/>
  <c r="AA21" i="4"/>
  <c r="AB21" i="4" s="1"/>
  <c r="Z22" i="4"/>
  <c r="Z23" i="7"/>
  <c r="AA22" i="7"/>
  <c r="AB22" i="7" s="1"/>
  <c r="AA111" i="7" l="1"/>
  <c r="AB111" i="7" s="1"/>
  <c r="Z112" i="7"/>
  <c r="AA65" i="4"/>
  <c r="AB65" i="4" s="1"/>
  <c r="Z66" i="4"/>
  <c r="AA110" i="4"/>
  <c r="AB110" i="4" s="1"/>
  <c r="Z111" i="4"/>
  <c r="AA65" i="7"/>
  <c r="AB65" i="7" s="1"/>
  <c r="Z66" i="7"/>
  <c r="Z24" i="7"/>
  <c r="AA23" i="7"/>
  <c r="AB23" i="7" s="1"/>
  <c r="AA22" i="4"/>
  <c r="AB22" i="4" s="1"/>
  <c r="Z23" i="4"/>
  <c r="Z67" i="7" l="1"/>
  <c r="AA66" i="7"/>
  <c r="AB66" i="7" s="1"/>
  <c r="Z67" i="4"/>
  <c r="AA66" i="4"/>
  <c r="AB66" i="4" s="1"/>
  <c r="AA112" i="7"/>
  <c r="AB112" i="7" s="1"/>
  <c r="Z113" i="7"/>
  <c r="AA111" i="4"/>
  <c r="AB111" i="4" s="1"/>
  <c r="Z112" i="4"/>
  <c r="Z25" i="7"/>
  <c r="AA24" i="7"/>
  <c r="AB24" i="7" s="1"/>
  <c r="Z24" i="4"/>
  <c r="AA23" i="4"/>
  <c r="AB23" i="4" s="1"/>
  <c r="AA113" i="7" l="1"/>
  <c r="AB113" i="7" s="1"/>
  <c r="Z114" i="7"/>
  <c r="AA67" i="4"/>
  <c r="AB67" i="4" s="1"/>
  <c r="Z68" i="4"/>
  <c r="Z113" i="4"/>
  <c r="AA112" i="4"/>
  <c r="AB112" i="4" s="1"/>
  <c r="Z68" i="7"/>
  <c r="AA67" i="7"/>
  <c r="AB67" i="7" s="1"/>
  <c r="Z25" i="4"/>
  <c r="AA24" i="4"/>
  <c r="AB24" i="4" s="1"/>
  <c r="Z26" i="7"/>
  <c r="AA25" i="7"/>
  <c r="AB25" i="7" s="1"/>
  <c r="Z69" i="4" l="1"/>
  <c r="AA68" i="4"/>
  <c r="AB68" i="4" s="1"/>
  <c r="Z69" i="7"/>
  <c r="AA68" i="7"/>
  <c r="AB68" i="7" s="1"/>
  <c r="Z114" i="4"/>
  <c r="AA113" i="4"/>
  <c r="AB113" i="4" s="1"/>
  <c r="Z115" i="7"/>
  <c r="AA114" i="7"/>
  <c r="AB114" i="7" s="1"/>
  <c r="Z27" i="7"/>
  <c r="AA26" i="7"/>
  <c r="AB26" i="7" s="1"/>
  <c r="Z26" i="4"/>
  <c r="AA25" i="4"/>
  <c r="AB25" i="4" s="1"/>
  <c r="AA115" i="7" l="1"/>
  <c r="AB115" i="7" s="1"/>
  <c r="Z116" i="7"/>
  <c r="Z115" i="4"/>
  <c r="AA114" i="4"/>
  <c r="AB114" i="4" s="1"/>
  <c r="Z70" i="7"/>
  <c r="AA69" i="7"/>
  <c r="AB69" i="7" s="1"/>
  <c r="Z70" i="4"/>
  <c r="AA69" i="4"/>
  <c r="AB69" i="4" s="1"/>
  <c r="Z28" i="7"/>
  <c r="AA27" i="7"/>
  <c r="AB27" i="7" s="1"/>
  <c r="Z27" i="4"/>
  <c r="AA26" i="4"/>
  <c r="AB26" i="4" s="1"/>
  <c r="Z71" i="7" l="1"/>
  <c r="AA70" i="7"/>
  <c r="AB70" i="7" s="1"/>
  <c r="Z71" i="4"/>
  <c r="AA70" i="4"/>
  <c r="AB70" i="4" s="1"/>
  <c r="AA115" i="4"/>
  <c r="AB115" i="4" s="1"/>
  <c r="Z116" i="4"/>
  <c r="Z117" i="7"/>
  <c r="AA116" i="7"/>
  <c r="AB116" i="7" s="1"/>
  <c r="Z29" i="7"/>
  <c r="AA28" i="7"/>
  <c r="AB28" i="7" s="1"/>
  <c r="AA27" i="4"/>
  <c r="AB27" i="4" s="1"/>
  <c r="Z28" i="4"/>
  <c r="Z118" i="7" l="1"/>
  <c r="AA117" i="7"/>
  <c r="AB117" i="7" s="1"/>
  <c r="Z72" i="4"/>
  <c r="AA71" i="4"/>
  <c r="AB71" i="4" s="1"/>
  <c r="AA116" i="4"/>
  <c r="AB116" i="4" s="1"/>
  <c r="Z117" i="4"/>
  <c r="Z72" i="7"/>
  <c r="AA71" i="7"/>
  <c r="AB71" i="7" s="1"/>
  <c r="Z29" i="4"/>
  <c r="AA28" i="4"/>
  <c r="AB28" i="4" s="1"/>
  <c r="Z30" i="7"/>
  <c r="AA29" i="7"/>
  <c r="AB29" i="7" s="1"/>
  <c r="Z118" i="4" l="1"/>
  <c r="AA117" i="4"/>
  <c r="AB117" i="4" s="1"/>
  <c r="AA72" i="4"/>
  <c r="AB72" i="4" s="1"/>
  <c r="Z73" i="4"/>
  <c r="AA72" i="7"/>
  <c r="AB72" i="7" s="1"/>
  <c r="Z73" i="7"/>
  <c r="Z119" i="7"/>
  <c r="AA118" i="7"/>
  <c r="AB118" i="7" s="1"/>
  <c r="Z31" i="7"/>
  <c r="AA30" i="7"/>
  <c r="AB30" i="7" s="1"/>
  <c r="Z30" i="4"/>
  <c r="AA29" i="4"/>
  <c r="AB29" i="4" s="1"/>
  <c r="Z120" i="7" l="1"/>
  <c r="AA119" i="7"/>
  <c r="AB119" i="7" s="1"/>
  <c r="AA73" i="4"/>
  <c r="AB73" i="4" s="1"/>
  <c r="Z74" i="4"/>
  <c r="Z74" i="7"/>
  <c r="AA73" i="7"/>
  <c r="AB73" i="7" s="1"/>
  <c r="AA118" i="4"/>
  <c r="AB118" i="4" s="1"/>
  <c r="Z119" i="4"/>
  <c r="AA30" i="4"/>
  <c r="AB30" i="4" s="1"/>
  <c r="Z31" i="4"/>
  <c r="AA31" i="7"/>
  <c r="AB31" i="7" s="1"/>
  <c r="Z32" i="7"/>
  <c r="AA74" i="7" l="1"/>
  <c r="AB74" i="7" s="1"/>
  <c r="Z75" i="7"/>
  <c r="AA74" i="4"/>
  <c r="AB74" i="4" s="1"/>
  <c r="Z75" i="4"/>
  <c r="Z120" i="4"/>
  <c r="AA119" i="4"/>
  <c r="AB119" i="4" s="1"/>
  <c r="Z121" i="7"/>
  <c r="AA120" i="7"/>
  <c r="AB120" i="7" s="1"/>
  <c r="AA31" i="4"/>
  <c r="AB31" i="4" s="1"/>
  <c r="Z32" i="4"/>
  <c r="Z33" i="7"/>
  <c r="AA32" i="7"/>
  <c r="AB32" i="7" s="1"/>
  <c r="Z122" i="7" l="1"/>
  <c r="AA121" i="7"/>
  <c r="AB121" i="7" s="1"/>
  <c r="Z121" i="4"/>
  <c r="AA120" i="4"/>
  <c r="AB120" i="4" s="1"/>
  <c r="AA75" i="4"/>
  <c r="AB75" i="4" s="1"/>
  <c r="Z76" i="4"/>
  <c r="Z76" i="7"/>
  <c r="AA75" i="7"/>
  <c r="AB75" i="7" s="1"/>
  <c r="Z34" i="7"/>
  <c r="AA33" i="7"/>
  <c r="AB33" i="7" s="1"/>
  <c r="Z33" i="4"/>
  <c r="AA32" i="4"/>
  <c r="AB32" i="4" s="1"/>
  <c r="Z77" i="7" l="1"/>
  <c r="AA76" i="7"/>
  <c r="AB76" i="7" s="1"/>
  <c r="Z122" i="4"/>
  <c r="AA121" i="4"/>
  <c r="AB121" i="4" s="1"/>
  <c r="AA76" i="4"/>
  <c r="AB76" i="4" s="1"/>
  <c r="Z77" i="4"/>
  <c r="Z123" i="7"/>
  <c r="AA122" i="7"/>
  <c r="AB122" i="7" s="1"/>
  <c r="Z34" i="4"/>
  <c r="AA33" i="4"/>
  <c r="AB33" i="4" s="1"/>
  <c r="Z35" i="7"/>
  <c r="AA34" i="7"/>
  <c r="AB34" i="7" s="1"/>
  <c r="Z124" i="7" l="1"/>
  <c r="AA123" i="7"/>
  <c r="AB123" i="7" s="1"/>
  <c r="Z123" i="4"/>
  <c r="AA122" i="4"/>
  <c r="AB122" i="4" s="1"/>
  <c r="Z78" i="4"/>
  <c r="AA77" i="4"/>
  <c r="AB77" i="4" s="1"/>
  <c r="Z78" i="7"/>
  <c r="AA77" i="7"/>
  <c r="AB77" i="7" s="1"/>
  <c r="AA35" i="7"/>
  <c r="AB35" i="7" s="1"/>
  <c r="Z36" i="7"/>
  <c r="AA34" i="4"/>
  <c r="AB34" i="4" s="1"/>
  <c r="Z35" i="4"/>
  <c r="Z79" i="7" l="1"/>
  <c r="AA78" i="7"/>
  <c r="AB78" i="7" s="1"/>
  <c r="AA123" i="4"/>
  <c r="AB123" i="4" s="1"/>
  <c r="Z124" i="4"/>
  <c r="AA78" i="4"/>
  <c r="AB78" i="4" s="1"/>
  <c r="Z79" i="4"/>
  <c r="AA124" i="7"/>
  <c r="AB124" i="7" s="1"/>
  <c r="Z125" i="7"/>
  <c r="AA36" i="7"/>
  <c r="AB36" i="7" s="1"/>
  <c r="Z37" i="7"/>
  <c r="AA35" i="4"/>
  <c r="AB35" i="4" s="1"/>
  <c r="Z36" i="4"/>
  <c r="AA79" i="4" l="1"/>
  <c r="AB79" i="4" s="1"/>
  <c r="Z80" i="4"/>
  <c r="Z125" i="4"/>
  <c r="AA124" i="4"/>
  <c r="AB124" i="4" s="1"/>
  <c r="Z126" i="7"/>
  <c r="AA125" i="7"/>
  <c r="AB125" i="7" s="1"/>
  <c r="Z80" i="7"/>
  <c r="AA79" i="7"/>
  <c r="AB79" i="7" s="1"/>
  <c r="AA36" i="4"/>
  <c r="AB36" i="4" s="1"/>
  <c r="Z37" i="4"/>
  <c r="Z38" i="7"/>
  <c r="AA37" i="7"/>
  <c r="AB37" i="7" s="1"/>
  <c r="Z81" i="7" l="1"/>
  <c r="AA80" i="7"/>
  <c r="AB80" i="7" s="1"/>
  <c r="Z127" i="7"/>
  <c r="AA126" i="7"/>
  <c r="AB126" i="7" s="1"/>
  <c r="AA125" i="4"/>
  <c r="AB125" i="4" s="1"/>
  <c r="Z126" i="4"/>
  <c r="AA80" i="4"/>
  <c r="AB80" i="4" s="1"/>
  <c r="Z81" i="4"/>
  <c r="Z38" i="4"/>
  <c r="AA37" i="4"/>
  <c r="AB37" i="4" s="1"/>
  <c r="Z39" i="7"/>
  <c r="AA38" i="7"/>
  <c r="AB38" i="7" s="1"/>
  <c r="Z127" i="4" l="1"/>
  <c r="AA126" i="4"/>
  <c r="AB126" i="4" s="1"/>
  <c r="AA81" i="4"/>
  <c r="AB81" i="4" s="1"/>
  <c r="Z82" i="4"/>
  <c r="AA127" i="7"/>
  <c r="AB127" i="7" s="1"/>
  <c r="Z128" i="7"/>
  <c r="AA81" i="7"/>
  <c r="AB81" i="7" s="1"/>
  <c r="Z82" i="7"/>
  <c r="AA39" i="7"/>
  <c r="AB39" i="7" s="1"/>
  <c r="Z40" i="7"/>
  <c r="Z39" i="4"/>
  <c r="AA38" i="4"/>
  <c r="AB38" i="4" s="1"/>
  <c r="Z83" i="4" l="1"/>
  <c r="AA82" i="4"/>
  <c r="AB82" i="4" s="1"/>
  <c r="Z129" i="7"/>
  <c r="AA128" i="7"/>
  <c r="AB128" i="7" s="1"/>
  <c r="Z83" i="7"/>
  <c r="AA82" i="7"/>
  <c r="AB82" i="7" s="1"/>
  <c r="AA127" i="4"/>
  <c r="AB127" i="4" s="1"/>
  <c r="Z128" i="4"/>
  <c r="AA40" i="7"/>
  <c r="AB40" i="7" s="1"/>
  <c r="Z41" i="7"/>
  <c r="AA39" i="4"/>
  <c r="AB39" i="4" s="1"/>
  <c r="Z40" i="4"/>
  <c r="Z84" i="7" l="1"/>
  <c r="AA83" i="7"/>
  <c r="AB83" i="7" s="1"/>
  <c r="AA128" i="4"/>
  <c r="AB128" i="4" s="1"/>
  <c r="Z129" i="4"/>
  <c r="Z130" i="7"/>
  <c r="AA129" i="7"/>
  <c r="AB129" i="7" s="1"/>
  <c r="AA83" i="4"/>
  <c r="AB83" i="4" s="1"/>
  <c r="Z84" i="4"/>
  <c r="Z41" i="4"/>
  <c r="AA40" i="4"/>
  <c r="AB40" i="4" s="1"/>
  <c r="Z42" i="7"/>
  <c r="AA41" i="7"/>
  <c r="AB41" i="7" s="1"/>
  <c r="AA84" i="4" l="1"/>
  <c r="AB84" i="4" s="1"/>
  <c r="Z85" i="4"/>
  <c r="Z131" i="7"/>
  <c r="AA130" i="7"/>
  <c r="AB130" i="7" s="1"/>
  <c r="AA129" i="4"/>
  <c r="AB129" i="4" s="1"/>
  <c r="Z130" i="4"/>
  <c r="Z85" i="7"/>
  <c r="AA84" i="7"/>
  <c r="AB84" i="7" s="1"/>
  <c r="Z42" i="4"/>
  <c r="AA41" i="4"/>
  <c r="AB41" i="4" s="1"/>
  <c r="Z43" i="7"/>
  <c r="AA42" i="7"/>
  <c r="AB42" i="7" s="1"/>
  <c r="Z86" i="7" l="1"/>
  <c r="AA85" i="7"/>
  <c r="AB85" i="7" s="1"/>
  <c r="Z132" i="7"/>
  <c r="AA131" i="7"/>
  <c r="AB131" i="7" s="1"/>
  <c r="AA85" i="4"/>
  <c r="AB85" i="4" s="1"/>
  <c r="Z86" i="4"/>
  <c r="AA130" i="4"/>
  <c r="AB130" i="4" s="1"/>
  <c r="Z131" i="4"/>
  <c r="Z44" i="7"/>
  <c r="AA43" i="7"/>
  <c r="AB43" i="7" s="1"/>
  <c r="AA42" i="4"/>
  <c r="AB42" i="4" s="1"/>
  <c r="Z43" i="4"/>
  <c r="Z87" i="4" l="1"/>
  <c r="AA86" i="4"/>
  <c r="AB86" i="4" s="1"/>
  <c r="AA132" i="7"/>
  <c r="AB132" i="7" s="1"/>
  <c r="Z133" i="7"/>
  <c r="Z132" i="4"/>
  <c r="AA131" i="4"/>
  <c r="AB131" i="4" s="1"/>
  <c r="Z87" i="7"/>
  <c r="AA86" i="7"/>
  <c r="AB86" i="7" s="1"/>
  <c r="Z44" i="4"/>
  <c r="AA43" i="4"/>
  <c r="AB43" i="4" s="1"/>
  <c r="Z45" i="7"/>
  <c r="AA44" i="7"/>
  <c r="AB44" i="7" s="1"/>
  <c r="AA133" i="7" l="1"/>
  <c r="AB133" i="7" s="1"/>
  <c r="Z134" i="7"/>
  <c r="Z88" i="7"/>
  <c r="AA87" i="7"/>
  <c r="AB87" i="7" s="1"/>
  <c r="Z133" i="4"/>
  <c r="AA132" i="4"/>
  <c r="AB132" i="4" s="1"/>
  <c r="Z88" i="4"/>
  <c r="AA87" i="4"/>
  <c r="AB87" i="4" s="1"/>
  <c r="AA44" i="4"/>
  <c r="AB44" i="4" s="1"/>
  <c r="Z45" i="4"/>
  <c r="Z46" i="7"/>
  <c r="AA45" i="7"/>
  <c r="AB45" i="7" s="1"/>
  <c r="Z89" i="7" l="1"/>
  <c r="AA88" i="7"/>
  <c r="AB88" i="7" s="1"/>
  <c r="AA134" i="7"/>
  <c r="AB134" i="7" s="1"/>
  <c r="AD95" i="7"/>
  <c r="Z89" i="4"/>
  <c r="AA88" i="4"/>
  <c r="AB88" i="4" s="1"/>
  <c r="Z134" i="4"/>
  <c r="AA133" i="4"/>
  <c r="AB133" i="4" s="1"/>
  <c r="Z46" i="4"/>
  <c r="AA45" i="4"/>
  <c r="AB45" i="4" s="1"/>
  <c r="AD7" i="7"/>
  <c r="AA46" i="7"/>
  <c r="AB46" i="7" s="1"/>
  <c r="AA134" i="4" l="1"/>
  <c r="AB134" i="4" s="1"/>
  <c r="AD95" i="4"/>
  <c r="AA89" i="4"/>
  <c r="AB89" i="4" s="1"/>
  <c r="Z90" i="4"/>
  <c r="AE95" i="7"/>
  <c r="AF95" i="7" s="1"/>
  <c r="AD96" i="7"/>
  <c r="Z90" i="7"/>
  <c r="AA89" i="7"/>
  <c r="AB89" i="7" s="1"/>
  <c r="AE7" i="7"/>
  <c r="AF7" i="7" s="1"/>
  <c r="AD8" i="7"/>
  <c r="AD7" i="4"/>
  <c r="AA46" i="4"/>
  <c r="AB46" i="4" s="1"/>
  <c r="AA90" i="7" l="1"/>
  <c r="AB90" i="7" s="1"/>
  <c r="AD51" i="7"/>
  <c r="AA90" i="4"/>
  <c r="AB90" i="4" s="1"/>
  <c r="AD51" i="4"/>
  <c r="AE96" i="7"/>
  <c r="AF96" i="7" s="1"/>
  <c r="AD97" i="7"/>
  <c r="AD96" i="4"/>
  <c r="AE95" i="4"/>
  <c r="AF95" i="4" s="1"/>
  <c r="AE7" i="4"/>
  <c r="AF7" i="4" s="1"/>
  <c r="AD8" i="4"/>
  <c r="AD9" i="7"/>
  <c r="AE8" i="7"/>
  <c r="AF8" i="7" s="1"/>
  <c r="AE51" i="4" l="1"/>
  <c r="AF51" i="4" s="1"/>
  <c r="AD52" i="4"/>
  <c r="AD98" i="7"/>
  <c r="AE97" i="7"/>
  <c r="AF97" i="7" s="1"/>
  <c r="AE96" i="4"/>
  <c r="AF96" i="4" s="1"/>
  <c r="AD97" i="4"/>
  <c r="AD52" i="7"/>
  <c r="AE51" i="7"/>
  <c r="AF51" i="7" s="1"/>
  <c r="AE8" i="4"/>
  <c r="AF8" i="4" s="1"/>
  <c r="AD9" i="4"/>
  <c r="AD10" i="7"/>
  <c r="AE9" i="7"/>
  <c r="AF9" i="7" s="1"/>
  <c r="AE97" i="4" l="1"/>
  <c r="AF97" i="4" s="1"/>
  <c r="AD98" i="4"/>
  <c r="AD99" i="7"/>
  <c r="AE98" i="7"/>
  <c r="AF98" i="7" s="1"/>
  <c r="AD53" i="4"/>
  <c r="AE52" i="4"/>
  <c r="AF52" i="4" s="1"/>
  <c r="AD53" i="7"/>
  <c r="AE52" i="7"/>
  <c r="AF52" i="7" s="1"/>
  <c r="AE9" i="4"/>
  <c r="AF9" i="4" s="1"/>
  <c r="AD10" i="4"/>
  <c r="AD11" i="7"/>
  <c r="AE10" i="7"/>
  <c r="AF10" i="7" s="1"/>
  <c r="AD54" i="7" l="1"/>
  <c r="AE53" i="7"/>
  <c r="AF53" i="7" s="1"/>
  <c r="AD54" i="4"/>
  <c r="AE53" i="4"/>
  <c r="AF53" i="4" s="1"/>
  <c r="AE99" i="7"/>
  <c r="AF99" i="7" s="1"/>
  <c r="AD100" i="7"/>
  <c r="AD99" i="4"/>
  <c r="AE98" i="4"/>
  <c r="AF98" i="4" s="1"/>
  <c r="AE10" i="4"/>
  <c r="AF10" i="4" s="1"/>
  <c r="AD11" i="4"/>
  <c r="AE11" i="7"/>
  <c r="AF11" i="7" s="1"/>
  <c r="AD12" i="7"/>
  <c r="AD100" i="4" l="1"/>
  <c r="AE99" i="4"/>
  <c r="AF99" i="4" s="1"/>
  <c r="AD55" i="4"/>
  <c r="AE54" i="4"/>
  <c r="AF54" i="4" s="1"/>
  <c r="AD101" i="7"/>
  <c r="AE100" i="7"/>
  <c r="AF100" i="7" s="1"/>
  <c r="AD55" i="7"/>
  <c r="AE54" i="7"/>
  <c r="AF54" i="7" s="1"/>
  <c r="AE12" i="7"/>
  <c r="AF12" i="7" s="1"/>
  <c r="AD13" i="7"/>
  <c r="AE11" i="4"/>
  <c r="AF11" i="4" s="1"/>
  <c r="AD12" i="4"/>
  <c r="AE55" i="7" l="1"/>
  <c r="AF55" i="7" s="1"/>
  <c r="AD56" i="7"/>
  <c r="AD56" i="4"/>
  <c r="AE55" i="4"/>
  <c r="AF55" i="4" s="1"/>
  <c r="AD102" i="7"/>
  <c r="AE101" i="7"/>
  <c r="AF101" i="7" s="1"/>
  <c r="AD101" i="4"/>
  <c r="AE100" i="4"/>
  <c r="AF100" i="4" s="1"/>
  <c r="AE12" i="4"/>
  <c r="AF12" i="4" s="1"/>
  <c r="AD13" i="4"/>
  <c r="AD14" i="7"/>
  <c r="AE13" i="7"/>
  <c r="AF13" i="7" s="1"/>
  <c r="AD102" i="4" l="1"/>
  <c r="AE101" i="4"/>
  <c r="AF101" i="4" s="1"/>
  <c r="AE56" i="4"/>
  <c r="AF56" i="4" s="1"/>
  <c r="AD57" i="4"/>
  <c r="AE102" i="7"/>
  <c r="AF102" i="7" s="1"/>
  <c r="AD103" i="7"/>
  <c r="AE56" i="7"/>
  <c r="AF56" i="7" s="1"/>
  <c r="AD57" i="7"/>
  <c r="AD15" i="7"/>
  <c r="AE14" i="7"/>
  <c r="AF14" i="7" s="1"/>
  <c r="AE13" i="4"/>
  <c r="AF13" i="4" s="1"/>
  <c r="AD14" i="4"/>
  <c r="AE57" i="4" l="1"/>
  <c r="AF57" i="4" s="1"/>
  <c r="AD58" i="4"/>
  <c r="AE57" i="7"/>
  <c r="AF57" i="7" s="1"/>
  <c r="AD58" i="7"/>
  <c r="AD104" i="7"/>
  <c r="AE103" i="7"/>
  <c r="AF103" i="7" s="1"/>
  <c r="AD103" i="4"/>
  <c r="AE102" i="4"/>
  <c r="AF102" i="4" s="1"/>
  <c r="AD15" i="4"/>
  <c r="AE14" i="4"/>
  <c r="AF14" i="4" s="1"/>
  <c r="AE15" i="7"/>
  <c r="AF15" i="7" s="1"/>
  <c r="AD16" i="7"/>
  <c r="AE58" i="7" l="1"/>
  <c r="AF58" i="7" s="1"/>
  <c r="AD59" i="7"/>
  <c r="AE103" i="4"/>
  <c r="AF103" i="4" s="1"/>
  <c r="AD104" i="4"/>
  <c r="AE104" i="7"/>
  <c r="AF104" i="7" s="1"/>
  <c r="AD105" i="7"/>
  <c r="AE58" i="4"/>
  <c r="AF58" i="4" s="1"/>
  <c r="AD59" i="4"/>
  <c r="AE15" i="4"/>
  <c r="AF15" i="4" s="1"/>
  <c r="AD16" i="4"/>
  <c r="AE16" i="7"/>
  <c r="AF16" i="7" s="1"/>
  <c r="AD17" i="7"/>
  <c r="AE59" i="4" l="1"/>
  <c r="AF59" i="4" s="1"/>
  <c r="AD60" i="4"/>
  <c r="AE105" i="7"/>
  <c r="AF105" i="7" s="1"/>
  <c r="AD106" i="7"/>
  <c r="AE104" i="4"/>
  <c r="AF104" i="4" s="1"/>
  <c r="AD105" i="4"/>
  <c r="AD60" i="7"/>
  <c r="AE59" i="7"/>
  <c r="AF59" i="7" s="1"/>
  <c r="AD18" i="7"/>
  <c r="AE17" i="7"/>
  <c r="AF17" i="7" s="1"/>
  <c r="AE16" i="4"/>
  <c r="AF16" i="4" s="1"/>
  <c r="AD17" i="4"/>
  <c r="AE105" i="4" l="1"/>
  <c r="AF105" i="4" s="1"/>
  <c r="AD106" i="4"/>
  <c r="AE106" i="7"/>
  <c r="AF106" i="7" s="1"/>
  <c r="AD107" i="7"/>
  <c r="AE60" i="7"/>
  <c r="AF60" i="7" s="1"/>
  <c r="AD61" i="7"/>
  <c r="AE60" i="4"/>
  <c r="AF60" i="4" s="1"/>
  <c r="AD61" i="4"/>
  <c r="AE17" i="4"/>
  <c r="AF17" i="4" s="1"/>
  <c r="AD18" i="4"/>
  <c r="AD19" i="7"/>
  <c r="AE18" i="7"/>
  <c r="AF18" i="7" s="1"/>
  <c r="AD108" i="7" l="1"/>
  <c r="AE107" i="7"/>
  <c r="AF107" i="7" s="1"/>
  <c r="AD62" i="4"/>
  <c r="AE61" i="4"/>
  <c r="AF61" i="4" s="1"/>
  <c r="AE61" i="7"/>
  <c r="AF61" i="7" s="1"/>
  <c r="AD62" i="7"/>
  <c r="AD107" i="4"/>
  <c r="AE106" i="4"/>
  <c r="AF106" i="4" s="1"/>
  <c r="AD19" i="4"/>
  <c r="AE18" i="4"/>
  <c r="AF18" i="4" s="1"/>
  <c r="AD20" i="7"/>
  <c r="AE19" i="7"/>
  <c r="AF19" i="7" s="1"/>
  <c r="AD108" i="4" l="1"/>
  <c r="AE107" i="4"/>
  <c r="AF107" i="4" s="1"/>
  <c r="AE62" i="4"/>
  <c r="AF62" i="4" s="1"/>
  <c r="AD63" i="4"/>
  <c r="AD63" i="7"/>
  <c r="AE62" i="7"/>
  <c r="AF62" i="7" s="1"/>
  <c r="AD109" i="7"/>
  <c r="AE108" i="7"/>
  <c r="AF108" i="7" s="1"/>
  <c r="AE19" i="4"/>
  <c r="AF19" i="4" s="1"/>
  <c r="AD20" i="4"/>
  <c r="AE20" i="7"/>
  <c r="AF20" i="7" s="1"/>
  <c r="AD21" i="7"/>
  <c r="AD110" i="7" l="1"/>
  <c r="AE109" i="7"/>
  <c r="AF109" i="7" s="1"/>
  <c r="AD64" i="7"/>
  <c r="AE63" i="7"/>
  <c r="AF63" i="7" s="1"/>
  <c r="AD64" i="4"/>
  <c r="AE63" i="4"/>
  <c r="AF63" i="4" s="1"/>
  <c r="AD109" i="4"/>
  <c r="AE108" i="4"/>
  <c r="AF108" i="4" s="1"/>
  <c r="AD22" i="7"/>
  <c r="AE21" i="7"/>
  <c r="AF21" i="7" s="1"/>
  <c r="AE20" i="4"/>
  <c r="AF20" i="4" s="1"/>
  <c r="AD21" i="4"/>
  <c r="AD65" i="4" l="1"/>
  <c r="AE64" i="4"/>
  <c r="AF64" i="4" s="1"/>
  <c r="AE64" i="7"/>
  <c r="AF64" i="7" s="1"/>
  <c r="AD65" i="7"/>
  <c r="AE109" i="4"/>
  <c r="AF109" i="4" s="1"/>
  <c r="AD110" i="4"/>
  <c r="AE110" i="7"/>
  <c r="AF110" i="7" s="1"/>
  <c r="AD111" i="7"/>
  <c r="AE21" i="4"/>
  <c r="AF21" i="4" s="1"/>
  <c r="AD22" i="4"/>
  <c r="AD23" i="7"/>
  <c r="AE22" i="7"/>
  <c r="AF22" i="7" s="1"/>
  <c r="AE110" i="4" l="1"/>
  <c r="AF110" i="4" s="1"/>
  <c r="AD111" i="4"/>
  <c r="AE111" i="7"/>
  <c r="AF111" i="7" s="1"/>
  <c r="AD112" i="7"/>
  <c r="AE65" i="7"/>
  <c r="AF65" i="7" s="1"/>
  <c r="AD66" i="7"/>
  <c r="AE65" i="4"/>
  <c r="AF65" i="4" s="1"/>
  <c r="AD66" i="4"/>
  <c r="AD23" i="4"/>
  <c r="AE22" i="4"/>
  <c r="AF22" i="4" s="1"/>
  <c r="AD24" i="7"/>
  <c r="AE23" i="7"/>
  <c r="AF23" i="7" s="1"/>
  <c r="AD67" i="4" l="1"/>
  <c r="AE66" i="4"/>
  <c r="AF66" i="4" s="1"/>
  <c r="AE112" i="7"/>
  <c r="AF112" i="7" s="1"/>
  <c r="AD113" i="7"/>
  <c r="AD112" i="4"/>
  <c r="AE111" i="4"/>
  <c r="AF111" i="4" s="1"/>
  <c r="AE66" i="7"/>
  <c r="AF66" i="7" s="1"/>
  <c r="AD67" i="7"/>
  <c r="AE23" i="4"/>
  <c r="AF23" i="4" s="1"/>
  <c r="AD24" i="4"/>
  <c r="AD25" i="7"/>
  <c r="AE24" i="7"/>
  <c r="AF24" i="7" s="1"/>
  <c r="AE67" i="7" l="1"/>
  <c r="AF67" i="7" s="1"/>
  <c r="AD68" i="7"/>
  <c r="AD113" i="4"/>
  <c r="AE112" i="4"/>
  <c r="AF112" i="4" s="1"/>
  <c r="AD114" i="7"/>
  <c r="AE113" i="7"/>
  <c r="AF113" i="7" s="1"/>
  <c r="AD68" i="4"/>
  <c r="AE67" i="4"/>
  <c r="AF67" i="4" s="1"/>
  <c r="AD25" i="4"/>
  <c r="AE24" i="4"/>
  <c r="AF24" i="4" s="1"/>
  <c r="AD26" i="7"/>
  <c r="AE25" i="7"/>
  <c r="AF25" i="7" s="1"/>
  <c r="AE68" i="4" l="1"/>
  <c r="AF68" i="4" s="1"/>
  <c r="AD69" i="4"/>
  <c r="AE113" i="4"/>
  <c r="AF113" i="4" s="1"/>
  <c r="AD114" i="4"/>
  <c r="AE68" i="7"/>
  <c r="AF68" i="7" s="1"/>
  <c r="AD69" i="7"/>
  <c r="AD115" i="7"/>
  <c r="AE114" i="7"/>
  <c r="AF114" i="7" s="1"/>
  <c r="AD26" i="4"/>
  <c r="AE25" i="4"/>
  <c r="AF25" i="4" s="1"/>
  <c r="AD27" i="7"/>
  <c r="AE26" i="7"/>
  <c r="AF26" i="7" s="1"/>
  <c r="AE69" i="7" l="1"/>
  <c r="AF69" i="7" s="1"/>
  <c r="AD70" i="7"/>
  <c r="AE114" i="4"/>
  <c r="AF114" i="4" s="1"/>
  <c r="AD115" i="4"/>
  <c r="AE69" i="4"/>
  <c r="AF69" i="4" s="1"/>
  <c r="AD70" i="4"/>
  <c r="AE115" i="7"/>
  <c r="AF115" i="7" s="1"/>
  <c r="AD116" i="7"/>
  <c r="AD28" i="7"/>
  <c r="AE27" i="7"/>
  <c r="AF27" i="7" s="1"/>
  <c r="AE26" i="4"/>
  <c r="AF26" i="4" s="1"/>
  <c r="AD27" i="4"/>
  <c r="AD71" i="4" l="1"/>
  <c r="AE70" i="4"/>
  <c r="AF70" i="4" s="1"/>
  <c r="AD116" i="4"/>
  <c r="AE115" i="4"/>
  <c r="AF115" i="4" s="1"/>
  <c r="AD71" i="7"/>
  <c r="AE70" i="7"/>
  <c r="AF70" i="7" s="1"/>
  <c r="AD117" i="7"/>
  <c r="AE116" i="7"/>
  <c r="AF116" i="7" s="1"/>
  <c r="AE27" i="4"/>
  <c r="AF27" i="4" s="1"/>
  <c r="AD28" i="4"/>
  <c r="AE28" i="7"/>
  <c r="AF28" i="7" s="1"/>
  <c r="AD29" i="7"/>
  <c r="AD72" i="7" l="1"/>
  <c r="AE71" i="7"/>
  <c r="AF71" i="7" s="1"/>
  <c r="AD118" i="7"/>
  <c r="AE117" i="7"/>
  <c r="AF117" i="7" s="1"/>
  <c r="AD117" i="4"/>
  <c r="AE116" i="4"/>
  <c r="AF116" i="4" s="1"/>
  <c r="AD72" i="4"/>
  <c r="AE71" i="4"/>
  <c r="AF71" i="4" s="1"/>
  <c r="AD30" i="7"/>
  <c r="AE29" i="7"/>
  <c r="AF29" i="7" s="1"/>
  <c r="AE28" i="4"/>
  <c r="AF28" i="4" s="1"/>
  <c r="AD29" i="4"/>
  <c r="AE117" i="4" l="1"/>
  <c r="AF117" i="4" s="1"/>
  <c r="AD118" i="4"/>
  <c r="AE118" i="7"/>
  <c r="AF118" i="7" s="1"/>
  <c r="AD119" i="7"/>
  <c r="AE72" i="4"/>
  <c r="AF72" i="4" s="1"/>
  <c r="AD73" i="4"/>
  <c r="AD73" i="7"/>
  <c r="AE72" i="7"/>
  <c r="AF72" i="7" s="1"/>
  <c r="AD31" i="7"/>
  <c r="AE30" i="7"/>
  <c r="AF30" i="7" s="1"/>
  <c r="AD30" i="4"/>
  <c r="AE29" i="4"/>
  <c r="AF29" i="4" s="1"/>
  <c r="AE73" i="7" l="1"/>
  <c r="AF73" i="7" s="1"/>
  <c r="AD74" i="7"/>
  <c r="AE73" i="4"/>
  <c r="AF73" i="4" s="1"/>
  <c r="AD74" i="4"/>
  <c r="AE119" i="7"/>
  <c r="AF119" i="7" s="1"/>
  <c r="AD120" i="7"/>
  <c r="AD119" i="4"/>
  <c r="AE118" i="4"/>
  <c r="AF118" i="4" s="1"/>
  <c r="AE30" i="4"/>
  <c r="AF30" i="4" s="1"/>
  <c r="AD31" i="4"/>
  <c r="AD32" i="7"/>
  <c r="AE31" i="7"/>
  <c r="AF31" i="7" s="1"/>
  <c r="AE74" i="4" l="1"/>
  <c r="AF74" i="4" s="1"/>
  <c r="AD75" i="4"/>
  <c r="AD120" i="4"/>
  <c r="AE119" i="4"/>
  <c r="AF119" i="4" s="1"/>
  <c r="AE74" i="7"/>
  <c r="AF74" i="7" s="1"/>
  <c r="AD75" i="7"/>
  <c r="AD121" i="7"/>
  <c r="AE120" i="7"/>
  <c r="AF120" i="7" s="1"/>
  <c r="AE31" i="4"/>
  <c r="AF31" i="4" s="1"/>
  <c r="AD32" i="4"/>
  <c r="AE32" i="7"/>
  <c r="AF32" i="7" s="1"/>
  <c r="AD33" i="7"/>
  <c r="AD122" i="7" l="1"/>
  <c r="AE121" i="7"/>
  <c r="AF121" i="7" s="1"/>
  <c r="AD121" i="4"/>
  <c r="AE120" i="4"/>
  <c r="AF120" i="4" s="1"/>
  <c r="AE75" i="4"/>
  <c r="AF75" i="4" s="1"/>
  <c r="AD76" i="4"/>
  <c r="AD76" i="7"/>
  <c r="AE75" i="7"/>
  <c r="AF75" i="7" s="1"/>
  <c r="AD33" i="4"/>
  <c r="AE32" i="4"/>
  <c r="AF32" i="4" s="1"/>
  <c r="AD34" i="7"/>
  <c r="AE33" i="7"/>
  <c r="AF33" i="7" s="1"/>
  <c r="AD77" i="7" l="1"/>
  <c r="AE76" i="7"/>
  <c r="AF76" i="7" s="1"/>
  <c r="AE121" i="4"/>
  <c r="AF121" i="4" s="1"/>
  <c r="AD122" i="4"/>
  <c r="AD77" i="4"/>
  <c r="AE76" i="4"/>
  <c r="AF76" i="4" s="1"/>
  <c r="AD123" i="7"/>
  <c r="AE122" i="7"/>
  <c r="AF122" i="7" s="1"/>
  <c r="AD35" i="7"/>
  <c r="AE34" i="7"/>
  <c r="AF34" i="7" s="1"/>
  <c r="AE33" i="4"/>
  <c r="AF33" i="4" s="1"/>
  <c r="AD34" i="4"/>
  <c r="AD124" i="7" l="1"/>
  <c r="AE123" i="7"/>
  <c r="AF123" i="7" s="1"/>
  <c r="AE77" i="4"/>
  <c r="AF77" i="4" s="1"/>
  <c r="AD78" i="4"/>
  <c r="AD123" i="4"/>
  <c r="AE122" i="4"/>
  <c r="AF122" i="4" s="1"/>
  <c r="AD78" i="7"/>
  <c r="AE77" i="7"/>
  <c r="AF77" i="7" s="1"/>
  <c r="AE35" i="7"/>
  <c r="AF35" i="7" s="1"/>
  <c r="AD36" i="7"/>
  <c r="AD35" i="4"/>
  <c r="AE34" i="4"/>
  <c r="AF34" i="4" s="1"/>
  <c r="AD79" i="7" l="1"/>
  <c r="AE78" i="7"/>
  <c r="AF78" i="7" s="1"/>
  <c r="AD79" i="4"/>
  <c r="AE78" i="4"/>
  <c r="AF78" i="4" s="1"/>
  <c r="AD124" i="4"/>
  <c r="AE123" i="4"/>
  <c r="AF123" i="4" s="1"/>
  <c r="AD125" i="7"/>
  <c r="AE124" i="7"/>
  <c r="AF124" i="7" s="1"/>
  <c r="AE35" i="4"/>
  <c r="AF35" i="4" s="1"/>
  <c r="AD36" i="4"/>
  <c r="AE36" i="7"/>
  <c r="AF36" i="7" s="1"/>
  <c r="AD37" i="7"/>
  <c r="AE124" i="4" l="1"/>
  <c r="AF124" i="4" s="1"/>
  <c r="AD125" i="4"/>
  <c r="AD126" i="7"/>
  <c r="AE125" i="7"/>
  <c r="AF125" i="7" s="1"/>
  <c r="AE79" i="4"/>
  <c r="AF79" i="4" s="1"/>
  <c r="AD80" i="4"/>
  <c r="AD80" i="7"/>
  <c r="AE79" i="7"/>
  <c r="AF79" i="7" s="1"/>
  <c r="AD38" i="7"/>
  <c r="AE37" i="7"/>
  <c r="AF37" i="7" s="1"/>
  <c r="AD37" i="4"/>
  <c r="AE36" i="4"/>
  <c r="AF36" i="4" s="1"/>
  <c r="AD81" i="7" l="1"/>
  <c r="AE80" i="7"/>
  <c r="AF80" i="7" s="1"/>
  <c r="AD127" i="7"/>
  <c r="AE126" i="7"/>
  <c r="AF126" i="7" s="1"/>
  <c r="AE125" i="4"/>
  <c r="AF125" i="4" s="1"/>
  <c r="AD126" i="4"/>
  <c r="AD81" i="4"/>
  <c r="AE80" i="4"/>
  <c r="AF80" i="4" s="1"/>
  <c r="AD38" i="4"/>
  <c r="AE37" i="4"/>
  <c r="AF37" i="4" s="1"/>
  <c r="AD39" i="7"/>
  <c r="AE38" i="7"/>
  <c r="AF38" i="7" s="1"/>
  <c r="AD127" i="4" l="1"/>
  <c r="AE126" i="4"/>
  <c r="AF126" i="4" s="1"/>
  <c r="AE81" i="4"/>
  <c r="AF81" i="4" s="1"/>
  <c r="AD82" i="4"/>
  <c r="AD128" i="7"/>
  <c r="AE127" i="7"/>
  <c r="AF127" i="7" s="1"/>
  <c r="AD82" i="7"/>
  <c r="AE81" i="7"/>
  <c r="AF81" i="7" s="1"/>
  <c r="AE38" i="4"/>
  <c r="AF38" i="4" s="1"/>
  <c r="AD39" i="4"/>
  <c r="AE39" i="7"/>
  <c r="AF39" i="7" s="1"/>
  <c r="AD40" i="7"/>
  <c r="AE128" i="7" l="1"/>
  <c r="AF128" i="7" s="1"/>
  <c r="AD129" i="7"/>
  <c r="AE82" i="4"/>
  <c r="AF82" i="4" s="1"/>
  <c r="AD83" i="4"/>
  <c r="AE82" i="7"/>
  <c r="AF82" i="7" s="1"/>
  <c r="AD83" i="7"/>
  <c r="AD128" i="4"/>
  <c r="AE127" i="4"/>
  <c r="AF127" i="4" s="1"/>
  <c r="AE40" i="7"/>
  <c r="AF40" i="7" s="1"/>
  <c r="AD41" i="7"/>
  <c r="AE39" i="4"/>
  <c r="AF39" i="4" s="1"/>
  <c r="AD40" i="4"/>
  <c r="AE83" i="4" l="1"/>
  <c r="AF83" i="4" s="1"/>
  <c r="AD84" i="4"/>
  <c r="AD84" i="7"/>
  <c r="AE83" i="7"/>
  <c r="AF83" i="7" s="1"/>
  <c r="AD129" i="4"/>
  <c r="AE128" i="4"/>
  <c r="AF128" i="4" s="1"/>
  <c r="AD130" i="7"/>
  <c r="AE129" i="7"/>
  <c r="AF129" i="7" s="1"/>
  <c r="AD41" i="4"/>
  <c r="AE40" i="4"/>
  <c r="AF40" i="4" s="1"/>
  <c r="AD42" i="7"/>
  <c r="AE41" i="7"/>
  <c r="AF41" i="7" s="1"/>
  <c r="AE129" i="4" l="1"/>
  <c r="AF129" i="4" s="1"/>
  <c r="AD130" i="4"/>
  <c r="AD85" i="7"/>
  <c r="AE84" i="7"/>
  <c r="AF84" i="7" s="1"/>
  <c r="AE84" i="4"/>
  <c r="AF84" i="4" s="1"/>
  <c r="AD85" i="4"/>
  <c r="AE130" i="7"/>
  <c r="AF130" i="7" s="1"/>
  <c r="AD131" i="7"/>
  <c r="AE41" i="4"/>
  <c r="AF41" i="4" s="1"/>
  <c r="AD42" i="4"/>
  <c r="AD43" i="7"/>
  <c r="AE42" i="7"/>
  <c r="AF42" i="7" s="1"/>
  <c r="AD86" i="4" l="1"/>
  <c r="AE85" i="4"/>
  <c r="AF85" i="4" s="1"/>
  <c r="AD86" i="7"/>
  <c r="AE85" i="7"/>
  <c r="AF85" i="7" s="1"/>
  <c r="AE130" i="4"/>
  <c r="AF130" i="4" s="1"/>
  <c r="AD131" i="4"/>
  <c r="AE131" i="7"/>
  <c r="AF131" i="7" s="1"/>
  <c r="AD132" i="7"/>
  <c r="AD43" i="4"/>
  <c r="AE42" i="4"/>
  <c r="AF42" i="4" s="1"/>
  <c r="AD44" i="7"/>
  <c r="AE43" i="7"/>
  <c r="AF43" i="7" s="1"/>
  <c r="AE86" i="7" l="1"/>
  <c r="AF86" i="7" s="1"/>
  <c r="AD87" i="7"/>
  <c r="AE132" i="7"/>
  <c r="AF132" i="7" s="1"/>
  <c r="AD133" i="7"/>
  <c r="AE131" i="4"/>
  <c r="AF131" i="4" s="1"/>
  <c r="AD132" i="4"/>
  <c r="AD87" i="4"/>
  <c r="AE86" i="4"/>
  <c r="AF86" i="4" s="1"/>
  <c r="AE43" i="4"/>
  <c r="AF43" i="4" s="1"/>
  <c r="AD44" i="4"/>
  <c r="AD45" i="7"/>
  <c r="AE44" i="7"/>
  <c r="AF44" i="7" s="1"/>
  <c r="AE87" i="4" l="1"/>
  <c r="AF87" i="4" s="1"/>
  <c r="AD88" i="4"/>
  <c r="AD133" i="4"/>
  <c r="AE132" i="4"/>
  <c r="AF132" i="4" s="1"/>
  <c r="AE133" i="7"/>
  <c r="AF133" i="7" s="1"/>
  <c r="AD134" i="7"/>
  <c r="AE87" i="7"/>
  <c r="AF87" i="7" s="1"/>
  <c r="AD88" i="7"/>
  <c r="AE44" i="4"/>
  <c r="AF44" i="4" s="1"/>
  <c r="AD45" i="4"/>
  <c r="AD46" i="7"/>
  <c r="AE45" i="7"/>
  <c r="AF45" i="7" s="1"/>
  <c r="AE134" i="7" l="1"/>
  <c r="AF134" i="7" s="1"/>
  <c r="AH95" i="7"/>
  <c r="AE133" i="4"/>
  <c r="AF133" i="4" s="1"/>
  <c r="AD134" i="4"/>
  <c r="AE88" i="4"/>
  <c r="AF88" i="4" s="1"/>
  <c r="AD89" i="4"/>
  <c r="AE88" i="7"/>
  <c r="AF88" i="7" s="1"/>
  <c r="AD89" i="7"/>
  <c r="AH7" i="7"/>
  <c r="AE46" i="7"/>
  <c r="AF46" i="7" s="1"/>
  <c r="AD46" i="4"/>
  <c r="AE45" i="4"/>
  <c r="AF45" i="4" s="1"/>
  <c r="AE89" i="4" l="1"/>
  <c r="AF89" i="4" s="1"/>
  <c r="AD90" i="4"/>
  <c r="AH95" i="4"/>
  <c r="AE134" i="4"/>
  <c r="AF134" i="4" s="1"/>
  <c r="AH96" i="7"/>
  <c r="AI95" i="7"/>
  <c r="AJ95" i="7" s="1"/>
  <c r="AD90" i="7"/>
  <c r="AE89" i="7"/>
  <c r="AF89" i="7" s="1"/>
  <c r="AE46" i="4"/>
  <c r="AF46" i="4" s="1"/>
  <c r="AH7" i="4"/>
  <c r="AI7" i="7"/>
  <c r="AJ7" i="7" s="1"/>
  <c r="AH8" i="7"/>
  <c r="AI96" i="7" l="1"/>
  <c r="AJ96" i="7" s="1"/>
  <c r="AH97" i="7"/>
  <c r="AH51" i="7"/>
  <c r="AE90" i="7"/>
  <c r="AF90" i="7" s="1"/>
  <c r="AH96" i="4"/>
  <c r="AI95" i="4"/>
  <c r="AJ95" i="4" s="1"/>
  <c r="AE90" i="4"/>
  <c r="AF90" i="4" s="1"/>
  <c r="AH51" i="4"/>
  <c r="AI7" i="4"/>
  <c r="AJ7" i="4" s="1"/>
  <c r="AH8" i="4"/>
  <c r="AH9" i="7"/>
  <c r="AI8" i="7"/>
  <c r="AJ8" i="7" s="1"/>
  <c r="AH52" i="7" l="1"/>
  <c r="AI51" i="7"/>
  <c r="AJ51" i="7" s="1"/>
  <c r="AH52" i="4"/>
  <c r="AI51" i="4"/>
  <c r="AJ51" i="4" s="1"/>
  <c r="AI97" i="7"/>
  <c r="AJ97" i="7" s="1"/>
  <c r="AH98" i="7"/>
  <c r="AI96" i="4"/>
  <c r="AJ96" i="4" s="1"/>
  <c r="AH97" i="4"/>
  <c r="AI8" i="4"/>
  <c r="AJ8" i="4" s="1"/>
  <c r="AH9" i="4"/>
  <c r="AH10" i="7"/>
  <c r="AI9" i="7"/>
  <c r="AJ9" i="7" s="1"/>
  <c r="AI52" i="4" l="1"/>
  <c r="AJ52" i="4" s="1"/>
  <c r="AH53" i="4"/>
  <c r="AH98" i="4"/>
  <c r="AI97" i="4"/>
  <c r="AJ97" i="4" s="1"/>
  <c r="AH99" i="7"/>
  <c r="AI98" i="7"/>
  <c r="AJ98" i="7" s="1"/>
  <c r="AH53" i="7"/>
  <c r="AI52" i="7"/>
  <c r="AJ52" i="7" s="1"/>
  <c r="AI10" i="7"/>
  <c r="AJ10" i="7" s="1"/>
  <c r="AH11" i="7"/>
  <c r="AH10" i="4"/>
  <c r="AI9" i="4"/>
  <c r="AJ9" i="4" s="1"/>
  <c r="AH99" i="4" l="1"/>
  <c r="AI98" i="4"/>
  <c r="AJ98" i="4" s="1"/>
  <c r="AH54" i="4"/>
  <c r="AI53" i="4"/>
  <c r="AJ53" i="4" s="1"/>
  <c r="AH54" i="7"/>
  <c r="AI53" i="7"/>
  <c r="AJ53" i="7" s="1"/>
  <c r="AH100" i="7"/>
  <c r="AI99" i="7"/>
  <c r="AJ99" i="7" s="1"/>
  <c r="AI11" i="7"/>
  <c r="AJ11" i="7" s="1"/>
  <c r="AH12" i="7"/>
  <c r="AI10" i="4"/>
  <c r="AJ10" i="4" s="1"/>
  <c r="AH11" i="4"/>
  <c r="AI54" i="7" l="1"/>
  <c r="AJ54" i="7" s="1"/>
  <c r="AH55" i="7"/>
  <c r="AI100" i="7"/>
  <c r="AJ100" i="7" s="1"/>
  <c r="AH101" i="7"/>
  <c r="AH55" i="4"/>
  <c r="AI54" i="4"/>
  <c r="AJ54" i="4" s="1"/>
  <c r="AH100" i="4"/>
  <c r="AI99" i="4"/>
  <c r="AJ99" i="4" s="1"/>
  <c r="AI11" i="4"/>
  <c r="AJ11" i="4" s="1"/>
  <c r="AH12" i="4"/>
  <c r="AH13" i="7"/>
  <c r="AI12" i="7"/>
  <c r="AJ12" i="7" s="1"/>
  <c r="AH102" i="7" l="1"/>
  <c r="AI101" i="7"/>
  <c r="AJ101" i="7" s="1"/>
  <c r="AI55" i="7"/>
  <c r="AJ55" i="7" s="1"/>
  <c r="AH56" i="7"/>
  <c r="AI100" i="4"/>
  <c r="AJ100" i="4" s="1"/>
  <c r="AH101" i="4"/>
  <c r="AH56" i="4"/>
  <c r="AI55" i="4"/>
  <c r="AJ55" i="4" s="1"/>
  <c r="AI13" i="7"/>
  <c r="AJ13" i="7" s="1"/>
  <c r="AH14" i="7"/>
  <c r="AH13" i="4"/>
  <c r="AI12" i="4"/>
  <c r="AJ12" i="4" s="1"/>
  <c r="AI56" i="4" l="1"/>
  <c r="AJ56" i="4" s="1"/>
  <c r="AH57" i="4"/>
  <c r="AI56" i="7"/>
  <c r="AJ56" i="7" s="1"/>
  <c r="AH57" i="7"/>
  <c r="AH102" i="4"/>
  <c r="AI101" i="4"/>
  <c r="AJ101" i="4" s="1"/>
  <c r="AI102" i="7"/>
  <c r="AJ102" i="7" s="1"/>
  <c r="AH103" i="7"/>
  <c r="AI13" i="4"/>
  <c r="AJ13" i="4" s="1"/>
  <c r="AH14" i="4"/>
  <c r="AH15" i="7"/>
  <c r="AI14" i="7"/>
  <c r="AJ14" i="7" s="1"/>
  <c r="AH103" i="4" l="1"/>
  <c r="AI102" i="4"/>
  <c r="AJ102" i="4" s="1"/>
  <c r="AH58" i="7"/>
  <c r="AI57" i="7"/>
  <c r="AJ57" i="7" s="1"/>
  <c r="AH58" i="4"/>
  <c r="AI57" i="4"/>
  <c r="AJ57" i="4" s="1"/>
  <c r="AI103" i="7"/>
  <c r="AJ103" i="7" s="1"/>
  <c r="AH104" i="7"/>
  <c r="AH15" i="4"/>
  <c r="AI14" i="4"/>
  <c r="AJ14" i="4" s="1"/>
  <c r="AI15" i="7"/>
  <c r="AJ15" i="7" s="1"/>
  <c r="AH16" i="7"/>
  <c r="AH59" i="4" l="1"/>
  <c r="AI58" i="4"/>
  <c r="AJ58" i="4" s="1"/>
  <c r="AH105" i="7"/>
  <c r="AI104" i="7"/>
  <c r="AJ104" i="7" s="1"/>
  <c r="AH59" i="7"/>
  <c r="AI58" i="7"/>
  <c r="AJ58" i="7" s="1"/>
  <c r="AH104" i="4"/>
  <c r="AI103" i="4"/>
  <c r="AJ103" i="4" s="1"/>
  <c r="AH17" i="7"/>
  <c r="AI16" i="7"/>
  <c r="AJ16" i="7" s="1"/>
  <c r="AI15" i="4"/>
  <c r="AJ15" i="4" s="1"/>
  <c r="AH16" i="4"/>
  <c r="AI104" i="4" l="1"/>
  <c r="AJ104" i="4" s="1"/>
  <c r="AH105" i="4"/>
  <c r="AH60" i="7"/>
  <c r="AI59" i="7"/>
  <c r="AJ59" i="7" s="1"/>
  <c r="AI105" i="7"/>
  <c r="AJ105" i="7" s="1"/>
  <c r="AH106" i="7"/>
  <c r="AH60" i="4"/>
  <c r="AI59" i="4"/>
  <c r="AJ59" i="4" s="1"/>
  <c r="AI17" i="7"/>
  <c r="AJ17" i="7" s="1"/>
  <c r="AH18" i="7"/>
  <c r="AI16" i="4"/>
  <c r="AJ16" i="4" s="1"/>
  <c r="AH17" i="4"/>
  <c r="AH61" i="4" l="1"/>
  <c r="AI60" i="4"/>
  <c r="AJ60" i="4" s="1"/>
  <c r="AH61" i="7"/>
  <c r="AI60" i="7"/>
  <c r="AJ60" i="7" s="1"/>
  <c r="AI106" i="7"/>
  <c r="AJ106" i="7" s="1"/>
  <c r="AH107" i="7"/>
  <c r="AH106" i="4"/>
  <c r="AI105" i="4"/>
  <c r="AJ105" i="4" s="1"/>
  <c r="AH18" i="4"/>
  <c r="AI17" i="4"/>
  <c r="AJ17" i="4" s="1"/>
  <c r="AH19" i="7"/>
  <c r="AI18" i="7"/>
  <c r="AJ18" i="7" s="1"/>
  <c r="AH108" i="7" l="1"/>
  <c r="AI107" i="7"/>
  <c r="AJ107" i="7" s="1"/>
  <c r="AH62" i="7"/>
  <c r="AI61" i="7"/>
  <c r="AJ61" i="7" s="1"/>
  <c r="AH107" i="4"/>
  <c r="AI106" i="4"/>
  <c r="AJ106" i="4" s="1"/>
  <c r="AI61" i="4"/>
  <c r="AJ61" i="4" s="1"/>
  <c r="AH62" i="4"/>
  <c r="AI18" i="4"/>
  <c r="AJ18" i="4" s="1"/>
  <c r="AH19" i="4"/>
  <c r="AI19" i="7"/>
  <c r="AJ19" i="7" s="1"/>
  <c r="AH20" i="7"/>
  <c r="AI107" i="4" l="1"/>
  <c r="AJ107" i="4" s="1"/>
  <c r="AH108" i="4"/>
  <c r="AH63" i="4"/>
  <c r="AI62" i="4"/>
  <c r="AJ62" i="4" s="1"/>
  <c r="AH63" i="7"/>
  <c r="AI62" i="7"/>
  <c r="AJ62" i="7" s="1"/>
  <c r="AH109" i="7"/>
  <c r="AI108" i="7"/>
  <c r="AJ108" i="7" s="1"/>
  <c r="AH21" i="7"/>
  <c r="AI20" i="7"/>
  <c r="AJ20" i="7" s="1"/>
  <c r="AI19" i="4"/>
  <c r="AJ19" i="4" s="1"/>
  <c r="AH20" i="4"/>
  <c r="AI109" i="7" l="1"/>
  <c r="AJ109" i="7" s="1"/>
  <c r="AH110" i="7"/>
  <c r="AH64" i="7"/>
  <c r="AI63" i="7"/>
  <c r="AJ63" i="7" s="1"/>
  <c r="AI63" i="4"/>
  <c r="AJ63" i="4" s="1"/>
  <c r="AH64" i="4"/>
  <c r="AH109" i="4"/>
  <c r="AI108" i="4"/>
  <c r="AJ108" i="4" s="1"/>
  <c r="AH21" i="4"/>
  <c r="AI20" i="4"/>
  <c r="AJ20" i="4" s="1"/>
  <c r="AH22" i="7"/>
  <c r="AI21" i="7"/>
  <c r="AJ21" i="7" s="1"/>
  <c r="AI109" i="4" l="1"/>
  <c r="AJ109" i="4" s="1"/>
  <c r="AH110" i="4"/>
  <c r="AH65" i="4"/>
  <c r="AI64" i="4"/>
  <c r="AJ64" i="4" s="1"/>
  <c r="AH65" i="7"/>
  <c r="AI64" i="7"/>
  <c r="AJ64" i="7" s="1"/>
  <c r="AH111" i="7"/>
  <c r="AI110" i="7"/>
  <c r="AJ110" i="7" s="1"/>
  <c r="AH23" i="7"/>
  <c r="AI22" i="7"/>
  <c r="AJ22" i="7" s="1"/>
  <c r="AH22" i="4"/>
  <c r="AI21" i="4"/>
  <c r="AJ21" i="4" s="1"/>
  <c r="AH66" i="7" l="1"/>
  <c r="AI65" i="7"/>
  <c r="AJ65" i="7" s="1"/>
  <c r="AI65" i="4"/>
  <c r="AJ65" i="4" s="1"/>
  <c r="AH66" i="4"/>
  <c r="AH111" i="4"/>
  <c r="AI110" i="4"/>
  <c r="AJ110" i="4" s="1"/>
  <c r="AH112" i="7"/>
  <c r="AI111" i="7"/>
  <c r="AJ111" i="7" s="1"/>
  <c r="AI22" i="4"/>
  <c r="AJ22" i="4" s="1"/>
  <c r="AH23" i="4"/>
  <c r="AH24" i="7"/>
  <c r="AI23" i="7"/>
  <c r="AJ23" i="7" s="1"/>
  <c r="AI66" i="4" l="1"/>
  <c r="AJ66" i="4" s="1"/>
  <c r="AH67" i="4"/>
  <c r="AI112" i="7"/>
  <c r="AJ112" i="7" s="1"/>
  <c r="AH113" i="7"/>
  <c r="AI111" i="4"/>
  <c r="AJ111" i="4" s="1"/>
  <c r="AH112" i="4"/>
  <c r="AI66" i="7"/>
  <c r="AJ66" i="7" s="1"/>
  <c r="AH67" i="7"/>
  <c r="AI23" i="4"/>
  <c r="AJ23" i="4" s="1"/>
  <c r="AH24" i="4"/>
  <c r="AH25" i="7"/>
  <c r="AI24" i="7"/>
  <c r="AJ24" i="7" s="1"/>
  <c r="AI67" i="7" l="1"/>
  <c r="AJ67" i="7" s="1"/>
  <c r="AH68" i="7"/>
  <c r="AI113" i="7"/>
  <c r="AJ113" i="7" s="1"/>
  <c r="AH114" i="7"/>
  <c r="AH68" i="4"/>
  <c r="AI67" i="4"/>
  <c r="AJ67" i="4" s="1"/>
  <c r="AI112" i="4"/>
  <c r="AJ112" i="4" s="1"/>
  <c r="AH113" i="4"/>
  <c r="AI25" i="7"/>
  <c r="AJ25" i="7" s="1"/>
  <c r="AH26" i="7"/>
  <c r="AH25" i="4"/>
  <c r="AI24" i="4"/>
  <c r="AJ24" i="4" s="1"/>
  <c r="AI113" i="4" l="1"/>
  <c r="AJ113" i="4" s="1"/>
  <c r="AH114" i="4"/>
  <c r="AH115" i="7"/>
  <c r="AI114" i="7"/>
  <c r="AJ114" i="7" s="1"/>
  <c r="AI68" i="7"/>
  <c r="AJ68" i="7" s="1"/>
  <c r="AH69" i="7"/>
  <c r="AH69" i="4"/>
  <c r="AI68" i="4"/>
  <c r="AJ68" i="4" s="1"/>
  <c r="AH26" i="4"/>
  <c r="AI25" i="4"/>
  <c r="AJ25" i="4" s="1"/>
  <c r="AH27" i="7"/>
  <c r="AI26" i="7"/>
  <c r="AJ26" i="7" s="1"/>
  <c r="AH70" i="4" l="1"/>
  <c r="AI69" i="4"/>
  <c r="AJ69" i="4" s="1"/>
  <c r="AH116" i="7"/>
  <c r="AI115" i="7"/>
  <c r="AJ115" i="7" s="1"/>
  <c r="AH115" i="4"/>
  <c r="AI114" i="4"/>
  <c r="AJ114" i="4" s="1"/>
  <c r="AH70" i="7"/>
  <c r="AI69" i="7"/>
  <c r="AJ69" i="7" s="1"/>
  <c r="AH27" i="4"/>
  <c r="AI26" i="4"/>
  <c r="AJ26" i="4" s="1"/>
  <c r="AI27" i="7"/>
  <c r="AJ27" i="7" s="1"/>
  <c r="AH28" i="7"/>
  <c r="AH71" i="7" l="1"/>
  <c r="AI70" i="7"/>
  <c r="AJ70" i="7" s="1"/>
  <c r="AI115" i="4"/>
  <c r="AJ115" i="4" s="1"/>
  <c r="AH116" i="4"/>
  <c r="AH117" i="7"/>
  <c r="AI116" i="7"/>
  <c r="AJ116" i="7" s="1"/>
  <c r="AI70" i="4"/>
  <c r="AJ70" i="4" s="1"/>
  <c r="AH71" i="4"/>
  <c r="AI27" i="4"/>
  <c r="AJ27" i="4" s="1"/>
  <c r="AH28" i="4"/>
  <c r="AI28" i="7"/>
  <c r="AJ28" i="7" s="1"/>
  <c r="AH29" i="7"/>
  <c r="AH118" i="7" l="1"/>
  <c r="AI117" i="7"/>
  <c r="AJ117" i="7" s="1"/>
  <c r="AI116" i="4"/>
  <c r="AJ116" i="4" s="1"/>
  <c r="AH117" i="4"/>
  <c r="AI71" i="4"/>
  <c r="AJ71" i="4" s="1"/>
  <c r="AH72" i="4"/>
  <c r="AI71" i="7"/>
  <c r="AJ71" i="7" s="1"/>
  <c r="AH72" i="7"/>
  <c r="AH30" i="7"/>
  <c r="AI29" i="7"/>
  <c r="AJ29" i="7" s="1"/>
  <c r="AH29" i="4"/>
  <c r="AI28" i="4"/>
  <c r="AJ28" i="4" s="1"/>
  <c r="AI72" i="4" l="1"/>
  <c r="AJ72" i="4" s="1"/>
  <c r="AH73" i="4"/>
  <c r="AH118" i="4"/>
  <c r="AI117" i="4"/>
  <c r="AJ117" i="4" s="1"/>
  <c r="AH73" i="7"/>
  <c r="AI72" i="7"/>
  <c r="AJ72" i="7" s="1"/>
  <c r="AI118" i="7"/>
  <c r="AJ118" i="7" s="1"/>
  <c r="AH119" i="7"/>
  <c r="AI29" i="4"/>
  <c r="AJ29" i="4" s="1"/>
  <c r="AH30" i="4"/>
  <c r="AH31" i="7"/>
  <c r="AI30" i="7"/>
  <c r="AJ30" i="7" s="1"/>
  <c r="AH74" i="7" l="1"/>
  <c r="AI73" i="7"/>
  <c r="AJ73" i="7" s="1"/>
  <c r="AH120" i="7"/>
  <c r="AI119" i="7"/>
  <c r="AJ119" i="7" s="1"/>
  <c r="AH119" i="4"/>
  <c r="AI118" i="4"/>
  <c r="AJ118" i="4" s="1"/>
  <c r="AI73" i="4"/>
  <c r="AJ73" i="4" s="1"/>
  <c r="AH74" i="4"/>
  <c r="AH31" i="4"/>
  <c r="AI30" i="4"/>
  <c r="AJ30" i="4" s="1"/>
  <c r="AI31" i="7"/>
  <c r="AJ31" i="7" s="1"/>
  <c r="AH32" i="7"/>
  <c r="AH75" i="4" l="1"/>
  <c r="AI74" i="4"/>
  <c r="AJ74" i="4" s="1"/>
  <c r="AH120" i="4"/>
  <c r="AI119" i="4"/>
  <c r="AJ119" i="4" s="1"/>
  <c r="AH121" i="7"/>
  <c r="AI120" i="7"/>
  <c r="AJ120" i="7" s="1"/>
  <c r="AH75" i="7"/>
  <c r="AI74" i="7"/>
  <c r="AJ74" i="7" s="1"/>
  <c r="AI32" i="7"/>
  <c r="AJ32" i="7" s="1"/>
  <c r="AH33" i="7"/>
  <c r="AI31" i="4"/>
  <c r="AJ31" i="4" s="1"/>
  <c r="AH32" i="4"/>
  <c r="AI121" i="7" l="1"/>
  <c r="AJ121" i="7" s="1"/>
  <c r="AH122" i="7"/>
  <c r="AH76" i="7"/>
  <c r="AI75" i="7"/>
  <c r="AJ75" i="7" s="1"/>
  <c r="AH121" i="4"/>
  <c r="AI120" i="4"/>
  <c r="AJ120" i="4" s="1"/>
  <c r="AI75" i="4"/>
  <c r="AJ75" i="4" s="1"/>
  <c r="AH76" i="4"/>
  <c r="AI33" i="7"/>
  <c r="AJ33" i="7" s="1"/>
  <c r="AH34" i="7"/>
  <c r="AI32" i="4"/>
  <c r="AJ32" i="4" s="1"/>
  <c r="AH33" i="4"/>
  <c r="AH122" i="4" l="1"/>
  <c r="AI121" i="4"/>
  <c r="AJ121" i="4" s="1"/>
  <c r="AH77" i="7"/>
  <c r="AI76" i="7"/>
  <c r="AJ76" i="7" s="1"/>
  <c r="AH77" i="4"/>
  <c r="AI76" i="4"/>
  <c r="AJ76" i="4" s="1"/>
  <c r="AH123" i="7"/>
  <c r="AI122" i="7"/>
  <c r="AJ122" i="7" s="1"/>
  <c r="AH34" i="4"/>
  <c r="AI33" i="4"/>
  <c r="AJ33" i="4" s="1"/>
  <c r="AH35" i="7"/>
  <c r="AI34" i="7"/>
  <c r="AJ34" i="7" s="1"/>
  <c r="AI77" i="4" l="1"/>
  <c r="AJ77" i="4" s="1"/>
  <c r="AH78" i="4"/>
  <c r="AH124" i="7"/>
  <c r="AI123" i="7"/>
  <c r="AJ123" i="7" s="1"/>
  <c r="AI77" i="7"/>
  <c r="AJ77" i="7" s="1"/>
  <c r="AH78" i="7"/>
  <c r="AH123" i="4"/>
  <c r="AI122" i="4"/>
  <c r="AJ122" i="4" s="1"/>
  <c r="AH36" i="7"/>
  <c r="AI35" i="7"/>
  <c r="AJ35" i="7" s="1"/>
  <c r="AI34" i="4"/>
  <c r="AJ34" i="4" s="1"/>
  <c r="AH35" i="4"/>
  <c r="AH124" i="4" l="1"/>
  <c r="AI123" i="4"/>
  <c r="AJ123" i="4" s="1"/>
  <c r="AI78" i="7"/>
  <c r="AJ78" i="7" s="1"/>
  <c r="AH79" i="7"/>
  <c r="AH125" i="7"/>
  <c r="AI124" i="7"/>
  <c r="AJ124" i="7" s="1"/>
  <c r="AH79" i="4"/>
  <c r="AI78" i="4"/>
  <c r="AJ78" i="4" s="1"/>
  <c r="AI36" i="7"/>
  <c r="AJ36" i="7" s="1"/>
  <c r="AH37" i="7"/>
  <c r="AH36" i="4"/>
  <c r="AI35" i="4"/>
  <c r="AJ35" i="4" s="1"/>
  <c r="AI125" i="7" l="1"/>
  <c r="AJ125" i="7" s="1"/>
  <c r="AH126" i="7"/>
  <c r="AI79" i="7"/>
  <c r="AJ79" i="7" s="1"/>
  <c r="AH80" i="7"/>
  <c r="AI79" i="4"/>
  <c r="AJ79" i="4" s="1"/>
  <c r="AH80" i="4"/>
  <c r="AI124" i="4"/>
  <c r="AJ124" i="4" s="1"/>
  <c r="AH125" i="4"/>
  <c r="AH37" i="4"/>
  <c r="AI36" i="4"/>
  <c r="AJ36" i="4" s="1"/>
  <c r="AH38" i="7"/>
  <c r="AI37" i="7"/>
  <c r="AJ37" i="7" s="1"/>
  <c r="AH126" i="4" l="1"/>
  <c r="AI125" i="4"/>
  <c r="AJ125" i="4" s="1"/>
  <c r="AI80" i="7"/>
  <c r="AJ80" i="7" s="1"/>
  <c r="AH81" i="7"/>
  <c r="AI80" i="4"/>
  <c r="AJ80" i="4" s="1"/>
  <c r="AH81" i="4"/>
  <c r="AI126" i="7"/>
  <c r="AJ126" i="7" s="1"/>
  <c r="AH127" i="7"/>
  <c r="AI38" i="7"/>
  <c r="AJ38" i="7" s="1"/>
  <c r="AH39" i="7"/>
  <c r="AH38" i="4"/>
  <c r="AI37" i="4"/>
  <c r="AJ37" i="4" s="1"/>
  <c r="AI81" i="7" l="1"/>
  <c r="AJ81" i="7" s="1"/>
  <c r="AH82" i="7"/>
  <c r="AI127" i="7"/>
  <c r="AJ127" i="7" s="1"/>
  <c r="AH128" i="7"/>
  <c r="AH82" i="4"/>
  <c r="AI81" i="4"/>
  <c r="AJ81" i="4" s="1"/>
  <c r="AI126" i="4"/>
  <c r="AJ126" i="4" s="1"/>
  <c r="AH127" i="4"/>
  <c r="AI38" i="4"/>
  <c r="AJ38" i="4" s="1"/>
  <c r="AH39" i="4"/>
  <c r="AH40" i="7"/>
  <c r="AI39" i="7"/>
  <c r="AJ39" i="7" s="1"/>
  <c r="AH128" i="4" l="1"/>
  <c r="AI127" i="4"/>
  <c r="AJ127" i="4" s="1"/>
  <c r="AH129" i="7"/>
  <c r="AI128" i="7"/>
  <c r="AJ128" i="7" s="1"/>
  <c r="AI82" i="7"/>
  <c r="AJ82" i="7" s="1"/>
  <c r="AH83" i="7"/>
  <c r="AI82" i="4"/>
  <c r="AJ82" i="4" s="1"/>
  <c r="AH83" i="4"/>
  <c r="AI40" i="7"/>
  <c r="AJ40" i="7" s="1"/>
  <c r="AH41" i="7"/>
  <c r="AI39" i="4"/>
  <c r="AJ39" i="4" s="1"/>
  <c r="AH40" i="4"/>
  <c r="AI83" i="4" l="1"/>
  <c r="AJ83" i="4" s="1"/>
  <c r="AH84" i="4"/>
  <c r="AH130" i="7"/>
  <c r="AI129" i="7"/>
  <c r="AJ129" i="7" s="1"/>
  <c r="AI83" i="7"/>
  <c r="AJ83" i="7" s="1"/>
  <c r="AH84" i="7"/>
  <c r="AI128" i="4"/>
  <c r="AJ128" i="4" s="1"/>
  <c r="AH129" i="4"/>
  <c r="AI40" i="4"/>
  <c r="AJ40" i="4" s="1"/>
  <c r="AH41" i="4"/>
  <c r="AH42" i="7"/>
  <c r="AI41" i="7"/>
  <c r="AJ41" i="7" s="1"/>
  <c r="AH130" i="4" l="1"/>
  <c r="AI129" i="4"/>
  <c r="AJ129" i="4" s="1"/>
  <c r="AH131" i="7"/>
  <c r="AI130" i="7"/>
  <c r="AJ130" i="7" s="1"/>
  <c r="AH85" i="4"/>
  <c r="AI84" i="4"/>
  <c r="AJ84" i="4" s="1"/>
  <c r="AH85" i="7"/>
  <c r="AI84" i="7"/>
  <c r="AJ84" i="7" s="1"/>
  <c r="AI41" i="4"/>
  <c r="AJ41" i="4" s="1"/>
  <c r="AH42" i="4"/>
  <c r="AH43" i="7"/>
  <c r="AI42" i="7"/>
  <c r="AJ42" i="7" s="1"/>
  <c r="AH86" i="7" l="1"/>
  <c r="AI85" i="7"/>
  <c r="AJ85" i="7" s="1"/>
  <c r="AI85" i="4"/>
  <c r="AJ85" i="4" s="1"/>
  <c r="AH86" i="4"/>
  <c r="AI131" i="7"/>
  <c r="AJ131" i="7" s="1"/>
  <c r="AH132" i="7"/>
  <c r="AH131" i="4"/>
  <c r="AI130" i="4"/>
  <c r="AJ130" i="4" s="1"/>
  <c r="AI42" i="4"/>
  <c r="AJ42" i="4" s="1"/>
  <c r="AH43" i="4"/>
  <c r="AI43" i="7"/>
  <c r="AJ43" i="7" s="1"/>
  <c r="AH44" i="7"/>
  <c r="AH132" i="4" l="1"/>
  <c r="AI131" i="4"/>
  <c r="AJ131" i="4" s="1"/>
  <c r="AH87" i="4"/>
  <c r="AI86" i="4"/>
  <c r="AJ86" i="4" s="1"/>
  <c r="AH133" i="7"/>
  <c r="AI132" i="7"/>
  <c r="AJ132" i="7" s="1"/>
  <c r="AI86" i="7"/>
  <c r="AJ86" i="7" s="1"/>
  <c r="AH87" i="7"/>
  <c r="AH44" i="4"/>
  <c r="AI43" i="4"/>
  <c r="AJ43" i="4" s="1"/>
  <c r="AH45" i="7"/>
  <c r="AI44" i="7"/>
  <c r="AJ44" i="7" s="1"/>
  <c r="AI133" i="7" l="1"/>
  <c r="AJ133" i="7" s="1"/>
  <c r="AH134" i="7"/>
  <c r="AI134" i="7" s="1"/>
  <c r="AJ134" i="7" s="1"/>
  <c r="AI87" i="4"/>
  <c r="AJ87" i="4" s="1"/>
  <c r="AH88" i="4"/>
  <c r="AH88" i="7"/>
  <c r="AI87" i="7"/>
  <c r="AJ87" i="7" s="1"/>
  <c r="AI132" i="4"/>
  <c r="AJ132" i="4" s="1"/>
  <c r="AH133" i="4"/>
  <c r="AH46" i="7"/>
  <c r="AI46" i="7" s="1"/>
  <c r="AJ46" i="7" s="1"/>
  <c r="AI45" i="7"/>
  <c r="AJ45" i="7" s="1"/>
  <c r="AI44" i="4"/>
  <c r="AJ44" i="4" s="1"/>
  <c r="AH45" i="4"/>
  <c r="AI133" i="4" l="1"/>
  <c r="AJ133" i="4" s="1"/>
  <c r="AH134" i="4"/>
  <c r="AI134" i="4" s="1"/>
  <c r="AJ134" i="4" s="1"/>
  <c r="AH89" i="7"/>
  <c r="AI88" i="7"/>
  <c r="AJ88" i="7" s="1"/>
  <c r="AI88" i="4"/>
  <c r="AJ88" i="4" s="1"/>
  <c r="AH89" i="4"/>
  <c r="AH46" i="4"/>
  <c r="AI46" i="4" s="1"/>
  <c r="AJ46" i="4" s="1"/>
  <c r="AI45" i="4"/>
  <c r="AJ45" i="4" s="1"/>
  <c r="AH90" i="4" l="1"/>
  <c r="AI90" i="4" s="1"/>
  <c r="AJ90" i="4" s="1"/>
  <c r="AI89" i="4"/>
  <c r="AJ89" i="4" s="1"/>
  <c r="AI89" i="7"/>
  <c r="AJ89" i="7" s="1"/>
  <c r="AH90" i="7"/>
  <c r="AI90" i="7" s="1"/>
  <c r="AJ90" i="7" s="1"/>
</calcChain>
</file>

<file path=xl/sharedStrings.xml><?xml version="1.0" encoding="utf-8"?>
<sst xmlns="http://schemas.openxmlformats.org/spreadsheetml/2006/main" count="854" uniqueCount="266">
  <si>
    <t>年</t>
    <rPh sb="0" eb="1">
      <t>ネン</t>
    </rPh>
    <phoneticPr fontId="2"/>
  </si>
  <si>
    <t>月</t>
    <rPh sb="0" eb="1">
      <t>ツキ</t>
    </rPh>
    <phoneticPr fontId="2"/>
  </si>
  <si>
    <t>日</t>
    <rPh sb="0" eb="1">
      <t>ヒ</t>
    </rPh>
    <phoneticPr fontId="2"/>
  </si>
  <si>
    <t>共済</t>
    <rPh sb="0" eb="2">
      <t>キョウサイ</t>
    </rPh>
    <phoneticPr fontId="2"/>
  </si>
  <si>
    <t>公立学校共済組合愛知支部長殿</t>
    <rPh sb="0" eb="2">
      <t>コウリツ</t>
    </rPh>
    <rPh sb="2" eb="4">
      <t>ガッコウ</t>
    </rPh>
    <rPh sb="4" eb="6">
      <t>キョウサイ</t>
    </rPh>
    <rPh sb="6" eb="8">
      <t>クミアイ</t>
    </rPh>
    <rPh sb="8" eb="10">
      <t>アイチ</t>
    </rPh>
    <rPh sb="10" eb="13">
      <t>シブチョウ</t>
    </rPh>
    <rPh sb="13" eb="14">
      <t>ドノ</t>
    </rPh>
    <phoneticPr fontId="2"/>
  </si>
  <si>
    <t>※ №</t>
    <phoneticPr fontId="2"/>
  </si>
  <si>
    <t>所属コード</t>
    <rPh sb="0" eb="2">
      <t>ショゾク</t>
    </rPh>
    <phoneticPr fontId="2"/>
  </si>
  <si>
    <t>TEL（</t>
    <phoneticPr fontId="2"/>
  </si>
  <si>
    <t>）</t>
    <phoneticPr fontId="2"/>
  </si>
  <si>
    <t>-</t>
    <phoneticPr fontId="2"/>
  </si>
  <si>
    <t>氏　　　名</t>
    <rPh sb="0" eb="1">
      <t>シ</t>
    </rPh>
    <rPh sb="4" eb="5">
      <t>メイ</t>
    </rPh>
    <phoneticPr fontId="2"/>
  </si>
  <si>
    <t>職　員　番　号</t>
    <rPh sb="0" eb="1">
      <t>ショク</t>
    </rPh>
    <rPh sb="2" eb="3">
      <t>イン</t>
    </rPh>
    <rPh sb="4" eb="5">
      <t>バン</t>
    </rPh>
    <rPh sb="6" eb="7">
      <t>ゴウ</t>
    </rPh>
    <phoneticPr fontId="2"/>
  </si>
  <si>
    <t>種別</t>
    <rPh sb="0" eb="2">
      <t>シュベツ</t>
    </rPh>
    <phoneticPr fontId="2"/>
  </si>
  <si>
    <t>貸付番号</t>
    <rPh sb="0" eb="2">
      <t>カシツケ</t>
    </rPh>
    <rPh sb="2" eb="4">
      <t>バンゴウ</t>
    </rPh>
    <phoneticPr fontId="2"/>
  </si>
  <si>
    <t>※記入しないこと</t>
    <rPh sb="1" eb="3">
      <t>キニュウ</t>
    </rPh>
    <phoneticPr fontId="2"/>
  </si>
  <si>
    <t>〔注意〕</t>
    <rPh sb="1" eb="3">
      <t>チュウイ</t>
    </rPh>
    <phoneticPr fontId="2"/>
  </si>
  <si>
    <t>一　部 繰 上 償 還 申 出 書</t>
    <rPh sb="0" eb="1">
      <t>イチ</t>
    </rPh>
    <rPh sb="2" eb="3">
      <t>ブ</t>
    </rPh>
    <rPh sb="4" eb="5">
      <t>グリ</t>
    </rPh>
    <rPh sb="6" eb="7">
      <t>ウエ</t>
    </rPh>
    <rPh sb="8" eb="9">
      <t>ツグナ</t>
    </rPh>
    <rPh sb="10" eb="11">
      <t>メグ</t>
    </rPh>
    <rPh sb="12" eb="13">
      <t>サル</t>
    </rPh>
    <rPh sb="14" eb="15">
      <t>デ</t>
    </rPh>
    <rPh sb="16" eb="17">
      <t>ショ</t>
    </rPh>
    <phoneticPr fontId="2"/>
  </si>
  <si>
    <t>に一部繰上償還し、繰上償還後の償還回数を下記のとおりにしたいので申し出ます。</t>
    <rPh sb="1" eb="3">
      <t>イチブ</t>
    </rPh>
    <rPh sb="3" eb="5">
      <t>クリアゲ</t>
    </rPh>
    <rPh sb="5" eb="7">
      <t>ショウカン</t>
    </rPh>
    <rPh sb="9" eb="11">
      <t>クリア</t>
    </rPh>
    <rPh sb="11" eb="13">
      <t>ショウカン</t>
    </rPh>
    <rPh sb="13" eb="14">
      <t>ゴ</t>
    </rPh>
    <rPh sb="15" eb="17">
      <t>ショウカン</t>
    </rPh>
    <rPh sb="17" eb="19">
      <t>カイスウ</t>
    </rPh>
    <rPh sb="20" eb="22">
      <t>カキ</t>
    </rPh>
    <rPh sb="32" eb="33">
      <t>モウ</t>
    </rPh>
    <rPh sb="34" eb="35">
      <t>デ</t>
    </rPh>
    <phoneticPr fontId="2"/>
  </si>
  <si>
    <t>毎　月　償　還</t>
    <rPh sb="0" eb="1">
      <t>ゴト</t>
    </rPh>
    <rPh sb="2" eb="3">
      <t>ツキ</t>
    </rPh>
    <rPh sb="4" eb="5">
      <t>ツグナ</t>
    </rPh>
    <rPh sb="6" eb="7">
      <t>メグ</t>
    </rPh>
    <phoneticPr fontId="2"/>
  </si>
  <si>
    <t>ボーナス　償還</t>
    <rPh sb="5" eb="7">
      <t>ショウカン</t>
    </rPh>
    <phoneticPr fontId="2"/>
  </si>
  <si>
    <t>区　　分</t>
    <rPh sb="0" eb="1">
      <t>ク</t>
    </rPh>
    <rPh sb="3" eb="4">
      <t>ブン</t>
    </rPh>
    <phoneticPr fontId="2"/>
  </si>
  <si>
    <t>繰上償還後
の償還回数</t>
    <rPh sb="0" eb="2">
      <t>クリアゲ</t>
    </rPh>
    <rPh sb="2" eb="4">
      <t>ショウカン</t>
    </rPh>
    <rPh sb="4" eb="5">
      <t>ゴ</t>
    </rPh>
    <rPh sb="7" eb="9">
      <t>ショウカン</t>
    </rPh>
    <rPh sb="9" eb="11">
      <t>カイスウ</t>
    </rPh>
    <phoneticPr fontId="2"/>
  </si>
  <si>
    <t>給 料 月 額 （ 円 ）</t>
    <rPh sb="0" eb="1">
      <t>キュウ</t>
    </rPh>
    <rPh sb="2" eb="3">
      <t>リョウ</t>
    </rPh>
    <rPh sb="4" eb="5">
      <t>ツキ</t>
    </rPh>
    <rPh sb="6" eb="7">
      <t>ガク</t>
    </rPh>
    <rPh sb="10" eb="11">
      <t>エン</t>
    </rPh>
    <phoneticPr fontId="2"/>
  </si>
  <si>
    <t>一 部 繰 上 償 還 額 （ 円 ）</t>
    <rPh sb="0" eb="1">
      <t>イチ</t>
    </rPh>
    <rPh sb="2" eb="3">
      <t>ブ</t>
    </rPh>
    <rPh sb="4" eb="5">
      <t>グリ</t>
    </rPh>
    <rPh sb="6" eb="7">
      <t>ウエ</t>
    </rPh>
    <rPh sb="8" eb="9">
      <t>ツグナ</t>
    </rPh>
    <rPh sb="10" eb="11">
      <t>メグ</t>
    </rPh>
    <rPh sb="12" eb="13">
      <t>ガク</t>
    </rPh>
    <rPh sb="16" eb="17">
      <t>エン</t>
    </rPh>
    <phoneticPr fontId="2"/>
  </si>
  <si>
    <t xml:space="preserve"> (1)　毎月償還の場合は、10万円以上であること。</t>
    <rPh sb="5" eb="7">
      <t>マイツキ</t>
    </rPh>
    <rPh sb="7" eb="9">
      <t>ショウカン</t>
    </rPh>
    <rPh sb="10" eb="12">
      <t>バアイ</t>
    </rPh>
    <rPh sb="16" eb="17">
      <t>マン</t>
    </rPh>
    <rPh sb="17" eb="18">
      <t>エン</t>
    </rPh>
    <rPh sb="18" eb="20">
      <t>イジョウ</t>
    </rPh>
    <phoneticPr fontId="2"/>
  </si>
  <si>
    <t xml:space="preserve"> (2)　ボーナス併用償還の場合は、20万円以上で、2分の1以上をボーナス償還に充当すること。</t>
    <rPh sb="9" eb="11">
      <t>ヘイヨウ</t>
    </rPh>
    <rPh sb="11" eb="13">
      <t>ショウカン</t>
    </rPh>
    <rPh sb="14" eb="16">
      <t>バアイ</t>
    </rPh>
    <rPh sb="20" eb="24">
      <t>マンエンイジョウ</t>
    </rPh>
    <rPh sb="27" eb="28">
      <t>プン</t>
    </rPh>
    <rPh sb="30" eb="32">
      <t>イジョウ</t>
    </rPh>
    <rPh sb="37" eb="39">
      <t>ショウカン</t>
    </rPh>
    <rPh sb="40" eb="42">
      <t>ジュウトウ</t>
    </rPh>
    <phoneticPr fontId="2"/>
  </si>
  <si>
    <t xml:space="preserve"> (4)　ボーナス償還に係る償還額は、一部繰上償還額に経過利息を加えた額になります。</t>
    <rPh sb="9" eb="11">
      <t>ショウカン</t>
    </rPh>
    <rPh sb="12" eb="13">
      <t>カカワ</t>
    </rPh>
    <rPh sb="14" eb="16">
      <t>ショウカン</t>
    </rPh>
    <rPh sb="16" eb="17">
      <t>ガク</t>
    </rPh>
    <rPh sb="19" eb="21">
      <t>イチブ</t>
    </rPh>
    <rPh sb="21" eb="23">
      <t>クリアゲ</t>
    </rPh>
    <rPh sb="23" eb="25">
      <t>ショウカン</t>
    </rPh>
    <rPh sb="25" eb="26">
      <t>ガク</t>
    </rPh>
    <rPh sb="27" eb="29">
      <t>ケイカ</t>
    </rPh>
    <rPh sb="29" eb="31">
      <t>リソク</t>
    </rPh>
    <rPh sb="32" eb="33">
      <t>クワ</t>
    </rPh>
    <rPh sb="35" eb="36">
      <t>ガク</t>
    </rPh>
    <phoneticPr fontId="2"/>
  </si>
  <si>
    <t xml:space="preserve"> (1)　償還後の償還回数は、償還前の未償還回数以内であること。</t>
    <rPh sb="5" eb="7">
      <t>ショウカン</t>
    </rPh>
    <rPh sb="7" eb="8">
      <t>ゴ</t>
    </rPh>
    <rPh sb="9" eb="11">
      <t>ショウカン</t>
    </rPh>
    <rPh sb="11" eb="13">
      <t>カイスウ</t>
    </rPh>
    <rPh sb="15" eb="17">
      <t>ショウカン</t>
    </rPh>
    <rPh sb="17" eb="18">
      <t>マエ</t>
    </rPh>
    <rPh sb="19" eb="22">
      <t>ミショウカン</t>
    </rPh>
    <rPh sb="22" eb="24">
      <t>カイスウ</t>
    </rPh>
    <rPh sb="24" eb="26">
      <t>イナイ</t>
    </rPh>
    <phoneticPr fontId="2"/>
  </si>
  <si>
    <t xml:space="preserve"> (3)　貸付当初から償還完了までの償還回数が、一部繰上償還することにより、120回（10年）未満になると</t>
    <rPh sb="5" eb="7">
      <t>カシツケ</t>
    </rPh>
    <rPh sb="7" eb="9">
      <t>トウショ</t>
    </rPh>
    <rPh sb="11" eb="13">
      <t>ショウカン</t>
    </rPh>
    <rPh sb="13" eb="15">
      <t>カンリョウ</t>
    </rPh>
    <rPh sb="18" eb="20">
      <t>ショウカン</t>
    </rPh>
    <rPh sb="20" eb="22">
      <t>カイスウ</t>
    </rPh>
    <rPh sb="24" eb="26">
      <t>イチブ</t>
    </rPh>
    <rPh sb="26" eb="28">
      <t>クリアゲ</t>
    </rPh>
    <rPh sb="28" eb="30">
      <t>ショウカン</t>
    </rPh>
    <rPh sb="41" eb="42">
      <t>カイ</t>
    </rPh>
    <rPh sb="45" eb="46">
      <t>ネン</t>
    </rPh>
    <rPh sb="47" eb="49">
      <t>ミマン</t>
    </rPh>
    <phoneticPr fontId="2"/>
  </si>
  <si>
    <t xml:space="preserve"> (1)　毎月償還の合計額が、給料の10分の3に相当する金額以下であること。</t>
    <rPh sb="5" eb="7">
      <t>マイツキ</t>
    </rPh>
    <rPh sb="7" eb="9">
      <t>ショウカン</t>
    </rPh>
    <rPh sb="10" eb="12">
      <t>ゴウケイ</t>
    </rPh>
    <rPh sb="12" eb="13">
      <t>ガク</t>
    </rPh>
    <rPh sb="15" eb="17">
      <t>キュウリョウ</t>
    </rPh>
    <rPh sb="20" eb="21">
      <t>プン</t>
    </rPh>
    <rPh sb="24" eb="26">
      <t>ソウトウ</t>
    </rPh>
    <rPh sb="28" eb="30">
      <t>キンガク</t>
    </rPh>
    <rPh sb="30" eb="32">
      <t>イカ</t>
    </rPh>
    <phoneticPr fontId="2"/>
  </si>
  <si>
    <t>（細則様式第9号）</t>
    <rPh sb="1" eb="3">
      <t>サイソク</t>
    </rPh>
    <rPh sb="3" eb="5">
      <t>ヨウシキ</t>
    </rPh>
    <rPh sb="5" eb="6">
      <t>ダイ</t>
    </rPh>
    <rPh sb="7" eb="8">
      <t>ゴウ</t>
    </rPh>
    <phoneticPr fontId="2"/>
  </si>
  <si>
    <t>公立学校共済組合貸付規程第16条の規定に基づき、借受中の貸付金を</t>
    <rPh sb="0" eb="2">
      <t>コウリツ</t>
    </rPh>
    <rPh sb="2" eb="4">
      <t>ガッコウ</t>
    </rPh>
    <rPh sb="4" eb="6">
      <t>キョウサイ</t>
    </rPh>
    <rPh sb="6" eb="8">
      <t>クミアイ</t>
    </rPh>
    <rPh sb="8" eb="10">
      <t>カシツケ</t>
    </rPh>
    <rPh sb="10" eb="12">
      <t>キテイ</t>
    </rPh>
    <rPh sb="12" eb="13">
      <t>ダイ</t>
    </rPh>
    <rPh sb="15" eb="16">
      <t>ジョウ</t>
    </rPh>
    <rPh sb="17" eb="19">
      <t>キテイ</t>
    </rPh>
    <rPh sb="20" eb="21">
      <t>モト</t>
    </rPh>
    <rPh sb="24" eb="25">
      <t>シャク</t>
    </rPh>
    <rPh sb="25" eb="26">
      <t>ウケ</t>
    </rPh>
    <rPh sb="26" eb="27">
      <t>ナカ</t>
    </rPh>
    <rPh sb="28" eb="30">
      <t>カシツケ</t>
    </rPh>
    <rPh sb="30" eb="31">
      <t>キン</t>
    </rPh>
    <phoneticPr fontId="2"/>
  </si>
  <si>
    <t xml:space="preserve"> (2)　ボーナスの償還回数は、毎月の償還回数の6分の1以内であること。</t>
    <rPh sb="10" eb="12">
      <t>ショウカン</t>
    </rPh>
    <rPh sb="12" eb="14">
      <t>カイスウ</t>
    </rPh>
    <rPh sb="16" eb="18">
      <t>マイツキ</t>
    </rPh>
    <rPh sb="19" eb="21">
      <t>ショウカン</t>
    </rPh>
    <rPh sb="21" eb="23">
      <t>カイスウ</t>
    </rPh>
    <rPh sb="25" eb="26">
      <t>ブン</t>
    </rPh>
    <rPh sb="28" eb="30">
      <t>イナイ</t>
    </rPh>
    <phoneticPr fontId="2"/>
  </si>
  <si>
    <t>所 属 所 名</t>
    <rPh sb="0" eb="1">
      <t>トコロ</t>
    </rPh>
    <rPh sb="2" eb="3">
      <t>ゾク</t>
    </rPh>
    <rPh sb="4" eb="5">
      <t>ショ</t>
    </rPh>
    <rPh sb="6" eb="7">
      <t>メイ</t>
    </rPh>
    <phoneticPr fontId="2"/>
  </si>
  <si>
    <t>償還できる金額</t>
    <rPh sb="0" eb="2">
      <t>ショウカン</t>
    </rPh>
    <rPh sb="5" eb="7">
      <t>キンガク</t>
    </rPh>
    <phoneticPr fontId="2"/>
  </si>
  <si>
    <t>毎月償還</t>
    <rPh sb="0" eb="2">
      <t>マイツキ</t>
    </rPh>
    <rPh sb="2" eb="4">
      <t>ショウカン</t>
    </rPh>
    <phoneticPr fontId="2"/>
  </si>
  <si>
    <t>繰上後の償還回数</t>
    <rPh sb="0" eb="2">
      <t>クリア</t>
    </rPh>
    <rPh sb="2" eb="3">
      <t>ゴ</t>
    </rPh>
    <rPh sb="4" eb="6">
      <t>ショウカン</t>
    </rPh>
    <rPh sb="6" eb="8">
      <t>カイスウ</t>
    </rPh>
    <phoneticPr fontId="2"/>
  </si>
  <si>
    <t>毎月の償還金</t>
    <rPh sb="0" eb="2">
      <t>マイツキ</t>
    </rPh>
    <rPh sb="3" eb="5">
      <t>ショウカン</t>
    </rPh>
    <rPh sb="5" eb="6">
      <t>キン</t>
    </rPh>
    <phoneticPr fontId="2"/>
  </si>
  <si>
    <t>繰上後の償還額</t>
    <rPh sb="0" eb="2">
      <t>クリア</t>
    </rPh>
    <rPh sb="2" eb="3">
      <t>ゴ</t>
    </rPh>
    <rPh sb="4" eb="6">
      <t>ショウカン</t>
    </rPh>
    <rPh sb="6" eb="7">
      <t>ガク</t>
    </rPh>
    <phoneticPr fontId="2"/>
  </si>
  <si>
    <t>一部繰上償還額等</t>
    <rPh sb="0" eb="2">
      <t>イチブ</t>
    </rPh>
    <rPh sb="6" eb="7">
      <t>ガク</t>
    </rPh>
    <rPh sb="7" eb="8">
      <t>トウ</t>
    </rPh>
    <phoneticPr fontId="2"/>
  </si>
  <si>
    <t>ボ丨ナスの償還金</t>
    <rPh sb="5" eb="7">
      <t>ショウカン</t>
    </rPh>
    <rPh sb="7" eb="8">
      <t>キン</t>
    </rPh>
    <phoneticPr fontId="2"/>
  </si>
  <si>
    <t>県立○○高等学校</t>
    <rPh sb="0" eb="2">
      <t>ケンリツ</t>
    </rPh>
    <rPh sb="4" eb="6">
      <t>コウトウ</t>
    </rPh>
    <rPh sb="6" eb="8">
      <t>ガッコウ</t>
    </rPh>
    <phoneticPr fontId="2"/>
  </si>
  <si>
    <t>愛　知　太　郎</t>
    <rPh sb="0" eb="1">
      <t>アイ</t>
    </rPh>
    <rPh sb="2" eb="3">
      <t>チ</t>
    </rPh>
    <rPh sb="4" eb="5">
      <t>フトシ</t>
    </rPh>
    <rPh sb="6" eb="7">
      <t>ロウ</t>
    </rPh>
    <phoneticPr fontId="2"/>
  </si>
  <si>
    <t>052</t>
    <phoneticPr fontId="2"/>
  </si>
  <si>
    <t>321</t>
    <phoneticPr fontId="2"/>
  </si>
  <si>
    <t>1111</t>
    <phoneticPr fontId="2"/>
  </si>
  <si>
    <t>提出書類</t>
    <rPh sb="0" eb="2">
      <t>テイシュツ</t>
    </rPh>
    <rPh sb="2" eb="4">
      <t>ショルイ</t>
    </rPh>
    <phoneticPr fontId="2"/>
  </si>
  <si>
    <t>一部繰上償還申出書</t>
    <rPh sb="0" eb="2">
      <t>イチブ</t>
    </rPh>
    <rPh sb="2" eb="4">
      <t>クリアゲ</t>
    </rPh>
    <rPh sb="4" eb="6">
      <t>ショウカン</t>
    </rPh>
    <rPh sb="6" eb="8">
      <t>モウシデ</t>
    </rPh>
    <rPh sb="8" eb="9">
      <t>ショ</t>
    </rPh>
    <phoneticPr fontId="2"/>
  </si>
  <si>
    <t>（記載例）</t>
    <rPh sb="1" eb="3">
      <t>キサイ</t>
    </rPh>
    <rPh sb="3" eb="4">
      <t>レイ</t>
    </rPh>
    <phoneticPr fontId="2"/>
  </si>
  <si>
    <t>回数</t>
  </si>
  <si>
    <t>賦金率</t>
  </si>
  <si>
    <t>賦金率表（毎月償還）</t>
    <phoneticPr fontId="2"/>
  </si>
  <si>
    <t>賦金率表（ボーナス償還）</t>
    <rPh sb="0" eb="1">
      <t>フ</t>
    </rPh>
    <phoneticPr fontId="2"/>
  </si>
  <si>
    <t>５・11貸付月</t>
  </si>
  <si>
    <t>４・10貸付月</t>
  </si>
  <si>
    <t>３・９貸付月</t>
  </si>
  <si>
    <t>２・８貸付月</t>
  </si>
  <si>
    <t>１・７貸付月</t>
  </si>
  <si>
    <t>12・６貸付月</t>
  </si>
  <si>
    <t>４・1０貸付月</t>
    <rPh sb="4" eb="6">
      <t>カシツケ</t>
    </rPh>
    <rPh sb="6" eb="7">
      <t>ツキ</t>
    </rPh>
    <phoneticPr fontId="2"/>
  </si>
  <si>
    <t>３・９貸付月</t>
    <rPh sb="3" eb="5">
      <t>カシツケ</t>
    </rPh>
    <rPh sb="5" eb="6">
      <t>ツキ</t>
    </rPh>
    <phoneticPr fontId="2"/>
  </si>
  <si>
    <t>２・８貸付月</t>
    <rPh sb="3" eb="5">
      <t>カシツケ</t>
    </rPh>
    <rPh sb="5" eb="6">
      <t>ツキ</t>
    </rPh>
    <phoneticPr fontId="2"/>
  </si>
  <si>
    <t>１・７貸付月</t>
    <rPh sb="3" eb="5">
      <t>カシツケ</t>
    </rPh>
    <rPh sb="5" eb="6">
      <t>ツキ</t>
    </rPh>
    <phoneticPr fontId="2"/>
  </si>
  <si>
    <t>１2・６貸付月</t>
    <rPh sb="4" eb="6">
      <t>カシツケ</t>
    </rPh>
    <rPh sb="6" eb="7">
      <t>ツキ</t>
    </rPh>
    <phoneticPr fontId="2"/>
  </si>
  <si>
    <t>下段</t>
    <rPh sb="0" eb="2">
      <t>ゲダン</t>
    </rPh>
    <phoneticPr fontId="2"/>
  </si>
  <si>
    <t>ボーナス併用償還</t>
    <rPh sb="4" eb="6">
      <t>ヘイヨウ</t>
    </rPh>
    <rPh sb="6" eb="8">
      <t>ショウカン</t>
    </rPh>
    <phoneticPr fontId="2"/>
  </si>
  <si>
    <t>1月に一部繰上償還するときは、「１・７貸付月」欄を参照</t>
    <rPh sb="3" eb="5">
      <t>イチブ</t>
    </rPh>
    <rPh sb="5" eb="7">
      <t>クリアゲ</t>
    </rPh>
    <rPh sb="7" eb="9">
      <t>ショウカン</t>
    </rPh>
    <rPh sb="19" eb="21">
      <t>カシツケ</t>
    </rPh>
    <rPh sb="21" eb="22">
      <t>ツキ</t>
    </rPh>
    <rPh sb="23" eb="24">
      <t>ラン</t>
    </rPh>
    <rPh sb="25" eb="27">
      <t>サンショウ</t>
    </rPh>
    <phoneticPr fontId="2"/>
  </si>
  <si>
    <t>８月に一部繰上償還するときは、「２・８貸付月」欄を参照</t>
    <rPh sb="3" eb="5">
      <t>イチブ</t>
    </rPh>
    <rPh sb="5" eb="7">
      <t>クリアゲ</t>
    </rPh>
    <rPh sb="7" eb="9">
      <t>ショウカン</t>
    </rPh>
    <rPh sb="19" eb="21">
      <t>カシツケ</t>
    </rPh>
    <rPh sb="21" eb="22">
      <t>ツキ</t>
    </rPh>
    <rPh sb="23" eb="24">
      <t>ラン</t>
    </rPh>
    <rPh sb="25" eb="27">
      <t>サンショウ</t>
    </rPh>
    <phoneticPr fontId="2"/>
  </si>
  <si>
    <t>TEL（</t>
    <phoneticPr fontId="2"/>
  </si>
  <si>
    <t>）</t>
    <phoneticPr fontId="2"/>
  </si>
  <si>
    <t>-</t>
    <phoneticPr fontId="2"/>
  </si>
  <si>
    <r>
      <t>賦金率を乗じて得た額</t>
    </r>
    <r>
      <rPr>
        <sz val="11"/>
        <color indexed="10"/>
        <rFont val="ＭＳ Ｐゴシック"/>
        <family val="3"/>
        <charset val="128"/>
      </rPr>
      <t>(円未満四捨五入）</t>
    </r>
    <rPh sb="0" eb="1">
      <t>フ</t>
    </rPh>
    <rPh sb="2" eb="3">
      <t>リツ</t>
    </rPh>
    <rPh sb="4" eb="5">
      <t>ジョウ</t>
    </rPh>
    <rPh sb="7" eb="8">
      <t>エ</t>
    </rPh>
    <rPh sb="9" eb="10">
      <t>ガク</t>
    </rPh>
    <rPh sb="11" eb="12">
      <t>エン</t>
    </rPh>
    <rPh sb="12" eb="14">
      <t>ミマン</t>
    </rPh>
    <rPh sb="14" eb="18">
      <t>シシャゴニュウ</t>
    </rPh>
    <phoneticPr fontId="2"/>
  </si>
  <si>
    <t>下段</t>
    <rPh sb="0" eb="2">
      <t>カダン</t>
    </rPh>
    <phoneticPr fontId="2"/>
  </si>
  <si>
    <t>賦金率表（毎月償還）</t>
    <phoneticPr fontId="2"/>
  </si>
  <si>
    <t>住宅貸付け</t>
    <rPh sb="0" eb="2">
      <t>ジュウタク</t>
    </rPh>
    <rPh sb="2" eb="4">
      <t>カシツ</t>
    </rPh>
    <phoneticPr fontId="2"/>
  </si>
  <si>
    <t>年利</t>
    <phoneticPr fontId="2"/>
  </si>
  <si>
    <t>年利</t>
    <phoneticPr fontId="2"/>
  </si>
  <si>
    <t>％</t>
    <phoneticPr fontId="2"/>
  </si>
  <si>
    <t>％</t>
    <phoneticPr fontId="2"/>
  </si>
  <si>
    <t>月利</t>
    <phoneticPr fontId="2"/>
  </si>
  <si>
    <t>月利</t>
    <phoneticPr fontId="2"/>
  </si>
  <si>
    <t>(1+r)^n</t>
    <phoneticPr fontId="2"/>
  </si>
  <si>
    <t>(1+r)^n</t>
    <phoneticPr fontId="2"/>
  </si>
  <si>
    <t>r*(1+r)^n</t>
    <phoneticPr fontId="2"/>
  </si>
  <si>
    <t>r*(1+r)^n</t>
    <phoneticPr fontId="2"/>
  </si>
  <si>
    <t>賦金率表（毎月償還）</t>
    <phoneticPr fontId="2"/>
  </si>
  <si>
    <t>ページTOPへ</t>
    <phoneticPr fontId="2"/>
  </si>
  <si>
    <t>ページTOPへ</t>
    <phoneticPr fontId="2"/>
  </si>
  <si>
    <t>年利</t>
    <phoneticPr fontId="2"/>
  </si>
  <si>
    <t>％</t>
    <phoneticPr fontId="2"/>
  </si>
  <si>
    <t>月利</t>
    <phoneticPr fontId="2"/>
  </si>
  <si>
    <t>(1+r)^n</t>
    <phoneticPr fontId="2"/>
  </si>
  <si>
    <t>r*(1+r)^n</t>
    <phoneticPr fontId="2"/>
  </si>
  <si>
    <t>一般・教育・医療・結婚・葬祭・住宅貸付け</t>
    <rPh sb="15" eb="17">
      <t>ジュウタク</t>
    </rPh>
    <rPh sb="17" eb="19">
      <t>カシツ</t>
    </rPh>
    <phoneticPr fontId="2"/>
  </si>
  <si>
    <t>災害・住宅災害貸付け</t>
    <rPh sb="3" eb="5">
      <t>ジュウタク</t>
    </rPh>
    <rPh sb="5" eb="7">
      <t>サイガイ</t>
    </rPh>
    <rPh sb="7" eb="9">
      <t>カシツ</t>
    </rPh>
    <phoneticPr fontId="2"/>
  </si>
  <si>
    <t>災害・住宅災害　貸付け</t>
    <rPh sb="3" eb="5">
      <t>ジュウタク</t>
    </rPh>
    <rPh sb="5" eb="7">
      <t>サイガイ</t>
    </rPh>
    <rPh sb="8" eb="10">
      <t>カシツ</t>
    </rPh>
    <phoneticPr fontId="2"/>
  </si>
  <si>
    <t>一般・教育・医療・結婚・葬祭・住宅　貸付け</t>
    <rPh sb="15" eb="17">
      <t>ジュウタク</t>
    </rPh>
    <rPh sb="18" eb="20">
      <t>カシツ</t>
    </rPh>
    <phoneticPr fontId="2"/>
  </si>
  <si>
    <t>年利</t>
    <rPh sb="0" eb="2">
      <t>ネンリ</t>
    </rPh>
    <phoneticPr fontId="2"/>
  </si>
  <si>
    <t>％</t>
    <phoneticPr fontId="2"/>
  </si>
  <si>
    <t>半年利</t>
    <phoneticPr fontId="2"/>
  </si>
  <si>
    <t>月利</t>
    <rPh sb="0" eb="2">
      <t>ゲツリ</t>
    </rPh>
    <phoneticPr fontId="2"/>
  </si>
  <si>
    <t>ｍ(ボ月－貸付月)＝</t>
    <rPh sb="3" eb="4">
      <t>ツキ</t>
    </rPh>
    <rPh sb="5" eb="7">
      <t>カシツ</t>
    </rPh>
    <rPh sb="7" eb="8">
      <t>ツキ</t>
    </rPh>
    <phoneticPr fontId="2"/>
  </si>
  <si>
    <t>(1+6r)^n</t>
    <phoneticPr fontId="2"/>
  </si>
  <si>
    <t>(1+rm)</t>
    <phoneticPr fontId="2"/>
  </si>
  <si>
    <t>6r(1+6r)^(n-1)</t>
    <phoneticPr fontId="2"/>
  </si>
  <si>
    <t>(1+6r)^n</t>
    <phoneticPr fontId="2"/>
  </si>
  <si>
    <t>(1+rm)</t>
    <phoneticPr fontId="2"/>
  </si>
  <si>
    <t>6r(1+6r)^(n-1)</t>
    <phoneticPr fontId="2"/>
  </si>
  <si>
    <t>災害・住宅災害貸付け賦金率表</t>
    <rPh sb="3" eb="5">
      <t>ジュウタク</t>
    </rPh>
    <rPh sb="5" eb="7">
      <t>サイガイ</t>
    </rPh>
    <rPh sb="7" eb="9">
      <t>カシツ</t>
    </rPh>
    <rPh sb="10" eb="11">
      <t>フ</t>
    </rPh>
    <rPh sb="11" eb="12">
      <t>キン</t>
    </rPh>
    <rPh sb="12" eb="13">
      <t>リツ</t>
    </rPh>
    <rPh sb="13" eb="14">
      <t>ヒョウ</t>
    </rPh>
    <phoneticPr fontId="2"/>
  </si>
  <si>
    <t>在宅介護対応　住宅・住宅災害貸付け賦金率表</t>
    <rPh sb="0" eb="2">
      <t>ザイタク</t>
    </rPh>
    <rPh sb="2" eb="4">
      <t>カイゴ</t>
    </rPh>
    <rPh sb="4" eb="6">
      <t>タイオウ</t>
    </rPh>
    <rPh sb="7" eb="9">
      <t>ジュウタク</t>
    </rPh>
    <rPh sb="10" eb="12">
      <t>ジュウタク</t>
    </rPh>
    <rPh sb="12" eb="14">
      <t>サイガイ</t>
    </rPh>
    <rPh sb="14" eb="16">
      <t>カシツ</t>
    </rPh>
    <rPh sb="17" eb="18">
      <t>フ</t>
    </rPh>
    <rPh sb="18" eb="19">
      <t>キン</t>
    </rPh>
    <rPh sb="19" eb="20">
      <t>リツ</t>
    </rPh>
    <rPh sb="20" eb="21">
      <t>ヒョウ</t>
    </rPh>
    <phoneticPr fontId="2"/>
  </si>
  <si>
    <t>在宅介護対応　住宅・住宅災害貸付け</t>
    <rPh sb="0" eb="2">
      <t>ザイタク</t>
    </rPh>
    <rPh sb="2" eb="4">
      <t>カイゴ</t>
    </rPh>
    <rPh sb="4" eb="6">
      <t>タイオウ</t>
    </rPh>
    <rPh sb="7" eb="9">
      <t>ジュウタク</t>
    </rPh>
    <rPh sb="10" eb="12">
      <t>ジュウタク</t>
    </rPh>
    <rPh sb="12" eb="14">
      <t>サイガイ</t>
    </rPh>
    <rPh sb="14" eb="16">
      <t>カシツ</t>
    </rPh>
    <phoneticPr fontId="2"/>
  </si>
  <si>
    <t>災害・住宅災害貸付け賦金率表</t>
    <rPh sb="0" eb="2">
      <t>サイガイ</t>
    </rPh>
    <rPh sb="3" eb="5">
      <t>ジュウタク</t>
    </rPh>
    <rPh sb="5" eb="7">
      <t>サイガイ</t>
    </rPh>
    <rPh sb="7" eb="9">
      <t>カシツ</t>
    </rPh>
    <rPh sb="10" eb="11">
      <t>フ</t>
    </rPh>
    <rPh sb="11" eb="12">
      <t>キン</t>
    </rPh>
    <rPh sb="12" eb="13">
      <t>リツ</t>
    </rPh>
    <rPh sb="13" eb="14">
      <t>ヒョウ</t>
    </rPh>
    <phoneticPr fontId="2"/>
  </si>
  <si>
    <t>貸付けを受けた時期</t>
    <rPh sb="0" eb="2">
      <t>カシツ</t>
    </rPh>
    <rPh sb="4" eb="5">
      <t>ウ</t>
    </rPh>
    <rPh sb="7" eb="9">
      <t>ジキ</t>
    </rPh>
    <phoneticPr fontId="2"/>
  </si>
  <si>
    <t>対応する賦金率表</t>
    <rPh sb="0" eb="2">
      <t>タイオウ</t>
    </rPh>
    <phoneticPr fontId="2"/>
  </si>
  <si>
    <t>賦金率表（毎月償還）</t>
    <rPh sb="5" eb="7">
      <t>マイツキ</t>
    </rPh>
    <rPh sb="7" eb="9">
      <t>ショウカン</t>
    </rPh>
    <phoneticPr fontId="2"/>
  </si>
  <si>
    <t>賦金率表（ボーナス償還）</t>
    <rPh sb="9" eb="11">
      <t>ショウカン</t>
    </rPh>
    <phoneticPr fontId="2"/>
  </si>
  <si>
    <r>
      <t>賦金率表</t>
    </r>
    <r>
      <rPr>
        <sz val="11"/>
        <rFont val="ＭＳ Ｐ明朝"/>
        <family val="1"/>
        <charset val="128"/>
      </rPr>
      <t>（毎月償還H１９．４以降の貸付）</t>
    </r>
    <rPh sb="14" eb="16">
      <t>イコウ</t>
    </rPh>
    <rPh sb="17" eb="19">
      <t>カシツケ</t>
    </rPh>
    <phoneticPr fontId="2"/>
  </si>
  <si>
    <t>ページTOPへ</t>
    <phoneticPr fontId="2"/>
  </si>
  <si>
    <t>年利</t>
    <phoneticPr fontId="2"/>
  </si>
  <si>
    <t>％</t>
    <phoneticPr fontId="2"/>
  </si>
  <si>
    <t>％</t>
    <phoneticPr fontId="2"/>
  </si>
  <si>
    <t>月利</t>
    <phoneticPr fontId="2"/>
  </si>
  <si>
    <t>％</t>
    <phoneticPr fontId="2"/>
  </si>
  <si>
    <t>月利</t>
    <phoneticPr fontId="2"/>
  </si>
  <si>
    <r>
      <t xml:space="preserve">賦金率表
</t>
    </r>
    <r>
      <rPr>
        <sz val="10"/>
        <rFont val="ＭＳ Ｐゴシック"/>
        <family val="3"/>
        <charset val="128"/>
      </rPr>
      <t>（ボーナス償還H.19.4以降の貸付）</t>
    </r>
    <rPh sb="0" eb="1">
      <t>フ</t>
    </rPh>
    <rPh sb="18" eb="20">
      <t>イコウ</t>
    </rPh>
    <rPh sb="21" eb="23">
      <t>カシツケ</t>
    </rPh>
    <phoneticPr fontId="2"/>
  </si>
  <si>
    <t>％</t>
    <phoneticPr fontId="2"/>
  </si>
  <si>
    <t>半年利</t>
    <phoneticPr fontId="2"/>
  </si>
  <si>
    <t>％</t>
    <phoneticPr fontId="2"/>
  </si>
  <si>
    <t>％</t>
    <phoneticPr fontId="2"/>
  </si>
  <si>
    <t>半年利</t>
    <phoneticPr fontId="2"/>
  </si>
  <si>
    <t>『住宅借入金等特別控除』の制度が受けられなくなります。</t>
    <rPh sb="1" eb="3">
      <t>ジュウタク</t>
    </rPh>
    <rPh sb="3" eb="5">
      <t>カリイレ</t>
    </rPh>
    <rPh sb="5" eb="6">
      <t>キン</t>
    </rPh>
    <rPh sb="6" eb="7">
      <t>ナド</t>
    </rPh>
    <rPh sb="7" eb="9">
      <t>トクベツ</t>
    </rPh>
    <rPh sb="9" eb="11">
      <t>コウジョ</t>
    </rPh>
    <rPh sb="13" eb="15">
      <t>セイド</t>
    </rPh>
    <rPh sb="16" eb="17">
      <t>ウ</t>
    </rPh>
    <phoneticPr fontId="2"/>
  </si>
  <si>
    <t>ページＴＯＰ</t>
    <phoneticPr fontId="2"/>
  </si>
  <si>
    <t>※</t>
    <phoneticPr fontId="2"/>
  </si>
  <si>
    <t>償還方法</t>
    <phoneticPr fontId="2"/>
  </si>
  <si>
    <t>の</t>
    <phoneticPr fontId="2"/>
  </si>
  <si>
    <t>空欄のままにしておくこと。</t>
    <rPh sb="0" eb="2">
      <t>クウラン</t>
    </rPh>
    <phoneticPr fontId="2"/>
  </si>
  <si>
    <t xml:space="preserve"> (3)　ボーナス併用償還でボーナス分だけ償還する場合は、｢毎月償還｣欄は全て｢0｣とするか又は</t>
    <rPh sb="9" eb="11">
      <t>ヘイヨウ</t>
    </rPh>
    <rPh sb="11" eb="13">
      <t>ショウカン</t>
    </rPh>
    <rPh sb="18" eb="19">
      <t>ブン</t>
    </rPh>
    <rPh sb="21" eb="23">
      <t>ショウカン</t>
    </rPh>
    <rPh sb="25" eb="27">
      <t>バアイ</t>
    </rPh>
    <rPh sb="30" eb="32">
      <t>マイツキ</t>
    </rPh>
    <rPh sb="32" eb="34">
      <t>ショウカン</t>
    </rPh>
    <rPh sb="35" eb="36">
      <t>ラン</t>
    </rPh>
    <rPh sb="37" eb="38">
      <t>スベ</t>
    </rPh>
    <phoneticPr fontId="2"/>
  </si>
  <si>
    <t>2　｢種別｣欄･････貸付種別のコード番号を記入する。</t>
    <rPh sb="3" eb="5">
      <t>シュベツ</t>
    </rPh>
    <rPh sb="12" eb="14">
      <t>カシツケ</t>
    </rPh>
    <rPh sb="14" eb="16">
      <t>シュベツ</t>
    </rPh>
    <rPh sb="20" eb="22">
      <t>バンゴウ</t>
    </rPh>
    <rPh sb="23" eb="25">
      <t>キニュウ</t>
    </rPh>
    <phoneticPr fontId="2"/>
  </si>
  <si>
    <t>3　｢貸付番号｣欄･････右づめで記入する。</t>
    <rPh sb="3" eb="5">
      <t>カシツケ</t>
    </rPh>
    <rPh sb="5" eb="7">
      <t>バンゴウ</t>
    </rPh>
    <rPh sb="14" eb="15">
      <t>ミギ</t>
    </rPh>
    <rPh sb="18" eb="20">
      <t>キニュウ</t>
    </rPh>
    <phoneticPr fontId="2"/>
  </si>
  <si>
    <t>4　｢一部繰上償還額｣欄</t>
    <rPh sb="3" eb="5">
      <t>イチブ</t>
    </rPh>
    <rPh sb="5" eb="7">
      <t>クリアゲ</t>
    </rPh>
    <rPh sb="7" eb="9">
      <t>ショウカン</t>
    </rPh>
    <rPh sb="9" eb="10">
      <t>ガク</t>
    </rPh>
    <phoneticPr fontId="2"/>
  </si>
  <si>
    <t>5　｢繰上償還後の償還回数｣欄</t>
    <rPh sb="3" eb="5">
      <t>クリアゲ</t>
    </rPh>
    <rPh sb="5" eb="7">
      <t>ショウカン</t>
    </rPh>
    <rPh sb="7" eb="8">
      <t>ゴ</t>
    </rPh>
    <rPh sb="9" eb="11">
      <t>ショウカン</t>
    </rPh>
    <rPh sb="11" eb="13">
      <t>カイスウ</t>
    </rPh>
    <rPh sb="14" eb="15">
      <t>ラン</t>
    </rPh>
    <phoneticPr fontId="2"/>
  </si>
  <si>
    <t>6　一部繰上償還後の借受中の貸付金の償還月額について</t>
    <rPh sb="2" eb="4">
      <t>イチブ</t>
    </rPh>
    <rPh sb="4" eb="6">
      <t>クリアゲ</t>
    </rPh>
    <rPh sb="6" eb="8">
      <t>ショウカン</t>
    </rPh>
    <rPh sb="8" eb="9">
      <t>ゴ</t>
    </rPh>
    <rPh sb="10" eb="12">
      <t>カリウケ</t>
    </rPh>
    <rPh sb="12" eb="13">
      <t>ジュウ</t>
    </rPh>
    <rPh sb="14" eb="16">
      <t>カシツケ</t>
    </rPh>
    <rPh sb="16" eb="17">
      <t>キン</t>
    </rPh>
    <rPh sb="18" eb="20">
      <t>ショウカン</t>
    </rPh>
    <rPh sb="20" eb="22">
      <t>ゲツガク</t>
    </rPh>
    <phoneticPr fontId="2"/>
  </si>
  <si>
    <t>【事例１】</t>
    <rPh sb="1" eb="3">
      <t>ジレイ</t>
    </rPh>
    <phoneticPr fontId="2"/>
  </si>
  <si>
    <t>年・月</t>
    <rPh sb="0" eb="1">
      <t>ネン</t>
    </rPh>
    <rPh sb="2" eb="3">
      <t>ツキ</t>
    </rPh>
    <phoneticPr fontId="2"/>
  </si>
  <si>
    <t>回数</t>
    <rPh sb="0" eb="2">
      <t>カイスウ</t>
    </rPh>
    <phoneticPr fontId="2"/>
  </si>
  <si>
    <t>残回数</t>
    <rPh sb="0" eb="1">
      <t>ザン</t>
    </rPh>
    <rPh sb="1" eb="3">
      <t>カイスウ</t>
    </rPh>
    <phoneticPr fontId="2"/>
  </si>
  <si>
    <t>償　　　還　　　額</t>
    <rPh sb="0" eb="1">
      <t>ショウ</t>
    </rPh>
    <rPh sb="4" eb="5">
      <t>カン</t>
    </rPh>
    <rPh sb="8" eb="9">
      <t>ガク</t>
    </rPh>
    <phoneticPr fontId="2"/>
  </si>
  <si>
    <t>一部繰上額</t>
    <rPh sb="0" eb="2">
      <t>イチブ</t>
    </rPh>
    <rPh sb="2" eb="4">
      <t>クリアゲ</t>
    </rPh>
    <rPh sb="4" eb="5">
      <t>ガク</t>
    </rPh>
    <phoneticPr fontId="2"/>
  </si>
  <si>
    <t>未償還元金</t>
    <rPh sb="0" eb="3">
      <t>ミショウカン</t>
    </rPh>
    <rPh sb="3" eb="5">
      <t>ガンキン</t>
    </rPh>
    <phoneticPr fontId="2"/>
  </si>
  <si>
    <t>償還元金</t>
    <rPh sb="0" eb="2">
      <t>ショウカン</t>
    </rPh>
    <rPh sb="2" eb="4">
      <t>ガンキン</t>
    </rPh>
    <phoneticPr fontId="2"/>
  </si>
  <si>
    <t>利　　息</t>
    <rPh sb="0" eb="1">
      <t>リ</t>
    </rPh>
    <rPh sb="3" eb="4">
      <t>イキ</t>
    </rPh>
    <phoneticPr fontId="2"/>
  </si>
  <si>
    <t>計</t>
    <rPh sb="0" eb="1">
      <t>ケイ</t>
    </rPh>
    <phoneticPr fontId="2"/>
  </si>
  <si>
    <t>△</t>
    <phoneticPr fontId="2"/>
  </si>
  <si>
    <t>賦金率表からこの値に近い率を求める。</t>
    <rPh sb="0" eb="1">
      <t>フ</t>
    </rPh>
    <rPh sb="1" eb="2">
      <t>キン</t>
    </rPh>
    <rPh sb="2" eb="3">
      <t>リツ</t>
    </rPh>
    <rPh sb="3" eb="4">
      <t>オモテ</t>
    </rPh>
    <rPh sb="8" eb="9">
      <t>アタイ</t>
    </rPh>
    <rPh sb="10" eb="11">
      <t>チカ</t>
    </rPh>
    <rPh sb="12" eb="13">
      <t>リツ</t>
    </rPh>
    <rPh sb="14" eb="15">
      <t>モト</t>
    </rPh>
    <phoneticPr fontId="2"/>
  </si>
  <si>
    <t>賦　　金　　率</t>
    <rPh sb="0" eb="1">
      <t>フ</t>
    </rPh>
    <rPh sb="3" eb="4">
      <t>キン</t>
    </rPh>
    <rPh sb="6" eb="7">
      <t>リツ</t>
    </rPh>
    <phoneticPr fontId="2"/>
  </si>
  <si>
    <t>円</t>
    <rPh sb="0" eb="1">
      <t>エン</t>
    </rPh>
    <phoneticPr fontId="2"/>
  </si>
  <si>
    <t>×</t>
    <phoneticPr fontId="2"/>
  </si>
  <si>
    <t>↑</t>
    <phoneticPr fontId="2"/>
  </si>
  <si>
    <t>↑</t>
    <phoneticPr fontId="2"/>
  </si>
  <si>
    <t>【事例２】</t>
    <rPh sb="1" eb="3">
      <t>ジレイ</t>
    </rPh>
    <phoneticPr fontId="2"/>
  </si>
  <si>
    <t>　【事例１】と併せて、ボーナス償還を一部繰上償還するとき、ボーナスの１回の償還額</t>
    <rPh sb="2" eb="4">
      <t>ジレイ</t>
    </rPh>
    <rPh sb="7" eb="8">
      <t>アワ</t>
    </rPh>
    <rPh sb="15" eb="17">
      <t>ショウカン</t>
    </rPh>
    <rPh sb="18" eb="20">
      <t>イチブ</t>
    </rPh>
    <rPh sb="20" eb="22">
      <t>クリアゲ</t>
    </rPh>
    <rPh sb="22" eb="24">
      <t>ショウカン</t>
    </rPh>
    <rPh sb="35" eb="36">
      <t>カイ</t>
    </rPh>
    <rPh sb="37" eb="39">
      <t>ショウカン</t>
    </rPh>
    <rPh sb="39" eb="40">
      <t>ガク</t>
    </rPh>
    <phoneticPr fontId="2"/>
  </si>
  <si>
    <t>ボーナス償還分</t>
    <rPh sb="4" eb="6">
      <t>ショウカン</t>
    </rPh>
    <rPh sb="6" eb="7">
      <t>ブン</t>
    </rPh>
    <phoneticPr fontId="2"/>
  </si>
  <si>
    <t>△</t>
    <phoneticPr fontId="2"/>
  </si>
  <si>
    <t>８月の賦金率</t>
    <rPh sb="1" eb="2">
      <t>ガツ</t>
    </rPh>
    <rPh sb="3" eb="4">
      <t>フ</t>
    </rPh>
    <rPh sb="4" eb="5">
      <t>キン</t>
    </rPh>
    <rPh sb="5" eb="6">
      <t>リツ</t>
    </rPh>
    <phoneticPr fontId="2"/>
  </si>
  <si>
    <t>↑</t>
    <phoneticPr fontId="2"/>
  </si>
  <si>
    <t>【事例３】</t>
    <rPh sb="1" eb="3">
      <t>ジレイ</t>
    </rPh>
    <phoneticPr fontId="2"/>
  </si>
  <si>
    <t>×</t>
    <phoneticPr fontId="2"/>
  </si>
  <si>
    <t>【事例４】</t>
    <rPh sb="1" eb="3">
      <t>ジレイ</t>
    </rPh>
    <phoneticPr fontId="2"/>
  </si>
  <si>
    <t>×</t>
    <phoneticPr fontId="2"/>
  </si>
  <si>
    <r>
      <rPr>
        <sz val="11"/>
        <rFont val="ＭＳ Ｐゴシック"/>
        <family val="3"/>
        <charset val="128"/>
      </rPr>
      <t>19,806円</t>
    </r>
    <r>
      <rPr>
        <sz val="11"/>
        <rFont val="ＭＳ Ｐゴシック"/>
        <family val="3"/>
        <charset val="128"/>
      </rPr>
      <t>÷</t>
    </r>
    <r>
      <rPr>
        <sz val="11"/>
        <rFont val="ＭＳ Ｐゴシック"/>
        <family val="3"/>
        <charset val="128"/>
      </rPr>
      <t>1,214,168</t>
    </r>
    <r>
      <rPr>
        <sz val="11"/>
        <rFont val="ＭＳ Ｐゴシック"/>
        <family val="3"/>
        <charset val="128"/>
      </rPr>
      <t>円＝</t>
    </r>
    <r>
      <rPr>
        <sz val="11"/>
        <rFont val="ＭＳ Ｐゴシック"/>
        <family val="3"/>
        <charset val="128"/>
      </rPr>
      <t>0.01631240487</t>
    </r>
    <rPh sb="2" eb="7">
      <t>８０６エン</t>
    </rPh>
    <rPh sb="17" eb="18">
      <t>エン</t>
    </rPh>
    <phoneticPr fontId="2"/>
  </si>
  <si>
    <r>
      <t>0</t>
    </r>
    <r>
      <rPr>
        <sz val="11"/>
        <rFont val="ＭＳ Ｐゴシック"/>
        <family val="3"/>
        <charset val="128"/>
      </rPr>
      <t>.0161900414</t>
    </r>
    <r>
      <rPr>
        <sz val="11"/>
        <rFont val="ＭＳ Ｐゴシック"/>
        <family val="3"/>
        <charset val="128"/>
      </rPr>
      <t>　　＝</t>
    </r>
    <phoneticPr fontId="2"/>
  </si>
  <si>
    <t>19,657円　　（円未満四捨五入）</t>
    <rPh sb="2" eb="7">
      <t>６５７エン</t>
    </rPh>
    <rPh sb="10" eb="11">
      <t>エン</t>
    </rPh>
    <rPh sb="11" eb="13">
      <t>ミマン</t>
    </rPh>
    <rPh sb="13" eb="17">
      <t>シシャゴニュウ</t>
    </rPh>
    <phoneticPr fontId="2"/>
  </si>
  <si>
    <r>
      <t>償還回数</t>
    </r>
    <r>
      <rPr>
        <sz val="11"/>
        <rFont val="ＭＳ Ｐゴシック"/>
        <family val="3"/>
        <charset val="128"/>
      </rPr>
      <t>64</t>
    </r>
    <r>
      <rPr>
        <sz val="11"/>
        <rFont val="ＭＳ Ｐゴシック"/>
        <family val="3"/>
        <charset val="128"/>
      </rPr>
      <t>回の賦金率</t>
    </r>
    <rPh sb="0" eb="2">
      <t>ショウカン</t>
    </rPh>
    <rPh sb="2" eb="4">
      <t>カイスウ</t>
    </rPh>
    <rPh sb="6" eb="7">
      <t>カイ</t>
    </rPh>
    <rPh sb="8" eb="9">
      <t>フ</t>
    </rPh>
    <rPh sb="9" eb="10">
      <t>キン</t>
    </rPh>
    <rPh sb="10" eb="11">
      <t>リツ</t>
    </rPh>
    <phoneticPr fontId="2"/>
  </si>
  <si>
    <t>64回÷６＝１０回</t>
    <rPh sb="2" eb="3">
      <t>カイ</t>
    </rPh>
    <rPh sb="8" eb="9">
      <t>カイ</t>
    </rPh>
    <phoneticPr fontId="2"/>
  </si>
  <si>
    <t>0.1034392469　　　＝</t>
    <phoneticPr fontId="2"/>
  </si>
  <si>
    <t>106,957円　　（円未満四捨五入）</t>
    <rPh sb="7" eb="8">
      <t>エン</t>
    </rPh>
    <rPh sb="11" eb="12">
      <t>エン</t>
    </rPh>
    <rPh sb="12" eb="14">
      <t>ミマン</t>
    </rPh>
    <rPh sb="14" eb="18">
      <t>シシャゴニュウ</t>
    </rPh>
    <phoneticPr fontId="2"/>
  </si>
  <si>
    <t>償還回数10回の賦金率</t>
    <rPh sb="0" eb="2">
      <t>ショウカン</t>
    </rPh>
    <rPh sb="2" eb="4">
      <t>カイスウ</t>
    </rPh>
    <rPh sb="6" eb="7">
      <t>カイ</t>
    </rPh>
    <rPh sb="8" eb="9">
      <t>フ</t>
    </rPh>
    <rPh sb="9" eb="10">
      <t>キン</t>
    </rPh>
    <rPh sb="10" eb="11">
      <t>リツ</t>
    </rPh>
    <phoneticPr fontId="2"/>
  </si>
  <si>
    <t>0.1034392469</t>
    <phoneticPr fontId="2"/>
  </si>
  <si>
    <r>
      <t>　１回の償還額を</t>
    </r>
    <r>
      <rPr>
        <sz val="11"/>
        <rFont val="ＭＳ Ｐゴシック"/>
        <family val="3"/>
        <charset val="128"/>
      </rPr>
      <t>15</t>
    </r>
    <r>
      <rPr>
        <sz val="11"/>
        <rFont val="ＭＳ Ｐゴシック"/>
        <family val="3"/>
        <charset val="128"/>
      </rPr>
      <t>,000円程度に減らす方法　</t>
    </r>
    <r>
      <rPr>
        <sz val="11"/>
        <rFont val="ＭＳ Ｐゴシック"/>
        <family val="3"/>
        <charset val="128"/>
      </rPr>
      <t>(8</t>
    </r>
    <r>
      <rPr>
        <sz val="11"/>
        <rFont val="ＭＳ Ｐゴシック"/>
        <family val="3"/>
        <charset val="128"/>
      </rPr>
      <t>月一部繰上償還）</t>
    </r>
    <rPh sb="2" eb="3">
      <t>カイ</t>
    </rPh>
    <rPh sb="4" eb="6">
      <t>ショウカン</t>
    </rPh>
    <rPh sb="6" eb="7">
      <t>ガク</t>
    </rPh>
    <rPh sb="14" eb="15">
      <t>エン</t>
    </rPh>
    <rPh sb="15" eb="17">
      <t>テイド</t>
    </rPh>
    <rPh sb="18" eb="19">
      <t>ヘ</t>
    </rPh>
    <rPh sb="21" eb="23">
      <t>ホウホウ</t>
    </rPh>
    <phoneticPr fontId="2"/>
  </si>
  <si>
    <r>
      <t>15</t>
    </r>
    <r>
      <rPr>
        <sz val="11"/>
        <rFont val="ＭＳ Ｐゴシック"/>
        <family val="3"/>
        <charset val="128"/>
      </rPr>
      <t>,000円÷</t>
    </r>
    <r>
      <rPr>
        <sz val="11"/>
        <rFont val="ＭＳ Ｐゴシック"/>
        <family val="3"/>
        <charset val="128"/>
      </rPr>
      <t>1,214,168</t>
    </r>
    <r>
      <rPr>
        <sz val="11"/>
        <rFont val="ＭＳ Ｐゴシック"/>
        <family val="3"/>
        <charset val="128"/>
      </rPr>
      <t>円＝</t>
    </r>
    <r>
      <rPr>
        <sz val="11"/>
        <rFont val="ＭＳ Ｐゴシック"/>
        <family val="3"/>
        <charset val="128"/>
      </rPr>
      <t>0.0123541388</t>
    </r>
    <rPh sb="6" eb="7">
      <t>エン</t>
    </rPh>
    <rPh sb="17" eb="18">
      <t>エン</t>
    </rPh>
    <phoneticPr fontId="2"/>
  </si>
  <si>
    <t>0.0124697725</t>
    <phoneticPr fontId="2"/>
  </si>
  <si>
    <t>0.0123297402</t>
    <phoneticPr fontId="2"/>
  </si>
  <si>
    <t>0.0121929668</t>
    <phoneticPr fontId="2"/>
  </si>
  <si>
    <t>0.0123297402　　　＝</t>
    <phoneticPr fontId="2"/>
  </si>
  <si>
    <t>14,970円　　（円未満四捨五入）</t>
    <rPh sb="6" eb="7">
      <t>エン</t>
    </rPh>
    <rPh sb="10" eb="11">
      <t>エン</t>
    </rPh>
    <rPh sb="11" eb="13">
      <t>ミマン</t>
    </rPh>
    <rPh sb="13" eb="17">
      <t>シシャゴニュウ</t>
    </rPh>
    <phoneticPr fontId="2"/>
  </si>
  <si>
    <t>償還回数85回の賦金率</t>
    <rPh sb="0" eb="2">
      <t>ショウカン</t>
    </rPh>
    <rPh sb="2" eb="4">
      <t>カイスウ</t>
    </rPh>
    <rPh sb="6" eb="7">
      <t>カイ</t>
    </rPh>
    <rPh sb="8" eb="9">
      <t>フ</t>
    </rPh>
    <rPh sb="9" eb="10">
      <t>キン</t>
    </rPh>
    <rPh sb="10" eb="11">
      <t>リツ</t>
    </rPh>
    <phoneticPr fontId="2"/>
  </si>
  <si>
    <t>　償還回数を減らし、１回の償還額を25,000円程度に増やす方法</t>
    <rPh sb="1" eb="3">
      <t>ショウカン</t>
    </rPh>
    <rPh sb="3" eb="5">
      <t>カイスウ</t>
    </rPh>
    <rPh sb="6" eb="7">
      <t>ヘ</t>
    </rPh>
    <rPh sb="11" eb="12">
      <t>カイ</t>
    </rPh>
    <rPh sb="13" eb="15">
      <t>ショウカン</t>
    </rPh>
    <rPh sb="15" eb="16">
      <t>ガク</t>
    </rPh>
    <rPh sb="23" eb="24">
      <t>エン</t>
    </rPh>
    <rPh sb="24" eb="26">
      <t>テイド</t>
    </rPh>
    <rPh sb="27" eb="28">
      <t>フ</t>
    </rPh>
    <rPh sb="30" eb="32">
      <t>ホウホウ</t>
    </rPh>
    <phoneticPr fontId="2"/>
  </si>
  <si>
    <r>
      <rPr>
        <sz val="11"/>
        <rFont val="ＭＳ Ｐゴシック"/>
        <family val="3"/>
        <charset val="128"/>
      </rPr>
      <t>25,000</t>
    </r>
    <r>
      <rPr>
        <sz val="11"/>
        <rFont val="ＭＳ Ｐゴシック"/>
        <family val="3"/>
        <charset val="128"/>
      </rPr>
      <t>円÷</t>
    </r>
    <r>
      <rPr>
        <sz val="11"/>
        <rFont val="ＭＳ Ｐゴシック"/>
        <family val="3"/>
        <charset val="128"/>
      </rPr>
      <t>1,214,168円</t>
    </r>
    <r>
      <rPr>
        <sz val="11"/>
        <rFont val="ＭＳ Ｐゴシック"/>
        <family val="3"/>
        <charset val="128"/>
      </rPr>
      <t>＝</t>
    </r>
    <r>
      <rPr>
        <sz val="11"/>
        <rFont val="ＭＳ Ｐゴシック"/>
        <family val="3"/>
        <charset val="128"/>
      </rPr>
      <t>0.02059023133</t>
    </r>
    <rPh sb="6" eb="7">
      <t>エン</t>
    </rPh>
    <rPh sb="17" eb="18">
      <t>エン</t>
    </rPh>
    <phoneticPr fontId="2"/>
  </si>
  <si>
    <t>0.0209743236</t>
    <phoneticPr fontId="2"/>
  </si>
  <si>
    <t>0.0205660366</t>
    <phoneticPr fontId="2"/>
  </si>
  <si>
    <t>0.0201737649</t>
    <phoneticPr fontId="2"/>
  </si>
  <si>
    <t>0.0205660366　　　＝</t>
    <phoneticPr fontId="2"/>
  </si>
  <si>
    <r>
      <t>24,971</t>
    </r>
    <r>
      <rPr>
        <sz val="11"/>
        <rFont val="ＭＳ Ｐゴシック"/>
        <family val="3"/>
        <charset val="128"/>
      </rPr>
      <t>円　　（円未満四捨五入）</t>
    </r>
    <rPh sb="6" eb="7">
      <t>エン</t>
    </rPh>
    <rPh sb="10" eb="11">
      <t>エン</t>
    </rPh>
    <rPh sb="11" eb="13">
      <t>ミマン</t>
    </rPh>
    <rPh sb="13" eb="17">
      <t>シシャゴニュウ</t>
    </rPh>
    <phoneticPr fontId="2"/>
  </si>
  <si>
    <t>償還回数50回の賦金率</t>
    <rPh sb="0" eb="2">
      <t>ショウカン</t>
    </rPh>
    <rPh sb="2" eb="4">
      <t>カイスウ</t>
    </rPh>
    <rPh sb="6" eb="7">
      <t>カイ</t>
    </rPh>
    <rPh sb="8" eb="9">
      <t>フ</t>
    </rPh>
    <rPh sb="9" eb="10">
      <t>キン</t>
    </rPh>
    <rPh sb="10" eb="11">
      <t>リツ</t>
    </rPh>
    <phoneticPr fontId="2"/>
  </si>
  <si>
    <t>※ボ－ナス償還回数は、毎月償還回数の1/6以内で設定する（今回は１０回とした）。</t>
    <rPh sb="5" eb="7">
      <t>ショウカン</t>
    </rPh>
    <rPh sb="7" eb="9">
      <t>カイスウ</t>
    </rPh>
    <rPh sb="11" eb="13">
      <t>マイツキ</t>
    </rPh>
    <rPh sb="13" eb="15">
      <t>ショウカン</t>
    </rPh>
    <rPh sb="15" eb="17">
      <t>カイスウ</t>
    </rPh>
    <rPh sb="21" eb="23">
      <t>イナイ</t>
    </rPh>
    <rPh sb="24" eb="26">
      <t>セッテイ</t>
    </rPh>
    <rPh sb="29" eb="31">
      <t>コンカイ</t>
    </rPh>
    <rPh sb="34" eb="35">
      <t>カイ</t>
    </rPh>
    <phoneticPr fontId="2"/>
  </si>
  <si>
    <t>部分に該当する内容を記入してください。</t>
    <rPh sb="0" eb="2">
      <t>ブブン</t>
    </rPh>
    <rPh sb="3" eb="5">
      <t>ガイトウ</t>
    </rPh>
    <rPh sb="7" eb="9">
      <t>ナイヨウ</t>
    </rPh>
    <rPh sb="10" eb="12">
      <t>キニュウ</t>
    </rPh>
    <phoneticPr fontId="2"/>
  </si>
  <si>
    <t>令和</t>
    <rPh sb="0" eb="2">
      <t>レイワ</t>
    </rPh>
    <phoneticPr fontId="2"/>
  </si>
  <si>
    <t xml:space="preserve"> (2)　ボーナス償還の合計額が、給料の10分の6に相当する金額以下であること。</t>
    <rPh sb="9" eb="11">
      <t>ショウカン</t>
    </rPh>
    <rPh sb="12" eb="14">
      <t>ゴウケイ</t>
    </rPh>
    <rPh sb="14" eb="15">
      <t>ガク</t>
    </rPh>
    <rPh sb="17" eb="19">
      <t>キュウリョウ</t>
    </rPh>
    <rPh sb="22" eb="23">
      <t>プン</t>
    </rPh>
    <rPh sb="26" eb="28">
      <t>ソウトウ</t>
    </rPh>
    <rPh sb="30" eb="32">
      <t>キンガク</t>
    </rPh>
    <rPh sb="32" eb="34">
      <t>イカ</t>
    </rPh>
    <phoneticPr fontId="2"/>
  </si>
  <si>
    <t>２</t>
    <phoneticPr fontId="2"/>
  </si>
  <si>
    <t>償還期限</t>
    <rPh sb="0" eb="1">
      <t>ショウ</t>
    </rPh>
    <rPh sb="1" eb="2">
      <t>カン</t>
    </rPh>
    <rPh sb="2" eb="3">
      <t>キ</t>
    </rPh>
    <rPh sb="3" eb="4">
      <t>キリ</t>
    </rPh>
    <phoneticPr fontId="2"/>
  </si>
  <si>
    <t>償還月の
20日（※）</t>
    <rPh sb="0" eb="2">
      <t>ショウカン</t>
    </rPh>
    <rPh sb="2" eb="3">
      <t>ツキ</t>
    </rPh>
    <rPh sb="7" eb="8">
      <t>ヒ</t>
    </rPh>
    <phoneticPr fontId="2"/>
  </si>
  <si>
    <t>金融機関の休業日にあたるときは、その前営業日が期限となります。</t>
    <rPh sb="0" eb="2">
      <t>キンユウ</t>
    </rPh>
    <rPh sb="2" eb="4">
      <t>キカン</t>
    </rPh>
    <rPh sb="5" eb="8">
      <t>キュウギョウビ</t>
    </rPh>
    <rPh sb="18" eb="19">
      <t>ゼン</t>
    </rPh>
    <rPh sb="19" eb="22">
      <t>エイギョウビ</t>
    </rPh>
    <rPh sb="23" eb="25">
      <t>キゲン</t>
    </rPh>
    <phoneticPr fontId="2"/>
  </si>
  <si>
    <t>所属所</t>
    <rPh sb="0" eb="2">
      <t>ショゾク</t>
    </rPh>
    <rPh sb="2" eb="3">
      <t>ショ</t>
    </rPh>
    <phoneticPr fontId="2"/>
  </si>
  <si>
    <t>提出期限</t>
    <rPh sb="0" eb="2">
      <t>テイシュツ</t>
    </rPh>
    <rPh sb="2" eb="4">
      <t>キゲン</t>
    </rPh>
    <phoneticPr fontId="2"/>
  </si>
  <si>
    <t>①</t>
    <phoneticPr fontId="2"/>
  </si>
  <si>
    <t>支所（教育事務所・名古屋市学校事務センター等）が管轄する所属所（市町村立の小・中・高等学校・特別支援学校・幼稚園等）の組合員</t>
    <rPh sb="0" eb="2">
      <t>シショ</t>
    </rPh>
    <rPh sb="3" eb="5">
      <t>キョウイク</t>
    </rPh>
    <rPh sb="5" eb="7">
      <t>ジム</t>
    </rPh>
    <rPh sb="7" eb="8">
      <t>ショ</t>
    </rPh>
    <rPh sb="9" eb="13">
      <t>ナゴヤシ</t>
    </rPh>
    <rPh sb="13" eb="15">
      <t>ガッコウ</t>
    </rPh>
    <rPh sb="15" eb="17">
      <t>ジム</t>
    </rPh>
    <rPh sb="21" eb="22">
      <t>トウ</t>
    </rPh>
    <rPh sb="24" eb="26">
      <t>カンカツ</t>
    </rPh>
    <rPh sb="28" eb="30">
      <t>ショゾク</t>
    </rPh>
    <rPh sb="30" eb="31">
      <t>ショ</t>
    </rPh>
    <rPh sb="32" eb="35">
      <t>シチョウソン</t>
    </rPh>
    <rPh sb="35" eb="36">
      <t>リツ</t>
    </rPh>
    <rPh sb="37" eb="38">
      <t>ショウ</t>
    </rPh>
    <rPh sb="39" eb="40">
      <t>チュウ</t>
    </rPh>
    <rPh sb="41" eb="43">
      <t>コウトウ</t>
    </rPh>
    <rPh sb="43" eb="45">
      <t>ガッコウ</t>
    </rPh>
    <rPh sb="46" eb="48">
      <t>トクベツ</t>
    </rPh>
    <rPh sb="48" eb="50">
      <t>シエン</t>
    </rPh>
    <rPh sb="50" eb="52">
      <t>ガッコウ</t>
    </rPh>
    <rPh sb="53" eb="56">
      <t>ヨウチエン</t>
    </rPh>
    <rPh sb="56" eb="57">
      <t>トウ</t>
    </rPh>
    <rPh sb="59" eb="62">
      <t>クミアイイン</t>
    </rPh>
    <phoneticPr fontId="2"/>
  </si>
  <si>
    <t>償還月前月の、該当支所が定める日</t>
    <rPh sb="0" eb="2">
      <t>ショウカン</t>
    </rPh>
    <rPh sb="2" eb="3">
      <t>ヅキ</t>
    </rPh>
    <rPh sb="3" eb="5">
      <t>ゼンゲツ</t>
    </rPh>
    <rPh sb="7" eb="9">
      <t>ガイトウ</t>
    </rPh>
    <phoneticPr fontId="2"/>
  </si>
  <si>
    <t>②</t>
    <phoneticPr fontId="2"/>
  </si>
  <si>
    <t>県立高等学校・特別支援学校・教育委員会事務局・教育事務所の組合員</t>
    <rPh sb="0" eb="1">
      <t>ケン</t>
    </rPh>
    <rPh sb="1" eb="2">
      <t>リツ</t>
    </rPh>
    <rPh sb="2" eb="4">
      <t>コウトウ</t>
    </rPh>
    <rPh sb="4" eb="6">
      <t>ガッコウ</t>
    </rPh>
    <rPh sb="7" eb="9">
      <t>トクベツ</t>
    </rPh>
    <rPh sb="9" eb="11">
      <t>シエン</t>
    </rPh>
    <rPh sb="11" eb="13">
      <t>ガッコウ</t>
    </rPh>
    <rPh sb="14" eb="16">
      <t>キョウイク</t>
    </rPh>
    <rPh sb="16" eb="19">
      <t>イインカイ</t>
    </rPh>
    <rPh sb="19" eb="22">
      <t>ジムキョク</t>
    </rPh>
    <rPh sb="23" eb="25">
      <t>キョウイク</t>
    </rPh>
    <rPh sb="25" eb="27">
      <t>ジム</t>
    </rPh>
    <rPh sb="27" eb="28">
      <t>ショ</t>
    </rPh>
    <rPh sb="29" eb="31">
      <t>クミアイ</t>
    </rPh>
    <rPh sb="31" eb="32">
      <t>イン</t>
    </rPh>
    <phoneticPr fontId="2"/>
  </si>
  <si>
    <t>総務事務センター</t>
    <rPh sb="0" eb="2">
      <t>ソウム</t>
    </rPh>
    <rPh sb="2" eb="4">
      <t>ジム</t>
    </rPh>
    <phoneticPr fontId="2"/>
  </si>
  <si>
    <t>③</t>
    <phoneticPr fontId="2"/>
  </si>
  <si>
    <t>①②以外の所属所（大学・組合等）の組合員</t>
    <rPh sb="2" eb="4">
      <t>イガイ</t>
    </rPh>
    <rPh sb="5" eb="7">
      <t>ショゾク</t>
    </rPh>
    <rPh sb="7" eb="8">
      <t>ショ</t>
    </rPh>
    <rPh sb="9" eb="11">
      <t>ダイガク</t>
    </rPh>
    <rPh sb="12" eb="14">
      <t>クミアイ</t>
    </rPh>
    <rPh sb="14" eb="15">
      <t>トウ</t>
    </rPh>
    <rPh sb="17" eb="20">
      <t>クミアイイン</t>
    </rPh>
    <phoneticPr fontId="2"/>
  </si>
  <si>
    <t>公立学校共済組合愛知支部
（所属所経由）</t>
    <rPh sb="0" eb="2">
      <t>コウリツ</t>
    </rPh>
    <rPh sb="2" eb="4">
      <t>ガッコウ</t>
    </rPh>
    <rPh sb="4" eb="6">
      <t>キョウサイ</t>
    </rPh>
    <rPh sb="6" eb="8">
      <t>クミアイ</t>
    </rPh>
    <rPh sb="8" eb="10">
      <t>アイチ</t>
    </rPh>
    <rPh sb="10" eb="12">
      <t>シブ</t>
    </rPh>
    <rPh sb="14" eb="16">
      <t>ショゾク</t>
    </rPh>
    <rPh sb="16" eb="17">
      <t>ショ</t>
    </rPh>
    <rPh sb="17" eb="19">
      <t>ケイユ</t>
    </rPh>
    <phoneticPr fontId="2"/>
  </si>
  <si>
    <t>※提出期限が土曜日・日曜日・休日等にあたるときは、その直前の土曜日・日曜日・休日等でない日を期限とします。</t>
    <rPh sb="1" eb="3">
      <t>テイシュツ</t>
    </rPh>
    <rPh sb="3" eb="5">
      <t>キゲン</t>
    </rPh>
    <rPh sb="6" eb="9">
      <t>ドヨウビ</t>
    </rPh>
    <rPh sb="10" eb="13">
      <t>ニチヨウビ</t>
    </rPh>
    <rPh sb="14" eb="16">
      <t>キュウジツ</t>
    </rPh>
    <rPh sb="16" eb="17">
      <t>トウ</t>
    </rPh>
    <rPh sb="27" eb="29">
      <t>チョクゼン</t>
    </rPh>
    <rPh sb="44" eb="45">
      <t>ヒ</t>
    </rPh>
    <rPh sb="46" eb="48">
      <t>キゲン</t>
    </rPh>
    <phoneticPr fontId="2"/>
  </si>
  <si>
    <t>８月・１月</t>
    <rPh sb="1" eb="2">
      <t>ガツ</t>
    </rPh>
    <rPh sb="4" eb="5">
      <t>ガツ</t>
    </rPh>
    <phoneticPr fontId="2"/>
  </si>
  <si>
    <t>実施（償還）月</t>
    <rPh sb="0" eb="2">
      <t>ジッシ</t>
    </rPh>
    <rPh sb="3" eb="5">
      <t>ショウカン</t>
    </rPh>
    <rPh sb="6" eb="7">
      <t>ツキ</t>
    </rPh>
    <phoneticPr fontId="2"/>
  </si>
  <si>
    <t>実施月及び償還期限等</t>
    <rPh sb="0" eb="2">
      <t>ジッシ</t>
    </rPh>
    <rPh sb="2" eb="3">
      <t>ツキ</t>
    </rPh>
    <rPh sb="3" eb="4">
      <t>オヨ</t>
    </rPh>
    <rPh sb="7" eb="9">
      <t>キゲン</t>
    </rPh>
    <rPh sb="9" eb="10">
      <t>トウ</t>
    </rPh>
    <phoneticPr fontId="2"/>
  </si>
  <si>
    <t>７月15日（８月償還）及び12月15日 (１月償還）</t>
    <rPh sb="1" eb="2">
      <t>ガツ</t>
    </rPh>
    <rPh sb="4" eb="5">
      <t>ニチ</t>
    </rPh>
    <rPh sb="7" eb="8">
      <t>ガツ</t>
    </rPh>
    <rPh sb="8" eb="10">
      <t>ショウカン</t>
    </rPh>
    <rPh sb="11" eb="12">
      <t>オヨ</t>
    </rPh>
    <rPh sb="15" eb="16">
      <t>ガツ</t>
    </rPh>
    <rPh sb="18" eb="19">
      <t>ニチ</t>
    </rPh>
    <rPh sb="22" eb="23">
      <t>ガツ</t>
    </rPh>
    <rPh sb="23" eb="25">
      <t>ショウカン</t>
    </rPh>
    <phoneticPr fontId="2"/>
  </si>
  <si>
    <r>
      <t>※提出期限はすべて</t>
    </r>
    <r>
      <rPr>
        <b/>
        <sz val="11"/>
        <color indexed="10"/>
        <rFont val="ＭＳ Ｐゴシック"/>
        <family val="3"/>
        <charset val="128"/>
      </rPr>
      <t>「必着」</t>
    </r>
    <r>
      <rPr>
        <sz val="11"/>
        <color indexed="8"/>
        <rFont val="ＭＳ Ｐゴシック"/>
        <family val="3"/>
        <charset val="128"/>
      </rPr>
      <t>です。</t>
    </r>
    <rPh sb="1" eb="3">
      <t>テイシュツ</t>
    </rPh>
    <rPh sb="3" eb="5">
      <t>キゲン</t>
    </rPh>
    <rPh sb="10" eb="12">
      <t>ヒッチャク</t>
    </rPh>
    <phoneticPr fontId="2"/>
  </si>
  <si>
    <t>１</t>
    <phoneticPr fontId="2"/>
  </si>
  <si>
    <r>
      <t>一部繰上償還額の確定後、償還通知書と納付書を</t>
    </r>
    <r>
      <rPr>
        <sz val="11"/>
        <color indexed="10"/>
        <rFont val="ＭＳ Ｐゴシック"/>
        <family val="3"/>
        <charset val="128"/>
      </rPr>
      <t>償還月の初旬</t>
    </r>
    <r>
      <rPr>
        <sz val="11"/>
        <rFont val="ＭＳ Ｐゴシック"/>
        <family val="3"/>
        <charset val="128"/>
      </rPr>
      <t>に送付しますので、償還期限までに御入金ください。</t>
    </r>
    <rPh sb="0" eb="2">
      <t>イチブ</t>
    </rPh>
    <rPh sb="2" eb="4">
      <t>クリアゲ</t>
    </rPh>
    <rPh sb="4" eb="6">
      <t>ショウカン</t>
    </rPh>
    <rPh sb="6" eb="7">
      <t>ガク</t>
    </rPh>
    <rPh sb="8" eb="10">
      <t>カクテイ</t>
    </rPh>
    <rPh sb="10" eb="11">
      <t>ゴ</t>
    </rPh>
    <rPh sb="12" eb="14">
      <t>ショウカン</t>
    </rPh>
    <rPh sb="14" eb="16">
      <t>ツウチ</t>
    </rPh>
    <rPh sb="16" eb="17">
      <t>ショ</t>
    </rPh>
    <rPh sb="18" eb="21">
      <t>ノウフショ</t>
    </rPh>
    <rPh sb="22" eb="24">
      <t>ショウカン</t>
    </rPh>
    <rPh sb="24" eb="25">
      <t>ツキ</t>
    </rPh>
    <rPh sb="26" eb="28">
      <t>ショジュン</t>
    </rPh>
    <rPh sb="29" eb="31">
      <t>ソウフ</t>
    </rPh>
    <rPh sb="37" eb="39">
      <t>ショウカン</t>
    </rPh>
    <rPh sb="39" eb="41">
      <t>キゲン</t>
    </rPh>
    <rPh sb="44" eb="45">
      <t>ゴ</t>
    </rPh>
    <rPh sb="45" eb="47">
      <t>ニュウキン</t>
    </rPh>
    <phoneticPr fontId="2"/>
  </si>
  <si>
    <t>期限までに入金がされないときは、申出は無効となりますので、期限は厳守してください。</t>
    <rPh sb="0" eb="2">
      <t>キゲン</t>
    </rPh>
    <rPh sb="16" eb="18">
      <t>モウシデ</t>
    </rPh>
    <rPh sb="19" eb="21">
      <t>ムコウ</t>
    </rPh>
    <rPh sb="29" eb="31">
      <t>キゲン</t>
    </rPh>
    <rPh sb="32" eb="34">
      <t>ゲンシュ</t>
    </rPh>
    <phoneticPr fontId="2"/>
  </si>
  <si>
    <t>なお、期限までに入金できないときは、共済組合へ連絡してください。</t>
    <rPh sb="3" eb="5">
      <t>キゲン</t>
    </rPh>
    <rPh sb="8" eb="10">
      <t>ニュウキン</t>
    </rPh>
    <rPh sb="18" eb="20">
      <t>キョウサイ</t>
    </rPh>
    <rPh sb="20" eb="22">
      <t>クミアイ</t>
    </rPh>
    <rPh sb="23" eb="25">
      <t>レンラク</t>
    </rPh>
    <phoneticPr fontId="2"/>
  </si>
  <si>
    <t>３</t>
    <phoneticPr fontId="2"/>
  </si>
  <si>
    <t>４</t>
    <phoneticPr fontId="2"/>
  </si>
  <si>
    <t>償還種別</t>
    <rPh sb="0" eb="2">
      <t>ショウカン</t>
    </rPh>
    <rPh sb="2" eb="4">
      <t>シュベツ</t>
    </rPh>
    <phoneticPr fontId="2"/>
  </si>
  <si>
    <t>賦金率表</t>
    <rPh sb="0" eb="1">
      <t>ミツグ</t>
    </rPh>
    <rPh sb="1" eb="2">
      <t>キン</t>
    </rPh>
    <rPh sb="2" eb="3">
      <t>リツ</t>
    </rPh>
    <rPh sb="3" eb="4">
      <t>ヒョウ</t>
    </rPh>
    <phoneticPr fontId="2"/>
  </si>
  <si>
    <t>繰上後の未償還元金に</t>
    <rPh sb="0" eb="2">
      <t>クリアゲ</t>
    </rPh>
    <rPh sb="2" eb="3">
      <t>ゴ</t>
    </rPh>
    <rPh sb="4" eb="7">
      <t>ミショウカン</t>
    </rPh>
    <rPh sb="7" eb="9">
      <t>ガンキン</t>
    </rPh>
    <phoneticPr fontId="2"/>
  </si>
  <si>
    <t>ただし、借り受けている全貸付金の１回当たりの償還額(毎月）の合計額が給料月額の3/10を超えないこと。</t>
    <rPh sb="4" eb="5">
      <t>カ</t>
    </rPh>
    <rPh sb="6" eb="7">
      <t>ウ</t>
    </rPh>
    <rPh sb="11" eb="12">
      <t>ゼン</t>
    </rPh>
    <rPh sb="12" eb="14">
      <t>カシツケ</t>
    </rPh>
    <rPh sb="14" eb="15">
      <t>キン</t>
    </rPh>
    <rPh sb="17" eb="18">
      <t>カイ</t>
    </rPh>
    <rPh sb="18" eb="19">
      <t>ア</t>
    </rPh>
    <rPh sb="22" eb="24">
      <t>ショウカン</t>
    </rPh>
    <rPh sb="24" eb="25">
      <t>ガク</t>
    </rPh>
    <rPh sb="26" eb="28">
      <t>マイツキ</t>
    </rPh>
    <rPh sb="30" eb="32">
      <t>ゴウケイ</t>
    </rPh>
    <rPh sb="32" eb="33">
      <t>ガク</t>
    </rPh>
    <rPh sb="34" eb="36">
      <t>キュウリョウ</t>
    </rPh>
    <rPh sb="36" eb="38">
      <t>ゲツガク</t>
    </rPh>
    <rPh sb="44" eb="45">
      <t>コ</t>
    </rPh>
    <phoneticPr fontId="2"/>
  </si>
  <si>
    <t>ただし、借り受けている全貸付金の１回当たりの償還額(ボーナス）の合計額が給料月額の6/10を超えないこと。</t>
    <rPh sb="4" eb="5">
      <t>カ</t>
    </rPh>
    <rPh sb="6" eb="7">
      <t>ウ</t>
    </rPh>
    <rPh sb="11" eb="12">
      <t>ゼン</t>
    </rPh>
    <rPh sb="12" eb="14">
      <t>カシツケ</t>
    </rPh>
    <rPh sb="14" eb="15">
      <t>キン</t>
    </rPh>
    <rPh sb="17" eb="18">
      <t>カイ</t>
    </rPh>
    <rPh sb="18" eb="19">
      <t>ア</t>
    </rPh>
    <rPh sb="22" eb="24">
      <t>ショウカン</t>
    </rPh>
    <rPh sb="24" eb="25">
      <t>ガク</t>
    </rPh>
    <rPh sb="32" eb="34">
      <t>ゴウケイ</t>
    </rPh>
    <rPh sb="34" eb="35">
      <t>ガク</t>
    </rPh>
    <rPh sb="36" eb="38">
      <t>キュウリョウ</t>
    </rPh>
    <rPh sb="38" eb="40">
      <t>ゲツガク</t>
    </rPh>
    <rPh sb="46" eb="47">
      <t>コ</t>
    </rPh>
    <phoneticPr fontId="2"/>
  </si>
  <si>
    <t>平成19年３月以前の貸付け</t>
    <rPh sb="0" eb="2">
      <t>ヘイセイ</t>
    </rPh>
    <rPh sb="4" eb="5">
      <t>ネン</t>
    </rPh>
    <rPh sb="6" eb="7">
      <t>ガツ</t>
    </rPh>
    <rPh sb="7" eb="9">
      <t>イゼン</t>
    </rPh>
    <rPh sb="10" eb="12">
      <t>カシツケ</t>
    </rPh>
    <phoneticPr fontId="2"/>
  </si>
  <si>
    <t>平成19年４月以後の貸付け</t>
    <rPh sb="0" eb="2">
      <t>ヘイセイ</t>
    </rPh>
    <rPh sb="4" eb="5">
      <t>ネン</t>
    </rPh>
    <rPh sb="6" eb="7">
      <t>ガツ</t>
    </rPh>
    <rPh sb="7" eb="9">
      <t>イゴ</t>
    </rPh>
    <rPh sb="10" eb="12">
      <t>カシツケ</t>
    </rPh>
    <phoneticPr fontId="2"/>
  </si>
  <si>
    <t>申出書提出先</t>
    <rPh sb="0" eb="3">
      <t>モウシデショ</t>
    </rPh>
    <rPh sb="3" eb="5">
      <t>テイシュツ</t>
    </rPh>
    <rPh sb="5" eb="6">
      <t>サキ</t>
    </rPh>
    <phoneticPr fontId="2"/>
  </si>
  <si>
    <t>なお、償還猶予金の残額があるときは、償還猶予金の残額と繰上償還額を併せた額を償還することとなります。
また、ボーナス併用償還しているときは、ボーナス部分に係る経過利息を併せた額を償還することとなります。</t>
    <rPh sb="27" eb="29">
      <t>クリアゲ</t>
    </rPh>
    <rPh sb="29" eb="31">
      <t>ショウカン</t>
    </rPh>
    <rPh sb="31" eb="32">
      <t>ガク</t>
    </rPh>
    <rPh sb="33" eb="34">
      <t>アワ</t>
    </rPh>
    <rPh sb="36" eb="37">
      <t>ガク</t>
    </rPh>
    <rPh sb="38" eb="40">
      <t>ショウカン</t>
    </rPh>
    <phoneticPr fontId="2"/>
  </si>
  <si>
    <r>
      <rPr>
        <sz val="11"/>
        <color indexed="10"/>
        <rFont val="ＭＳ Ｐゴシック"/>
        <family val="3"/>
        <charset val="128"/>
      </rPr>
      <t>10万円以上（１円単位）</t>
    </r>
    <r>
      <rPr>
        <sz val="11"/>
        <rFont val="ＭＳ Ｐゴシック"/>
        <family val="3"/>
        <charset val="128"/>
      </rPr>
      <t xml:space="preserve">
※ボーナス償還と併用しているときは毎月償還のみの償還はできません（ボーナス償還に係る未償還元利金の償還を完了している場合を除く）。</t>
    </r>
    <rPh sb="8" eb="9">
      <t>エン</t>
    </rPh>
    <rPh sb="9" eb="11">
      <t>タンイ</t>
    </rPh>
    <rPh sb="18" eb="20">
      <t>ショウカン</t>
    </rPh>
    <rPh sb="21" eb="23">
      <t>ヘイヨウ</t>
    </rPh>
    <rPh sb="30" eb="32">
      <t>マイツキ</t>
    </rPh>
    <rPh sb="32" eb="34">
      <t>ショウカン</t>
    </rPh>
    <rPh sb="37" eb="39">
      <t>ショウカン</t>
    </rPh>
    <rPh sb="50" eb="52">
      <t>ショウカン</t>
    </rPh>
    <rPh sb="53" eb="54">
      <t>カカ</t>
    </rPh>
    <rPh sb="55" eb="58">
      <t>ミショウカン</t>
    </rPh>
    <rPh sb="58" eb="61">
      <t>ガンリキン</t>
    </rPh>
    <rPh sb="62" eb="64">
      <t>ショウカン</t>
    </rPh>
    <rPh sb="65" eb="67">
      <t>カンリョウ</t>
    </rPh>
    <rPh sb="71" eb="73">
      <t>バアイ</t>
    </rPh>
    <rPh sb="74" eb="75">
      <t>ノゾ</t>
    </rPh>
    <phoneticPr fontId="2"/>
  </si>
  <si>
    <t>未償還元金額等については、最新の「償還表」で確認してください。</t>
    <rPh sb="5" eb="6">
      <t>ガク</t>
    </rPh>
    <rPh sb="13" eb="15">
      <t>サイシン</t>
    </rPh>
    <phoneticPr fontId="2"/>
  </si>
  <si>
    <t>　※繰上償還せずに、回数のみ変更することはできません。</t>
    <rPh sb="2" eb="4">
      <t>クリアゲ</t>
    </rPh>
    <rPh sb="4" eb="6">
      <t>ショウカン</t>
    </rPh>
    <rPh sb="10" eb="12">
      <t>カイスウ</t>
    </rPh>
    <rPh sb="14" eb="16">
      <t>ヘンコウ</t>
    </rPh>
    <phoneticPr fontId="2"/>
  </si>
  <si>
    <t>借受人の希望により未償還元利金の一部を繰り上げて償還するとともに、残りの償還回数を変更（短縮）することができます（※）。</t>
    <rPh sb="33" eb="34">
      <t>ノコ</t>
    </rPh>
    <rPh sb="36" eb="38">
      <t>ショウカン</t>
    </rPh>
    <rPh sb="38" eb="40">
      <t>カイスウ</t>
    </rPh>
    <rPh sb="41" eb="43">
      <t>ヘンコウ</t>
    </rPh>
    <rPh sb="44" eb="46">
      <t>タンシュク</t>
    </rPh>
    <phoneticPr fontId="2"/>
  </si>
  <si>
    <t>※申出書は、原則として提出期限の１か月前から受付開始します。</t>
    <phoneticPr fontId="2"/>
  </si>
  <si>
    <t>一部繰上償還を行う月に係る毎月償還後の未償還回数以内で、借受人が希望する償還回数
※繰上償還額の全額をボーナス償還に充当する場合は変更できません。</t>
    <rPh sb="43" eb="45">
      <t>クリアゲ</t>
    </rPh>
    <rPh sb="45" eb="47">
      <t>ショウカン</t>
    </rPh>
    <rPh sb="47" eb="48">
      <t>ガク</t>
    </rPh>
    <rPh sb="49" eb="51">
      <t>ゼンガク</t>
    </rPh>
    <rPh sb="56" eb="58">
      <t>ショウカン</t>
    </rPh>
    <rPh sb="59" eb="61">
      <t>ジュウトウ</t>
    </rPh>
    <rPh sb="63" eb="65">
      <t>バアイ</t>
    </rPh>
    <rPh sb="66" eb="68">
      <t>ヘンコウ</t>
    </rPh>
    <phoneticPr fontId="2"/>
  </si>
  <si>
    <t>一部繰上償還を行う月までのボーナス償還後の未償還回数以内で、借受人が希望する償還回数（ただし、毎月償還回数の1/6以内であること。）</t>
    <rPh sb="7" eb="8">
      <t>オコナ</t>
    </rPh>
    <rPh sb="9" eb="10">
      <t>ツキ</t>
    </rPh>
    <rPh sb="19" eb="20">
      <t>ゴ</t>
    </rPh>
    <phoneticPr fontId="2"/>
  </si>
  <si>
    <t>該当支所
（県費・名古屋市費職員：所属所経由、その他市町村費職員：所属所及び該当市町村教育委員会経由）</t>
    <rPh sb="0" eb="2">
      <t>ガイトウ</t>
    </rPh>
    <rPh sb="2" eb="4">
      <t>シショ</t>
    </rPh>
    <rPh sb="6" eb="8">
      <t>ケンピ</t>
    </rPh>
    <rPh sb="9" eb="13">
      <t>ナゴヤシ</t>
    </rPh>
    <rPh sb="13" eb="14">
      <t>ヒ</t>
    </rPh>
    <rPh sb="14" eb="16">
      <t>ショクイン</t>
    </rPh>
    <rPh sb="17" eb="19">
      <t>ショゾク</t>
    </rPh>
    <rPh sb="19" eb="20">
      <t>ショ</t>
    </rPh>
    <rPh sb="20" eb="22">
      <t>ケイユ</t>
    </rPh>
    <rPh sb="25" eb="26">
      <t>タ</t>
    </rPh>
    <rPh sb="26" eb="29">
      <t>シチョウソン</t>
    </rPh>
    <rPh sb="29" eb="30">
      <t>ヒ</t>
    </rPh>
    <rPh sb="30" eb="32">
      <t>ショクイン</t>
    </rPh>
    <rPh sb="33" eb="35">
      <t>ショゾク</t>
    </rPh>
    <rPh sb="35" eb="36">
      <t>ショ</t>
    </rPh>
    <rPh sb="36" eb="37">
      <t>オヨ</t>
    </rPh>
    <rPh sb="38" eb="40">
      <t>ガイトウ</t>
    </rPh>
    <rPh sb="40" eb="43">
      <t>シチョウソン</t>
    </rPh>
    <rPh sb="43" eb="45">
      <t>キョウイク</t>
    </rPh>
    <rPh sb="45" eb="48">
      <t>イインカイ</t>
    </rPh>
    <rPh sb="48" eb="50">
      <t>ケイユ</t>
    </rPh>
    <phoneticPr fontId="2"/>
  </si>
  <si>
    <t>７月10日（８月償還）及び12月10日 (１月償還）</t>
    <rPh sb="1" eb="2">
      <t>ガツ</t>
    </rPh>
    <rPh sb="4" eb="5">
      <t>ニチ</t>
    </rPh>
    <rPh sb="7" eb="8">
      <t>ガツ</t>
    </rPh>
    <rPh sb="8" eb="10">
      <t>ショウカン</t>
    </rPh>
    <rPh sb="11" eb="12">
      <t>オヨ</t>
    </rPh>
    <rPh sb="15" eb="16">
      <t>ガツ</t>
    </rPh>
    <rPh sb="18" eb="19">
      <t>ニチ</t>
    </rPh>
    <rPh sb="22" eb="23">
      <t>ガツ</t>
    </rPh>
    <rPh sb="23" eb="25">
      <t>ショウカン</t>
    </rPh>
    <phoneticPr fontId="2"/>
  </si>
  <si>
    <r>
      <t xml:space="preserve">　１回の償還額をあまり変えずに、償還回数を減らす方法 </t>
    </r>
    <r>
      <rPr>
        <sz val="11"/>
        <rFont val="ＭＳ Ｐゴシック"/>
        <family val="3"/>
        <charset val="128"/>
      </rPr>
      <t xml:space="preserve"> (８月一部繰上償還）</t>
    </r>
    <rPh sb="2" eb="3">
      <t>カイ</t>
    </rPh>
    <rPh sb="4" eb="6">
      <t>ショウカン</t>
    </rPh>
    <rPh sb="6" eb="7">
      <t>ガク</t>
    </rPh>
    <rPh sb="11" eb="12">
      <t>カ</t>
    </rPh>
    <rPh sb="16" eb="18">
      <t>ショウカン</t>
    </rPh>
    <rPh sb="18" eb="20">
      <t>カイスウ</t>
    </rPh>
    <rPh sb="21" eb="22">
      <t>ヘ</t>
    </rPh>
    <rPh sb="24" eb="26">
      <t>ホウホウ</t>
    </rPh>
    <rPh sb="30" eb="31">
      <t>ガツ</t>
    </rPh>
    <rPh sb="31" eb="33">
      <t>イチブ</t>
    </rPh>
    <rPh sb="33" eb="35">
      <t>クリアゲ</t>
    </rPh>
    <rPh sb="35" eb="37">
      <t>ショウカン</t>
    </rPh>
    <phoneticPr fontId="2"/>
  </si>
  <si>
    <t>８月未償還元金</t>
    <rPh sb="1" eb="2">
      <t>ガツ</t>
    </rPh>
    <rPh sb="2" eb="5">
      <t>ミショウカン</t>
    </rPh>
    <rPh sb="5" eb="7">
      <t>ガンキン</t>
    </rPh>
    <phoneticPr fontId="2"/>
  </si>
  <si>
    <t>　〔貸付状況：貸付金　220万円　　償還回数　120回　　年利1.32％〕</t>
    <rPh sb="2" eb="4">
      <t>カシツ</t>
    </rPh>
    <rPh sb="4" eb="6">
      <t>ジョウキョウ</t>
    </rPh>
    <rPh sb="7" eb="9">
      <t>カシツ</t>
    </rPh>
    <rPh sb="9" eb="10">
      <t>キン</t>
    </rPh>
    <rPh sb="14" eb="16">
      <t>マンエン</t>
    </rPh>
    <rPh sb="18" eb="20">
      <t>ショウカン</t>
    </rPh>
    <rPh sb="20" eb="22">
      <t>カイスウ</t>
    </rPh>
    <rPh sb="26" eb="27">
      <t>カイ</t>
    </rPh>
    <rPh sb="29" eb="31">
      <t>ネンリ</t>
    </rPh>
    <phoneticPr fontId="2"/>
  </si>
  <si>
    <t>貸付状況 ： 毎月償還分　   　 貸付金　220万円　　償還回数　120回　　年利1.32％</t>
    <rPh sb="0" eb="2">
      <t>カシツ</t>
    </rPh>
    <rPh sb="2" eb="4">
      <t>ジョウキョウ</t>
    </rPh>
    <rPh sb="7" eb="9">
      <t>マイツキ</t>
    </rPh>
    <rPh sb="9" eb="11">
      <t>ショウカン</t>
    </rPh>
    <rPh sb="11" eb="12">
      <t>ブン</t>
    </rPh>
    <rPh sb="18" eb="20">
      <t>カシツ</t>
    </rPh>
    <rPh sb="20" eb="21">
      <t>キン</t>
    </rPh>
    <rPh sb="25" eb="27">
      <t>マンエン</t>
    </rPh>
    <rPh sb="29" eb="31">
      <t>ショウカン</t>
    </rPh>
    <rPh sb="31" eb="33">
      <t>カイスウ</t>
    </rPh>
    <rPh sb="37" eb="38">
      <t>カイ</t>
    </rPh>
    <rPh sb="40" eb="42">
      <t>ネンリ</t>
    </rPh>
    <phoneticPr fontId="2"/>
  </si>
  <si>
    <t>（３月貸付） ボーナス償還分　 貸付金　200万円　　償還回数  　20回　　年利1.32％</t>
    <rPh sb="2" eb="3">
      <t>ガツ</t>
    </rPh>
    <rPh sb="3" eb="5">
      <t>カシツケ</t>
    </rPh>
    <rPh sb="11" eb="13">
      <t>ショウカン</t>
    </rPh>
    <rPh sb="13" eb="14">
      <t>ブン</t>
    </rPh>
    <rPh sb="16" eb="18">
      <t>カシツ</t>
    </rPh>
    <rPh sb="18" eb="19">
      <t>キン</t>
    </rPh>
    <rPh sb="23" eb="25">
      <t>マンエン</t>
    </rPh>
    <rPh sb="27" eb="29">
      <t>ショウカン</t>
    </rPh>
    <rPh sb="29" eb="31">
      <t>カイスウ</t>
    </rPh>
    <rPh sb="36" eb="37">
      <t>カイ</t>
    </rPh>
    <rPh sb="39" eb="41">
      <t>ネンリ</t>
    </rPh>
    <phoneticPr fontId="2"/>
  </si>
  <si>
    <t>〔貸付状況：貸付金　220万円　　償還回数　120回　　年利1.32％〕</t>
    <rPh sb="1" eb="3">
      <t>カシツ</t>
    </rPh>
    <rPh sb="3" eb="5">
      <t>ジョウキョウ</t>
    </rPh>
    <rPh sb="6" eb="8">
      <t>カシツ</t>
    </rPh>
    <rPh sb="8" eb="9">
      <t>キン</t>
    </rPh>
    <rPh sb="13" eb="15">
      <t>マンエン</t>
    </rPh>
    <rPh sb="17" eb="19">
      <t>ショウカン</t>
    </rPh>
    <rPh sb="19" eb="21">
      <t>カイスウ</t>
    </rPh>
    <rPh sb="25" eb="26">
      <t>カイ</t>
    </rPh>
    <rPh sb="28" eb="30">
      <t>ネンリ</t>
    </rPh>
    <phoneticPr fontId="2"/>
  </si>
  <si>
    <t>※貸付けを受けた時期により賦金率表が異なりますので、下表で選択してください。</t>
    <rPh sb="1" eb="3">
      <t>カシツ</t>
    </rPh>
    <rPh sb="5" eb="6">
      <t>ウ</t>
    </rPh>
    <rPh sb="8" eb="10">
      <t>ジキ</t>
    </rPh>
    <rPh sb="13" eb="14">
      <t>フ</t>
    </rPh>
    <rPh sb="14" eb="15">
      <t>キン</t>
    </rPh>
    <rPh sb="15" eb="16">
      <t>リツ</t>
    </rPh>
    <rPh sb="16" eb="17">
      <t>ヒョウ</t>
    </rPh>
    <rPh sb="18" eb="19">
      <t>コト</t>
    </rPh>
    <rPh sb="26" eb="28">
      <t>カヒョウ</t>
    </rPh>
    <rPh sb="29" eb="31">
      <t>センタク</t>
    </rPh>
    <phoneticPr fontId="2"/>
  </si>
  <si>
    <t>一部繰上償還の概要</t>
    <rPh sb="7" eb="9">
      <t>ガイヨウ</t>
    </rPh>
    <phoneticPr fontId="2"/>
  </si>
  <si>
    <t>20万円以上（１円単位）
ただし、繰上償還する金額の２分の１以上をボーナス償還に係る未償還元金の一部繰上償還に充当すること（ボーナス償還に係る未償還元金を全て償還する場合、２分の１未満となってもよい）。
※ボーナス償還分については、直近の定期償還月から繰上償還月までの経過利息を併せて納入することとなります。</t>
    <rPh sb="2" eb="4">
      <t>マンエン</t>
    </rPh>
    <rPh sb="4" eb="6">
      <t>イジョウ</t>
    </rPh>
    <rPh sb="8" eb="9">
      <t>エン</t>
    </rPh>
    <rPh sb="9" eb="11">
      <t>タンイ</t>
    </rPh>
    <rPh sb="108" eb="110">
      <t>ショウカン</t>
    </rPh>
    <rPh sb="110" eb="111">
      <t>ブン</t>
    </rPh>
    <rPh sb="117" eb="119">
      <t>チョッキン</t>
    </rPh>
    <rPh sb="120" eb="122">
      <t>テイキ</t>
    </rPh>
    <rPh sb="122" eb="124">
      <t>ショウカン</t>
    </rPh>
    <rPh sb="124" eb="125">
      <t>ヅキ</t>
    </rPh>
    <rPh sb="127" eb="129">
      <t>クリアゲ</t>
    </rPh>
    <rPh sb="129" eb="131">
      <t>ショウカン</t>
    </rPh>
    <rPh sb="131" eb="132">
      <t>ヅキ</t>
    </rPh>
    <rPh sb="135" eb="137">
      <t>ケイカ</t>
    </rPh>
    <rPh sb="137" eb="139">
      <t>リソク</t>
    </rPh>
    <rPh sb="140" eb="141">
      <t>アワ</t>
    </rPh>
    <rPh sb="143" eb="145">
      <t>ノウニュウ</t>
    </rPh>
    <phoneticPr fontId="2"/>
  </si>
  <si>
    <t>一部繰上償還を行う月に毎月償還を行った後の未償還回数以内で、借受人が希望する償還回数</t>
    <rPh sb="7" eb="8">
      <t>オコナ</t>
    </rPh>
    <rPh sb="9" eb="10">
      <t>ツキ</t>
    </rPh>
    <rPh sb="11" eb="13">
      <t>マイツキ</t>
    </rPh>
    <rPh sb="13" eb="15">
      <t>ショウカン</t>
    </rPh>
    <rPh sb="16" eb="17">
      <t>オコナ</t>
    </rPh>
    <rPh sb="19" eb="20">
      <t>ゴ</t>
    </rPh>
    <phoneticPr fontId="2"/>
  </si>
  <si>
    <t xml:space="preserve"> (2)　ボーナス併用償還の場合は、20万円以上で、2分の1以上をボーナス償還に充当すること。</t>
    <phoneticPr fontId="2"/>
  </si>
  <si>
    <t>賦金率表</t>
    <phoneticPr fontId="2"/>
  </si>
  <si>
    <t>３・７</t>
    <phoneticPr fontId="2"/>
  </si>
  <si>
    <t>３・８</t>
    <phoneticPr fontId="2"/>
  </si>
  <si>
    <t>３・９</t>
    <phoneticPr fontId="2"/>
  </si>
  <si>
    <t>３・１０</t>
    <phoneticPr fontId="2"/>
  </si>
  <si>
    <t>３・６</t>
    <phoneticPr fontId="2"/>
  </si>
  <si>
    <t>３・７</t>
    <phoneticPr fontId="2"/>
  </si>
  <si>
    <t>３・１１</t>
    <phoneticPr fontId="2"/>
  </si>
  <si>
    <t>３・１２</t>
    <phoneticPr fontId="2"/>
  </si>
  <si>
    <t>←氏名の欄は自署してください</t>
    <rPh sb="1" eb="3">
      <t>シメイ</t>
    </rPh>
    <rPh sb="4" eb="5">
      <t>ラン</t>
    </rPh>
    <rPh sb="6" eb="8">
      <t>ジショ</t>
    </rPh>
    <phoneticPr fontId="2"/>
  </si>
  <si>
    <t>1　｢職員番号｣欄･････右づめで組合員番号を記入する。</t>
    <rPh sb="14" eb="15">
      <t>ミギ</t>
    </rPh>
    <rPh sb="18" eb="21">
      <t>クミアイイン</t>
    </rPh>
    <rPh sb="21" eb="23">
      <t>バンゴウ</t>
    </rPh>
    <rPh sb="24" eb="26">
      <t>キニュウ</t>
    </rPh>
    <phoneticPr fontId="2"/>
  </si>
  <si>
    <t>7．4．１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</si>
</sst>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0_);[Red]\(0.0000000000\)"/>
    <numFmt numFmtId="177" formatCode="0.0000000000_ "/>
    <numFmt numFmtId="178" formatCode="0.00_ "/>
    <numFmt numFmtId="179" formatCode="0.0000_ "/>
    <numFmt numFmtId="180" formatCode="0.0000%"/>
    <numFmt numFmtId="181"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0"/>
      <color indexed="8"/>
      <name val="ＭＳ 明朝"/>
      <family val="1"/>
      <charset val="128"/>
    </font>
    <font>
      <sz val="18"/>
      <name val="ＭＳ 明朝"/>
      <family val="1"/>
      <charset val="128"/>
    </font>
    <font>
      <u/>
      <sz val="11"/>
      <color indexed="12"/>
      <name val="ＭＳ Ｐゴシック"/>
      <family val="3"/>
      <charset val="128"/>
    </font>
    <font>
      <sz val="11"/>
      <name val="ＭＳ ゴシック"/>
      <family val="3"/>
      <charset val="128"/>
    </font>
    <font>
      <sz val="6"/>
      <name val="ＭＳ ゴシック"/>
      <family val="3"/>
      <charset val="128"/>
    </font>
    <font>
      <sz val="10"/>
      <color indexed="10"/>
      <name val="ＭＳ 明朝"/>
      <family val="1"/>
      <charset val="128"/>
    </font>
    <font>
      <sz val="16"/>
      <name val="ＭＳ 明朝"/>
      <family val="1"/>
      <charset val="128"/>
    </font>
    <font>
      <sz val="16"/>
      <color indexed="10"/>
      <name val="ＭＳ 明朝"/>
      <family val="1"/>
      <charset val="128"/>
    </font>
    <font>
      <sz val="12"/>
      <color indexed="10"/>
      <name val="ＭＳ 明朝"/>
      <family val="1"/>
      <charset val="128"/>
    </font>
    <font>
      <b/>
      <sz val="11"/>
      <color indexed="10"/>
      <name val="ＭＳ Ｐゴシック"/>
      <family val="3"/>
      <charset val="128"/>
    </font>
    <font>
      <b/>
      <sz val="16"/>
      <name val="ＭＳ Ｐゴシック"/>
      <family val="3"/>
      <charset val="128"/>
    </font>
    <font>
      <sz val="9"/>
      <name val="ＭＳ Ｐゴシック"/>
      <family val="3"/>
      <charset val="128"/>
    </font>
    <font>
      <sz val="6"/>
      <color indexed="10"/>
      <name val="ＭＳ ゴシック"/>
      <family val="3"/>
      <charset val="128"/>
    </font>
    <font>
      <sz val="11"/>
      <name val="ＭＳ Ｐ明朝"/>
      <family val="1"/>
      <charset val="128"/>
    </font>
    <font>
      <sz val="10"/>
      <name val="ＭＳ Ｐゴシック"/>
      <family val="3"/>
      <charset val="128"/>
    </font>
    <font>
      <sz val="10"/>
      <name val="ＭＳ Ｐ明朝"/>
      <family val="1"/>
      <charset val="128"/>
    </font>
    <font>
      <sz val="12"/>
      <name val="ＭＳ Ｐゴシック"/>
      <family val="3"/>
      <charset val="128"/>
    </font>
    <font>
      <sz val="11"/>
      <color indexed="10"/>
      <name val="ＭＳ Ｐゴシック"/>
      <family val="3"/>
      <charset val="128"/>
    </font>
    <font>
      <sz val="14"/>
      <name val="ＭＳ Ｐ明朝"/>
      <family val="1"/>
      <charset val="128"/>
    </font>
    <font>
      <sz val="14"/>
      <name val="ＭＳ Ｐゴシック"/>
      <family val="3"/>
      <charset val="128"/>
    </font>
    <font>
      <sz val="11"/>
      <color indexed="10"/>
      <name val="ＭＳ Ｐ明朝"/>
      <family val="1"/>
      <charset val="128"/>
    </font>
    <font>
      <b/>
      <sz val="11"/>
      <name val="ＭＳ Ｐゴシック"/>
      <family val="3"/>
      <charset val="128"/>
    </font>
    <font>
      <b/>
      <sz val="9"/>
      <name val="ＭＳ Ｐゴシック"/>
      <family val="3"/>
      <charset val="128"/>
    </font>
    <font>
      <sz val="11"/>
      <color indexed="8"/>
      <name val="ＭＳ Ｐゴシック"/>
      <family val="3"/>
      <charset val="128"/>
    </font>
    <font>
      <sz val="11"/>
      <color theme="1" tint="4.9989318521683403E-2"/>
      <name val="ＭＳ Ｐゴシック"/>
      <family val="3"/>
      <charset val="128"/>
    </font>
    <font>
      <b/>
      <sz val="11"/>
      <color rgb="FFFF0000"/>
      <name val="ＭＳ Ｐゴシック"/>
      <family val="3"/>
      <charset val="128"/>
    </font>
    <font>
      <sz val="12"/>
      <color rgb="FFFF0000"/>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FF"/>
        <bgColor indexed="64"/>
      </patternFill>
    </fill>
  </fills>
  <borders count="81">
    <border>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8"/>
      </right>
      <top style="thin">
        <color indexed="64"/>
      </top>
      <bottom style="dotted">
        <color indexed="64"/>
      </bottom>
      <diagonal/>
    </border>
    <border>
      <left style="thin">
        <color indexed="64"/>
      </left>
      <right style="thin">
        <color indexed="8"/>
      </right>
      <top style="dotted">
        <color indexed="64"/>
      </top>
      <bottom style="dotted">
        <color indexed="64"/>
      </bottom>
      <diagonal/>
    </border>
    <border>
      <left style="thin">
        <color indexed="64"/>
      </left>
      <right style="thin">
        <color indexed="8"/>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xf numFmtId="0" fontId="8" fillId="0" borderId="0" applyNumberFormat="0" applyFill="0" applyBorder="0" applyAlignment="0" applyProtection="0">
      <alignment vertical="top"/>
      <protection locked="0"/>
    </xf>
    <xf numFmtId="38" fontId="1" fillId="0" borderId="0" applyFont="0" applyFill="0" applyBorder="0" applyAlignment="0" applyProtection="0"/>
  </cellStyleXfs>
  <cellXfs count="502">
    <xf numFmtId="0" fontId="0" fillId="0" borderId="0" xfId="0"/>
    <xf numFmtId="0" fontId="3" fillId="0" borderId="0" xfId="0" applyFont="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7" fillId="2" borderId="0" xfId="0" applyFont="1" applyFill="1" applyAlignment="1">
      <alignment horizontal="center" vertical="center"/>
    </xf>
    <xf numFmtId="0" fontId="3" fillId="2" borderId="8" xfId="0" applyFont="1" applyFill="1" applyBorder="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indent="1"/>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19" fillId="0" borderId="0" xfId="0" applyNumberFormat="1" applyFont="1" applyAlignment="1">
      <alignment horizontal="right" vertical="center"/>
    </xf>
    <xf numFmtId="0" fontId="19" fillId="3" borderId="9" xfId="0" applyNumberFormat="1" applyFont="1" applyFill="1" applyBorder="1" applyAlignment="1">
      <alignment horizontal="center" vertical="center" wrapText="1"/>
    </xf>
    <xf numFmtId="0" fontId="19" fillId="4" borderId="9" xfId="0" applyNumberFormat="1" applyFont="1" applyFill="1" applyBorder="1" applyAlignment="1">
      <alignment horizontal="center" vertical="center" wrapText="1"/>
    </xf>
    <xf numFmtId="0" fontId="8" fillId="0" borderId="0" xfId="1" applyNumberFormat="1" applyAlignment="1" applyProtection="1">
      <alignment horizontal="center" vertical="center"/>
    </xf>
    <xf numFmtId="177" fontId="20" fillId="0" borderId="10" xfId="0" applyNumberFormat="1" applyFont="1" applyBorder="1" applyAlignment="1">
      <alignment horizontal="center" vertical="center"/>
    </xf>
    <xf numFmtId="0" fontId="19" fillId="3" borderId="10" xfId="0" applyNumberFormat="1" applyFont="1" applyFill="1" applyBorder="1" applyAlignment="1">
      <alignment horizontal="center" vertical="center" wrapText="1"/>
    </xf>
    <xf numFmtId="177" fontId="20" fillId="0" borderId="11" xfId="0" applyNumberFormat="1" applyFont="1" applyBorder="1" applyAlignment="1">
      <alignment horizontal="center" vertical="center"/>
    </xf>
    <xf numFmtId="0" fontId="19" fillId="3" borderId="11" xfId="0" applyNumberFormat="1" applyFont="1" applyFill="1" applyBorder="1" applyAlignment="1">
      <alignment horizontal="center" vertical="center" wrapText="1"/>
    </xf>
    <xf numFmtId="177" fontId="20" fillId="0" borderId="12" xfId="0" applyNumberFormat="1" applyFont="1" applyBorder="1" applyAlignment="1">
      <alignment horizontal="center" vertical="center"/>
    </xf>
    <xf numFmtId="0" fontId="19" fillId="3" borderId="12" xfId="0" applyNumberFormat="1" applyFont="1" applyFill="1" applyBorder="1" applyAlignment="1">
      <alignment horizontal="center" vertical="center" wrapText="1"/>
    </xf>
    <xf numFmtId="177" fontId="20" fillId="0" borderId="13" xfId="0" applyNumberFormat="1" applyFont="1" applyBorder="1" applyAlignment="1">
      <alignment horizontal="center" vertical="center"/>
    </xf>
    <xf numFmtId="0" fontId="19" fillId="3" borderId="13" xfId="0" applyNumberFormat="1" applyFont="1" applyFill="1" applyBorder="1" applyAlignment="1">
      <alignment horizontal="center" vertical="center" wrapText="1"/>
    </xf>
    <xf numFmtId="177" fontId="20" fillId="0" borderId="14" xfId="0" applyNumberFormat="1" applyFont="1" applyBorder="1" applyAlignment="1">
      <alignment horizontal="center" vertical="center"/>
    </xf>
    <xf numFmtId="0" fontId="19" fillId="3" borderId="14" xfId="0" applyNumberFormat="1"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horizontal="center"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0" fontId="19" fillId="0" borderId="0" xfId="0" applyFont="1" applyAlignment="1">
      <alignment horizontal="right" vertical="center"/>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8" fillId="0" borderId="0" xfId="1" applyAlignment="1" applyProtection="1">
      <alignment horizontal="center" vertical="center"/>
    </xf>
    <xf numFmtId="49" fontId="8" fillId="0" borderId="0" xfId="1" applyNumberFormat="1" applyAlignment="1" applyProtection="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vertical="center"/>
    </xf>
    <xf numFmtId="0" fontId="5" fillId="2" borderId="8"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vertical="center"/>
    </xf>
    <xf numFmtId="0" fontId="5" fillId="2" borderId="6" xfId="0" applyFont="1" applyFill="1" applyBorder="1" applyAlignment="1">
      <alignment vertical="center"/>
    </xf>
    <xf numFmtId="49" fontId="19" fillId="0" borderId="0" xfId="0" applyNumberFormat="1" applyFont="1" applyAlignment="1">
      <alignment horizontal="right" vertical="center"/>
    </xf>
    <xf numFmtId="0" fontId="24" fillId="0" borderId="0" xfId="0" applyFont="1" applyAlignment="1">
      <alignment vertical="center"/>
    </xf>
    <xf numFmtId="49" fontId="24" fillId="0" borderId="0" xfId="0" applyNumberFormat="1" applyFont="1" applyAlignment="1">
      <alignment vertical="center"/>
    </xf>
    <xf numFmtId="0" fontId="1" fillId="0" borderId="0" xfId="0" applyNumberFormat="1" applyFont="1" applyAlignment="1">
      <alignment vertical="center"/>
    </xf>
    <xf numFmtId="178" fontId="25" fillId="0" borderId="0" xfId="0" applyNumberFormat="1" applyFont="1" applyAlignment="1">
      <alignment horizontal="center" vertical="center"/>
    </xf>
    <xf numFmtId="0" fontId="1" fillId="0" borderId="0" xfId="0" applyNumberFormat="1" applyFont="1" applyAlignment="1">
      <alignment horizontal="left" vertical="center"/>
    </xf>
    <xf numFmtId="0" fontId="19" fillId="0" borderId="0" xfId="0" applyNumberFormat="1" applyFont="1" applyBorder="1" applyAlignment="1">
      <alignment horizontal="center" vertical="center" wrapText="1"/>
    </xf>
    <xf numFmtId="178" fontId="24" fillId="0" borderId="0" xfId="0" applyNumberFormat="1" applyFont="1" applyAlignment="1">
      <alignment horizontal="center" vertical="center"/>
    </xf>
    <xf numFmtId="0" fontId="19" fillId="0" borderId="0" xfId="0" applyNumberFormat="1" applyFont="1" applyAlignment="1">
      <alignment horizontal="left" vertical="center"/>
    </xf>
    <xf numFmtId="0" fontId="1" fillId="0" borderId="0" xfId="0" applyNumberFormat="1" applyFont="1" applyAlignment="1">
      <alignment horizontal="center" vertical="center"/>
    </xf>
    <xf numFmtId="179" fontId="25" fillId="0" borderId="0" xfId="0" applyNumberFormat="1" applyFont="1" applyAlignment="1">
      <alignment horizontal="center" vertical="center"/>
    </xf>
    <xf numFmtId="180" fontId="19" fillId="0" borderId="0" xfId="0" applyNumberFormat="1" applyFont="1" applyAlignment="1">
      <alignment horizontal="left" vertical="center"/>
    </xf>
    <xf numFmtId="179" fontId="24" fillId="0" borderId="0" xfId="0" applyNumberFormat="1" applyFont="1" applyAlignment="1">
      <alignment horizontal="center" vertical="center"/>
    </xf>
    <xf numFmtId="179" fontId="0" fillId="0" borderId="0" xfId="0" applyNumberFormat="1" applyAlignment="1">
      <alignment horizontal="left" vertical="center"/>
    </xf>
    <xf numFmtId="0" fontId="19" fillId="3" borderId="22" xfId="0" applyNumberFormat="1" applyFont="1" applyFill="1" applyBorder="1" applyAlignment="1">
      <alignment horizontal="center" vertical="center" wrapText="1"/>
    </xf>
    <xf numFmtId="0" fontId="20" fillId="0" borderId="22" xfId="0" applyFont="1" applyBorder="1" applyAlignment="1">
      <alignment horizontal="center" vertical="center"/>
    </xf>
    <xf numFmtId="0" fontId="19" fillId="4" borderId="22" xfId="0" applyNumberFormat="1" applyFont="1" applyFill="1" applyBorder="1" applyAlignment="1">
      <alignment horizontal="center" vertical="center" wrapText="1"/>
    </xf>
    <xf numFmtId="176" fontId="20" fillId="0" borderId="10" xfId="0" applyNumberFormat="1" applyFont="1" applyBorder="1" applyAlignment="1">
      <alignment horizontal="center" vertical="center"/>
    </xf>
    <xf numFmtId="176" fontId="20" fillId="0" borderId="11" xfId="0" applyNumberFormat="1" applyFont="1" applyBorder="1" applyAlignment="1">
      <alignment horizontal="center" vertical="center"/>
    </xf>
    <xf numFmtId="176" fontId="20" fillId="0" borderId="13" xfId="0" applyNumberFormat="1" applyFont="1" applyBorder="1" applyAlignment="1">
      <alignment horizontal="center" vertical="center"/>
    </xf>
    <xf numFmtId="176" fontId="20" fillId="0" borderId="14" xfId="0" applyNumberFormat="1" applyFont="1" applyBorder="1" applyAlignment="1">
      <alignment horizontal="center" vertical="center"/>
    </xf>
    <xf numFmtId="176" fontId="20" fillId="0" borderId="12" xfId="0" applyNumberFormat="1" applyFont="1" applyBorder="1" applyAlignment="1">
      <alignment horizontal="center" vertical="center"/>
    </xf>
    <xf numFmtId="0" fontId="24" fillId="0" borderId="0" xfId="0" applyNumberFormat="1" applyFont="1" applyAlignment="1">
      <alignment vertical="center"/>
    </xf>
    <xf numFmtId="0" fontId="24" fillId="0" borderId="0" xfId="0" applyNumberFormat="1" applyFont="1" applyAlignment="1">
      <alignment horizontal="center" vertical="center"/>
    </xf>
    <xf numFmtId="49" fontId="19" fillId="0" borderId="0" xfId="0" applyNumberFormat="1" applyFont="1" applyBorder="1" applyAlignment="1">
      <alignment horizontal="right" vertical="center"/>
    </xf>
    <xf numFmtId="0" fontId="25" fillId="0" borderId="0" xfId="0" applyFont="1" applyAlignment="1">
      <alignment vertical="center"/>
    </xf>
    <xf numFmtId="0" fontId="25" fillId="0" borderId="0" xfId="0" applyFont="1" applyAlignment="1">
      <alignment horizontal="center" vertical="center"/>
    </xf>
    <xf numFmtId="178" fontId="0" fillId="0" borderId="0" xfId="0" applyNumberFormat="1" applyAlignment="1">
      <alignment horizontal="center" vertical="center"/>
    </xf>
    <xf numFmtId="0" fontId="1" fillId="0" borderId="0" xfId="0" applyFont="1" applyAlignment="1">
      <alignment horizontal="center" vertical="center"/>
    </xf>
    <xf numFmtId="178"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179" fontId="0" fillId="0" borderId="0" xfId="0" applyNumberFormat="1" applyAlignment="1">
      <alignment horizontal="center" vertical="center"/>
    </xf>
    <xf numFmtId="0" fontId="17" fillId="0" borderId="0" xfId="0" applyFont="1" applyAlignment="1">
      <alignment horizontal="center" vertical="center"/>
    </xf>
    <xf numFmtId="181" fontId="0" fillId="0" borderId="0" xfId="0" applyNumberFormat="1" applyAlignment="1">
      <alignment horizontal="center" vertical="center"/>
    </xf>
    <xf numFmtId="0" fontId="0" fillId="0" borderId="22" xfId="0" applyBorder="1" applyAlignment="1">
      <alignment horizontal="center" vertical="center"/>
    </xf>
    <xf numFmtId="0" fontId="19" fillId="4" borderId="2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4" fillId="0" borderId="0" xfId="0" applyFont="1" applyAlignment="1">
      <alignment horizontal="center" vertical="center"/>
    </xf>
    <xf numFmtId="49" fontId="21" fillId="0" borderId="0" xfId="0" applyNumberFormat="1" applyFont="1" applyAlignment="1">
      <alignment vertical="center"/>
    </xf>
    <xf numFmtId="0" fontId="21" fillId="0" borderId="0" xfId="0" applyFont="1" applyAlignment="1">
      <alignment horizontal="center" vertical="center"/>
    </xf>
    <xf numFmtId="181" fontId="21" fillId="0" borderId="0" xfId="0" applyNumberFormat="1" applyFont="1" applyAlignment="1">
      <alignment horizontal="center" vertical="center"/>
    </xf>
    <xf numFmtId="177" fontId="20" fillId="4" borderId="22" xfId="0" applyNumberFormat="1" applyFont="1" applyFill="1" applyBorder="1" applyAlignment="1">
      <alignment horizontal="center" vertical="center"/>
    </xf>
    <xf numFmtId="0" fontId="19" fillId="3" borderId="23" xfId="0" applyFont="1" applyFill="1" applyBorder="1" applyAlignment="1">
      <alignment horizontal="center" vertical="center" wrapText="1"/>
    </xf>
    <xf numFmtId="49" fontId="26" fillId="2" borderId="0" xfId="0" applyNumberFormat="1" applyFont="1" applyFill="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Border="1" applyAlignment="1">
      <alignment vertical="top"/>
    </xf>
    <xf numFmtId="0" fontId="1" fillId="0" borderId="0" xfId="0" applyFont="1" applyFill="1" applyAlignment="1">
      <alignment vertical="top" wrapText="1"/>
    </xf>
    <xf numFmtId="0" fontId="1" fillId="0" borderId="24" xfId="0" applyFont="1" applyFill="1" applyBorder="1" applyAlignment="1">
      <alignment vertical="top"/>
    </xf>
    <xf numFmtId="0" fontId="1" fillId="0" borderId="0" xfId="0" applyFont="1" applyFill="1" applyAlignment="1">
      <alignment vertical="top"/>
    </xf>
    <xf numFmtId="0" fontId="0" fillId="0" borderId="0" xfId="0" applyFill="1" applyBorder="1" applyAlignment="1">
      <alignment vertical="top"/>
    </xf>
    <xf numFmtId="0" fontId="1" fillId="0" borderId="25" xfId="0" applyFont="1" applyFill="1" applyBorder="1" applyAlignment="1">
      <alignment vertical="top"/>
    </xf>
    <xf numFmtId="0" fontId="1" fillId="0" borderId="0" xfId="0" applyFont="1" applyFill="1" applyAlignment="1">
      <alignment horizontal="left" vertical="top"/>
    </xf>
    <xf numFmtId="0" fontId="23" fillId="0" borderId="0" xfId="0" applyFont="1" applyFill="1" applyAlignment="1">
      <alignment vertical="top"/>
    </xf>
    <xf numFmtId="0" fontId="1" fillId="0" borderId="26" xfId="0" applyFont="1" applyFill="1" applyBorder="1" applyAlignment="1">
      <alignment vertical="top"/>
    </xf>
    <xf numFmtId="0" fontId="1" fillId="0" borderId="27" xfId="0" applyFont="1" applyFill="1" applyBorder="1" applyAlignment="1">
      <alignment vertical="top"/>
    </xf>
    <xf numFmtId="0" fontId="1" fillId="0" borderId="28" xfId="0" applyFont="1" applyFill="1" applyBorder="1" applyAlignment="1">
      <alignment vertical="top"/>
    </xf>
    <xf numFmtId="0" fontId="1" fillId="0" borderId="29" xfId="0" applyFont="1" applyFill="1" applyBorder="1" applyAlignment="1">
      <alignment vertical="top"/>
    </xf>
    <xf numFmtId="0" fontId="1" fillId="0" borderId="30" xfId="0" applyFont="1" applyFill="1" applyBorder="1" applyAlignment="1">
      <alignment vertical="top"/>
    </xf>
    <xf numFmtId="0" fontId="1" fillId="0" borderId="31" xfId="0" applyFont="1" applyFill="1" applyBorder="1" applyAlignment="1">
      <alignment vertical="top"/>
    </xf>
    <xf numFmtId="0" fontId="1" fillId="0" borderId="32" xfId="0" applyFont="1" applyFill="1" applyBorder="1" applyAlignment="1">
      <alignment vertical="top"/>
    </xf>
    <xf numFmtId="0" fontId="1" fillId="0" borderId="33" xfId="0" applyFont="1" applyFill="1" applyBorder="1" applyAlignment="1">
      <alignment vertical="top"/>
    </xf>
    <xf numFmtId="0" fontId="0" fillId="0" borderId="0" xfId="0" applyFont="1" applyFill="1" applyBorder="1" applyAlignment="1">
      <alignment vertical="top"/>
    </xf>
    <xf numFmtId="49" fontId="0" fillId="0" borderId="0" xfId="0" applyNumberFormat="1" applyFont="1" applyFill="1" applyBorder="1" applyAlignment="1">
      <alignment vertical="top"/>
    </xf>
    <xf numFmtId="49" fontId="1" fillId="0" borderId="0" xfId="0" applyNumberFormat="1" applyFont="1" applyFill="1" applyBorder="1" applyAlignment="1">
      <alignment vertical="top"/>
    </xf>
    <xf numFmtId="0" fontId="1" fillId="0" borderId="34" xfId="0" applyFont="1" applyFill="1" applyBorder="1" applyAlignment="1">
      <alignment vertical="top"/>
    </xf>
    <xf numFmtId="0" fontId="1" fillId="0" borderId="35" xfId="0" applyFont="1" applyFill="1" applyBorder="1" applyAlignment="1">
      <alignment vertical="top"/>
    </xf>
    <xf numFmtId="0" fontId="1" fillId="0" borderId="36" xfId="0" applyFont="1" applyFill="1" applyBorder="1" applyAlignment="1">
      <alignment vertical="top"/>
    </xf>
    <xf numFmtId="0" fontId="28" fillId="0" borderId="0" xfId="0" applyFont="1" applyFill="1" applyBorder="1" applyAlignment="1">
      <alignment vertical="top"/>
    </xf>
    <xf numFmtId="0" fontId="17" fillId="0" borderId="0" xfId="0" applyFont="1" applyFill="1" applyBorder="1" applyAlignment="1">
      <alignment vertical="top"/>
    </xf>
    <xf numFmtId="0" fontId="0" fillId="0" borderId="0" xfId="0" applyFont="1" applyFill="1" applyAlignment="1">
      <alignment vertical="top"/>
    </xf>
    <xf numFmtId="49" fontId="0" fillId="0" borderId="0" xfId="0" applyNumberFormat="1" applyFont="1" applyFill="1" applyAlignment="1">
      <alignment vertical="top"/>
    </xf>
    <xf numFmtId="49" fontId="1" fillId="0" borderId="0" xfId="0" applyNumberFormat="1" applyFont="1" applyFill="1" applyAlignment="1">
      <alignment vertical="top"/>
    </xf>
    <xf numFmtId="49" fontId="0" fillId="0" borderId="0" xfId="0" applyNumberFormat="1" applyFont="1" applyFill="1" applyAlignment="1">
      <alignment horizontal="left" vertical="top"/>
    </xf>
    <xf numFmtId="49" fontId="0" fillId="6" borderId="22" xfId="0" applyNumberFormat="1" applyFont="1" applyFill="1" applyBorder="1" applyAlignment="1">
      <alignment horizontal="center" vertical="center"/>
    </xf>
    <xf numFmtId="49" fontId="1" fillId="0" borderId="0" xfId="0" applyNumberFormat="1" applyFont="1" applyFill="1" applyAlignment="1">
      <alignment horizontal="left" vertical="top"/>
    </xf>
    <xf numFmtId="0" fontId="19" fillId="0" borderId="0" xfId="0" applyFont="1" applyFill="1" applyAlignment="1">
      <alignment horizontal="left" vertical="top"/>
    </xf>
    <xf numFmtId="0" fontId="8" fillId="0" borderId="0" xfId="1" applyFill="1" applyBorder="1" applyAlignment="1" applyProtection="1">
      <alignment horizontal="center" vertical="center"/>
    </xf>
    <xf numFmtId="0" fontId="19" fillId="0" borderId="0" xfId="0" applyFont="1" applyFill="1" applyAlignment="1">
      <alignment horizontal="center" vertical="center"/>
    </xf>
    <xf numFmtId="49" fontId="19" fillId="0" borderId="0" xfId="0" applyNumberFormat="1" applyFont="1" applyFill="1" applyAlignment="1">
      <alignment vertical="center"/>
    </xf>
    <xf numFmtId="49" fontId="26" fillId="0" borderId="0" xfId="0" applyNumberFormat="1" applyFont="1" applyFill="1" applyAlignment="1">
      <alignment vertical="center"/>
    </xf>
    <xf numFmtId="0" fontId="8" fillId="0" borderId="80" xfId="1" applyFill="1" applyBorder="1" applyAlignment="1" applyProtection="1">
      <alignment horizontal="center" vertical="center"/>
    </xf>
    <xf numFmtId="0" fontId="1" fillId="0" borderId="0" xfId="0" applyFont="1" applyFill="1" applyAlignment="1">
      <alignment horizontal="left" vertical="top"/>
    </xf>
    <xf numFmtId="0" fontId="16" fillId="0" borderId="0" xfId="0" applyFont="1" applyFill="1" applyAlignment="1">
      <alignment horizontal="left" vertical="top"/>
    </xf>
    <xf numFmtId="0" fontId="1" fillId="0" borderId="22" xfId="0" applyFont="1" applyFill="1" applyBorder="1" applyAlignment="1">
      <alignment vertical="top"/>
    </xf>
    <xf numFmtId="0" fontId="0" fillId="0" borderId="22" xfId="0" applyFill="1" applyBorder="1" applyAlignment="1">
      <alignment vertical="top"/>
    </xf>
    <xf numFmtId="0" fontId="1" fillId="0" borderId="28" xfId="0" applyFont="1"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22" xfId="0" applyFont="1" applyFill="1" applyBorder="1" applyAlignment="1">
      <alignment vertical="top"/>
    </xf>
    <xf numFmtId="0" fontId="8" fillId="0" borderId="22" xfId="1" applyFill="1" applyBorder="1" applyAlignment="1" applyProtection="1">
      <alignment vertical="top"/>
    </xf>
    <xf numFmtId="0" fontId="0" fillId="0" borderId="44"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41" xfId="0" applyFont="1" applyFill="1" applyBorder="1" applyAlignment="1">
      <alignment horizontal="left" vertical="top" wrapText="1"/>
    </xf>
    <xf numFmtId="0" fontId="1" fillId="0" borderId="42" xfId="0" applyFont="1" applyFill="1" applyBorder="1" applyAlignment="1">
      <alignment horizontal="left" vertical="top" wrapText="1"/>
    </xf>
    <xf numFmtId="0" fontId="0" fillId="0" borderId="47" xfId="0" applyFont="1" applyFill="1" applyBorder="1" applyAlignment="1">
      <alignment vertical="top" wrapText="1"/>
    </xf>
    <xf numFmtId="0" fontId="1" fillId="0" borderId="22" xfId="0" applyFont="1" applyFill="1" applyBorder="1" applyAlignment="1">
      <alignment vertical="top" wrapText="1"/>
    </xf>
    <xf numFmtId="0" fontId="1" fillId="0" borderId="47" xfId="0" applyFont="1" applyFill="1" applyBorder="1" applyAlignment="1">
      <alignment vertical="top" wrapText="1"/>
    </xf>
    <xf numFmtId="49" fontId="30" fillId="6" borderId="22" xfId="0" applyNumberFormat="1" applyFont="1" applyFill="1" applyBorder="1" applyAlignment="1">
      <alignment horizontal="center" vertical="center"/>
    </xf>
    <xf numFmtId="0" fontId="27" fillId="0" borderId="22" xfId="0" applyFont="1" applyFill="1" applyBorder="1" applyAlignment="1">
      <alignment horizontal="left" vertical="top" wrapText="1"/>
    </xf>
    <xf numFmtId="0" fontId="0" fillId="0" borderId="46" xfId="0" applyFont="1" applyFill="1" applyBorder="1" applyAlignment="1">
      <alignment horizontal="left" vertical="top"/>
    </xf>
    <xf numFmtId="0" fontId="1" fillId="0" borderId="46" xfId="0" applyFont="1" applyFill="1" applyBorder="1" applyAlignment="1">
      <alignment horizontal="left" vertical="top"/>
    </xf>
    <xf numFmtId="0" fontId="1" fillId="0" borderId="26" xfId="0" applyFont="1" applyFill="1" applyBorder="1" applyAlignment="1">
      <alignment horizontal="left" vertical="top"/>
    </xf>
    <xf numFmtId="0" fontId="1" fillId="0" borderId="24" xfId="0" applyFont="1" applyFill="1" applyBorder="1" applyAlignment="1">
      <alignment horizontal="left" vertical="top"/>
    </xf>
    <xf numFmtId="0" fontId="1" fillId="0" borderId="0" xfId="0" applyFont="1" applyFill="1" applyBorder="1" applyAlignment="1">
      <alignment horizontal="left" vertical="top"/>
    </xf>
    <xf numFmtId="0" fontId="1" fillId="0" borderId="37" xfId="0" applyFont="1" applyFill="1" applyBorder="1" applyAlignment="1">
      <alignment horizontal="left" vertical="top"/>
    </xf>
    <xf numFmtId="0" fontId="31" fillId="0" borderId="22" xfId="0" applyFont="1" applyFill="1" applyBorder="1" applyAlignment="1">
      <alignment horizontal="left" vertical="top" wrapText="1"/>
    </xf>
    <xf numFmtId="0" fontId="15" fillId="0" borderId="22" xfId="0" applyFont="1" applyFill="1" applyBorder="1" applyAlignment="1">
      <alignment horizontal="center" vertical="center" wrapText="1"/>
    </xf>
    <xf numFmtId="0" fontId="1" fillId="0" borderId="22" xfId="0" applyFont="1" applyFill="1" applyBorder="1" applyAlignment="1">
      <alignment vertical="center"/>
    </xf>
    <xf numFmtId="0" fontId="0" fillId="0" borderId="0" xfId="0" applyFont="1" applyFill="1" applyAlignment="1">
      <alignment horizontal="left" vertical="top"/>
    </xf>
    <xf numFmtId="0" fontId="0" fillId="6" borderId="22" xfId="0" applyFont="1" applyFill="1" applyBorder="1" applyAlignment="1">
      <alignment horizontal="center" vertical="top"/>
    </xf>
    <xf numFmtId="0" fontId="1" fillId="6" borderId="22" xfId="0" applyFont="1" applyFill="1" applyBorder="1" applyAlignment="1">
      <alignment horizontal="center" vertical="top"/>
    </xf>
    <xf numFmtId="0" fontId="0" fillId="0" borderId="0" xfId="0" applyFont="1" applyFill="1" applyAlignment="1">
      <alignment horizontal="left" vertical="top" wrapText="1"/>
    </xf>
    <xf numFmtId="0" fontId="1" fillId="6" borderId="28" xfId="0" applyFont="1" applyFill="1" applyBorder="1" applyAlignment="1">
      <alignment horizontal="center" vertical="top"/>
    </xf>
    <xf numFmtId="0" fontId="1" fillId="6" borderId="38" xfId="0" applyFont="1" applyFill="1" applyBorder="1" applyAlignment="1">
      <alignment horizontal="center" vertical="top"/>
    </xf>
    <xf numFmtId="0" fontId="1" fillId="6" borderId="39" xfId="0" applyFont="1" applyFill="1" applyBorder="1" applyAlignment="1">
      <alignment horizontal="center" vertical="top"/>
    </xf>
    <xf numFmtId="0" fontId="1" fillId="6" borderId="26" xfId="0" applyFont="1" applyFill="1" applyBorder="1" applyAlignment="1">
      <alignment horizontal="center" vertical="top"/>
    </xf>
    <xf numFmtId="0" fontId="1" fillId="6" borderId="40" xfId="0" applyFont="1" applyFill="1" applyBorder="1" applyAlignment="1">
      <alignment horizontal="center" vertical="top"/>
    </xf>
    <xf numFmtId="0" fontId="1" fillId="6" borderId="27" xfId="0" applyFont="1" applyFill="1" applyBorder="1" applyAlignment="1">
      <alignment vertical="top"/>
    </xf>
    <xf numFmtId="38" fontId="0" fillId="0" borderId="28" xfId="2" applyFont="1" applyFill="1" applyBorder="1" applyAlignment="1">
      <alignment horizontal="center" vertical="top"/>
    </xf>
    <xf numFmtId="38" fontId="1" fillId="0" borderId="38" xfId="2" applyFont="1" applyFill="1" applyBorder="1" applyAlignment="1">
      <alignment horizontal="center" vertical="top"/>
    </xf>
    <xf numFmtId="0" fontId="1" fillId="0" borderId="39" xfId="0" applyFont="1" applyFill="1" applyBorder="1" applyAlignment="1">
      <alignment horizontal="center" vertical="top"/>
    </xf>
    <xf numFmtId="38" fontId="1" fillId="0" borderId="28" xfId="2" applyFont="1" applyFill="1" applyBorder="1" applyAlignment="1">
      <alignment horizontal="center" vertical="top"/>
    </xf>
    <xf numFmtId="38" fontId="1" fillId="0" borderId="38" xfId="2" applyFont="1" applyFill="1" applyBorder="1" applyAlignment="1">
      <alignment horizontal="left" vertical="top"/>
    </xf>
    <xf numFmtId="0" fontId="1" fillId="0" borderId="38" xfId="0" applyFont="1" applyFill="1" applyBorder="1" applyAlignment="1">
      <alignment vertical="top"/>
    </xf>
    <xf numFmtId="38" fontId="1" fillId="0" borderId="22" xfId="2" applyFont="1" applyFill="1" applyBorder="1" applyAlignment="1">
      <alignment vertical="top"/>
    </xf>
    <xf numFmtId="38" fontId="1" fillId="0" borderId="28" xfId="2" applyFont="1" applyFill="1" applyBorder="1" applyAlignment="1">
      <alignment vertical="top"/>
    </xf>
    <xf numFmtId="38" fontId="1" fillId="0" borderId="38" xfId="2" applyFont="1" applyFill="1" applyBorder="1" applyAlignment="1">
      <alignment vertical="top"/>
    </xf>
    <xf numFmtId="38" fontId="1" fillId="0" borderId="39" xfId="2" applyFont="1" applyFill="1" applyBorder="1" applyAlignment="1">
      <alignment vertical="top"/>
    </xf>
    <xf numFmtId="0" fontId="1" fillId="6" borderId="27" xfId="0" applyFont="1" applyFill="1" applyBorder="1" applyAlignment="1">
      <alignment horizontal="center" vertical="top"/>
    </xf>
    <xf numFmtId="0" fontId="1" fillId="6" borderId="25" xfId="0" applyFont="1" applyFill="1" applyBorder="1" applyAlignment="1">
      <alignment horizontal="center" vertical="top"/>
    </xf>
    <xf numFmtId="0" fontId="1" fillId="6" borderId="41" xfId="0" applyFont="1" applyFill="1" applyBorder="1" applyAlignment="1">
      <alignment horizontal="center" vertical="top"/>
    </xf>
    <xf numFmtId="0" fontId="1" fillId="6" borderId="42" xfId="0" applyFont="1" applyFill="1" applyBorder="1" applyAlignment="1">
      <alignment horizontal="center" vertical="top"/>
    </xf>
    <xf numFmtId="38" fontId="1" fillId="0" borderId="39" xfId="2" applyFont="1" applyFill="1" applyBorder="1" applyAlignment="1">
      <alignment horizontal="center" vertical="top"/>
    </xf>
    <xf numFmtId="0" fontId="1" fillId="0" borderId="38" xfId="0" applyFont="1" applyFill="1" applyBorder="1" applyAlignment="1">
      <alignment horizontal="left" vertical="top"/>
    </xf>
    <xf numFmtId="0" fontId="1" fillId="0" borderId="28" xfId="0" applyFont="1" applyFill="1" applyBorder="1" applyAlignment="1">
      <alignment horizontal="center" vertical="top"/>
    </xf>
    <xf numFmtId="176" fontId="1" fillId="0" borderId="22" xfId="0" applyNumberFormat="1" applyFont="1" applyFill="1" applyBorder="1" applyAlignment="1">
      <alignment horizontal="center" vertical="top"/>
    </xf>
    <xf numFmtId="38" fontId="1" fillId="0" borderId="40" xfId="2" applyFont="1" applyFill="1" applyBorder="1" applyAlignment="1">
      <alignment vertical="top"/>
    </xf>
    <xf numFmtId="0" fontId="1" fillId="0" borderId="40" xfId="0" applyFont="1" applyFill="1" applyBorder="1" applyAlignment="1">
      <alignment vertical="top"/>
    </xf>
    <xf numFmtId="0" fontId="1" fillId="0" borderId="40" xfId="0" applyFont="1" applyFill="1" applyBorder="1" applyAlignment="1">
      <alignment horizontal="center" vertical="top"/>
    </xf>
    <xf numFmtId="0" fontId="1" fillId="0" borderId="22" xfId="0" applyFont="1" applyFill="1" applyBorder="1" applyAlignment="1">
      <alignment horizontal="center" vertical="top"/>
    </xf>
    <xf numFmtId="0" fontId="1" fillId="0" borderId="39" xfId="0" applyFont="1" applyFill="1" applyBorder="1" applyAlignment="1">
      <alignment vertical="top"/>
    </xf>
    <xf numFmtId="49" fontId="0" fillId="0" borderId="22" xfId="0" applyNumberFormat="1" applyFont="1" applyFill="1" applyBorder="1" applyAlignment="1">
      <alignment horizontal="center" vertical="top"/>
    </xf>
    <xf numFmtId="49" fontId="1" fillId="0" borderId="22" xfId="0" applyNumberFormat="1" applyFont="1" applyFill="1" applyBorder="1" applyAlignment="1">
      <alignment horizontal="center" vertical="top"/>
    </xf>
    <xf numFmtId="0" fontId="8" fillId="0" borderId="0" xfId="1" applyNumberFormat="1" applyFill="1" applyAlignment="1" applyProtection="1">
      <alignment horizontal="center" vertical="top"/>
    </xf>
    <xf numFmtId="0" fontId="8" fillId="0" borderId="0" xfId="1" applyFill="1" applyAlignment="1" applyProtection="1">
      <alignment vertical="top"/>
    </xf>
    <xf numFmtId="49" fontId="0" fillId="0" borderId="28" xfId="0" applyNumberFormat="1" applyFont="1" applyFill="1" applyBorder="1" applyAlignment="1">
      <alignment horizontal="center" vertical="top"/>
    </xf>
    <xf numFmtId="49" fontId="1" fillId="0" borderId="38" xfId="0" applyNumberFormat="1" applyFont="1" applyFill="1" applyBorder="1" applyAlignment="1">
      <alignment horizontal="center" vertical="top"/>
    </xf>
    <xf numFmtId="49" fontId="1" fillId="0" borderId="39" xfId="0" applyNumberFormat="1" applyFont="1" applyFill="1" applyBorder="1" applyAlignment="1">
      <alignment horizontal="center" vertical="top"/>
    </xf>
    <xf numFmtId="0" fontId="33" fillId="0" borderId="0" xfId="0" applyFont="1" applyFill="1" applyAlignment="1">
      <alignment horizontal="left" vertical="top" wrapText="1"/>
    </xf>
    <xf numFmtId="0" fontId="1" fillId="0" borderId="0" xfId="0" applyFont="1" applyFill="1" applyAlignment="1">
      <alignment horizontal="left" vertical="top"/>
    </xf>
    <xf numFmtId="49" fontId="30" fillId="0" borderId="26" xfId="0" applyNumberFormat="1" applyFont="1" applyFill="1" applyBorder="1" applyAlignment="1">
      <alignment horizontal="left" vertical="top"/>
    </xf>
    <xf numFmtId="49" fontId="30" fillId="0" borderId="40" xfId="0" applyNumberFormat="1" applyFont="1" applyFill="1" applyBorder="1" applyAlignment="1">
      <alignment horizontal="left" vertical="top"/>
    </xf>
    <xf numFmtId="49" fontId="30" fillId="0" borderId="27" xfId="0" applyNumberFormat="1" applyFont="1" applyFill="1" applyBorder="1" applyAlignment="1">
      <alignment horizontal="left" vertical="top"/>
    </xf>
    <xf numFmtId="49" fontId="30" fillId="0" borderId="25" xfId="0" applyNumberFormat="1" applyFont="1" applyFill="1" applyBorder="1" applyAlignment="1">
      <alignment horizontal="left" vertical="top"/>
    </xf>
    <xf numFmtId="49" fontId="30" fillId="0" borderId="41" xfId="0" applyNumberFormat="1" applyFont="1" applyFill="1" applyBorder="1" applyAlignment="1">
      <alignment horizontal="left" vertical="top"/>
    </xf>
    <xf numFmtId="49" fontId="30" fillId="0" borderId="42" xfId="0" applyNumberFormat="1" applyFont="1" applyFill="1" applyBorder="1" applyAlignment="1">
      <alignment horizontal="left" vertical="top"/>
    </xf>
    <xf numFmtId="49" fontId="30" fillId="0" borderId="24" xfId="0" applyNumberFormat="1" applyFont="1" applyFill="1" applyBorder="1" applyAlignment="1">
      <alignment horizontal="left" vertical="top"/>
    </xf>
    <xf numFmtId="49" fontId="30" fillId="0" borderId="0" xfId="0" applyNumberFormat="1" applyFont="1" applyFill="1" applyBorder="1" applyAlignment="1">
      <alignment horizontal="left" vertical="top"/>
    </xf>
    <xf numFmtId="49" fontId="30" fillId="0" borderId="37" xfId="0" applyNumberFormat="1" applyFont="1" applyFill="1" applyBorder="1" applyAlignment="1">
      <alignment horizontal="left" vertical="top"/>
    </xf>
    <xf numFmtId="0" fontId="31" fillId="0" borderId="26" xfId="0" applyFont="1" applyFill="1" applyBorder="1" applyAlignment="1">
      <alignment horizontal="left" vertical="top" wrapText="1"/>
    </xf>
    <xf numFmtId="0" fontId="31" fillId="0" borderId="40" xfId="0" applyFont="1" applyFill="1" applyBorder="1" applyAlignment="1">
      <alignment horizontal="left" vertical="top" wrapText="1"/>
    </xf>
    <xf numFmtId="0" fontId="31" fillId="0" borderId="27" xfId="0" applyFont="1" applyFill="1" applyBorder="1" applyAlignment="1">
      <alignment horizontal="left" vertical="top" wrapText="1"/>
    </xf>
    <xf numFmtId="0" fontId="31" fillId="0" borderId="24"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7" xfId="0" applyFont="1" applyFill="1" applyBorder="1" applyAlignment="1">
      <alignment horizontal="left" vertical="top" wrapText="1"/>
    </xf>
    <xf numFmtId="0" fontId="31" fillId="0" borderId="25" xfId="0" applyFont="1" applyFill="1" applyBorder="1" applyAlignment="1">
      <alignment horizontal="left" vertical="top" wrapText="1"/>
    </xf>
    <xf numFmtId="0" fontId="31" fillId="0" borderId="41" xfId="0" applyFont="1" applyFill="1" applyBorder="1" applyAlignment="1">
      <alignment horizontal="left" vertical="top" wrapText="1"/>
    </xf>
    <xf numFmtId="0" fontId="31" fillId="0" borderId="42" xfId="0" applyFont="1" applyFill="1" applyBorder="1" applyAlignment="1">
      <alignment horizontal="left" vertical="top" wrapText="1"/>
    </xf>
    <xf numFmtId="0" fontId="15" fillId="0" borderId="26"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8" fillId="0" borderId="0" xfId="1" applyFill="1" applyAlignment="1" applyProtection="1">
      <alignment horizontal="center" vertical="top"/>
    </xf>
    <xf numFmtId="0" fontId="0" fillId="6" borderId="28" xfId="0" applyFont="1" applyFill="1" applyBorder="1" applyAlignment="1">
      <alignment horizontal="center" vertical="top"/>
    </xf>
    <xf numFmtId="0" fontId="1" fillId="6" borderId="22" xfId="0" applyFont="1" applyFill="1" applyBorder="1" applyAlignment="1">
      <alignment vertical="top"/>
    </xf>
    <xf numFmtId="0" fontId="23" fillId="0" borderId="22" xfId="0" applyFont="1" applyFill="1" applyBorder="1" applyAlignment="1">
      <alignment horizontal="left" vertical="top" wrapText="1"/>
    </xf>
    <xf numFmtId="0" fontId="1" fillId="0" borderId="22" xfId="0" applyFont="1" applyFill="1" applyBorder="1" applyAlignment="1">
      <alignment horizontal="center" vertical="top" textRotation="255" wrapText="1"/>
    </xf>
    <xf numFmtId="0" fontId="1" fillId="0" borderId="28" xfId="0" applyFont="1" applyFill="1" applyBorder="1" applyAlignment="1">
      <alignment horizontal="center" vertical="top" textRotation="255" wrapText="1"/>
    </xf>
    <xf numFmtId="0" fontId="1" fillId="0" borderId="22" xfId="0" applyFont="1" applyFill="1" applyBorder="1" applyAlignment="1">
      <alignment horizontal="left" vertical="top" wrapText="1"/>
    </xf>
    <xf numFmtId="0" fontId="1" fillId="0" borderId="43" xfId="0" applyFont="1" applyFill="1" applyBorder="1" applyAlignment="1">
      <alignment horizontal="center" vertical="top" textRotation="255" wrapText="1"/>
    </xf>
    <xf numFmtId="0" fontId="1" fillId="7" borderId="22" xfId="0" applyFont="1" applyFill="1" applyBorder="1" applyAlignment="1">
      <alignment horizontal="left" vertical="top" wrapText="1"/>
    </xf>
    <xf numFmtId="0" fontId="0" fillId="7" borderId="22" xfId="0" applyFont="1" applyFill="1" applyBorder="1" applyAlignment="1">
      <alignment horizontal="left" vertical="top" wrapText="1"/>
    </xf>
    <xf numFmtId="0" fontId="8" fillId="0" borderId="40" xfId="1" applyBorder="1" applyAlignment="1" applyProtection="1">
      <alignment horizontal="center" vertical="top"/>
    </xf>
    <xf numFmtId="0" fontId="0" fillId="0" borderId="40"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45" xfId="0" applyFont="1" applyFill="1" applyBorder="1" applyAlignment="1">
      <alignment horizontal="left" vertical="top"/>
    </xf>
    <xf numFmtId="0" fontId="0" fillId="0" borderId="26"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2" borderId="0" xfId="0" applyFont="1" applyFill="1" applyBorder="1" applyAlignment="1">
      <alignment horizontal="left" vertical="center" indent="1"/>
    </xf>
    <xf numFmtId="0" fontId="9" fillId="5" borderId="5" xfId="0" applyFont="1" applyFill="1" applyBorder="1" applyAlignment="1">
      <alignment horizontal="center" vertical="center"/>
    </xf>
    <xf numFmtId="0" fontId="0" fillId="0" borderId="4" xfId="0" applyBorder="1"/>
    <xf numFmtId="0" fontId="0" fillId="0" borderId="7" xfId="0" applyBorder="1"/>
    <xf numFmtId="0" fontId="0" fillId="0" borderId="2" xfId="0" applyBorder="1"/>
    <xf numFmtId="0" fontId="0" fillId="0" borderId="3" xfId="0" applyBorder="1"/>
    <xf numFmtId="0" fontId="0" fillId="0" borderId="6" xfId="0" applyBorder="1"/>
    <xf numFmtId="0" fontId="5" fillId="5" borderId="50"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52"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8" borderId="5" xfId="0" applyFont="1" applyFill="1" applyBorder="1" applyAlignment="1" applyProtection="1">
      <alignment horizontal="center" vertical="center"/>
      <protection locked="0"/>
    </xf>
    <xf numFmtId="0" fontId="5" fillId="8" borderId="4"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0" fontId="5" fillId="8" borderId="0" xfId="0" applyFont="1" applyFill="1" applyBorder="1" applyAlignment="1" applyProtection="1">
      <alignment horizontal="center" vertical="center"/>
      <protection locked="0"/>
    </xf>
    <xf numFmtId="0" fontId="5" fillId="8" borderId="8"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5" fillId="8" borderId="6" xfId="0" applyFont="1" applyFill="1" applyBorder="1" applyAlignment="1" applyProtection="1">
      <alignment horizontal="center" vertical="center"/>
      <protection locked="0"/>
    </xf>
    <xf numFmtId="0" fontId="5" fillId="2" borderId="0" xfId="0" applyFont="1" applyFill="1" applyBorder="1" applyAlignment="1">
      <alignment horizontal="left" vertical="center"/>
    </xf>
    <xf numFmtId="0" fontId="3" fillId="0" borderId="0" xfId="0" applyFont="1" applyFill="1" applyBorder="1" applyAlignment="1">
      <alignment horizontal="center" vertical="center"/>
    </xf>
    <xf numFmtId="49" fontId="5" fillId="5" borderId="0" xfId="0" applyNumberFormat="1" applyFont="1" applyFill="1" applyBorder="1" applyAlignment="1" applyProtection="1">
      <alignment horizontal="center" vertical="center"/>
      <protection locked="0"/>
    </xf>
    <xf numFmtId="49" fontId="5" fillId="5" borderId="3" xfId="0" applyNumberFormat="1" applyFont="1" applyFill="1" applyBorder="1" applyAlignment="1" applyProtection="1">
      <alignment horizontal="center" vertical="center"/>
      <protection locked="0"/>
    </xf>
    <xf numFmtId="0" fontId="5" fillId="5" borderId="5" xfId="0" applyFont="1" applyFill="1" applyBorder="1" applyAlignment="1" applyProtection="1">
      <alignment horizontal="left" vertical="center"/>
      <protection locked="0"/>
    </xf>
    <xf numFmtId="0" fontId="5" fillId="5" borderId="4" xfId="0" applyFont="1" applyFill="1" applyBorder="1" applyAlignment="1" applyProtection="1">
      <alignment horizontal="left" vertical="center"/>
      <protection locked="0"/>
    </xf>
    <xf numFmtId="0" fontId="5" fillId="5" borderId="7" xfId="0" applyFont="1" applyFill="1" applyBorder="1" applyAlignment="1" applyProtection="1">
      <alignment horizontal="left" vertical="center"/>
      <protection locked="0"/>
    </xf>
    <xf numFmtId="0" fontId="5" fillId="5" borderId="1"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3" fillId="0" borderId="50" xfId="0" applyFont="1" applyBorder="1" applyAlignment="1">
      <alignment horizontal="center" vertical="center"/>
    </xf>
    <xf numFmtId="0" fontId="3" fillId="0" borderId="4" xfId="0" applyFont="1" applyBorder="1" applyAlignment="1">
      <alignment horizontal="center" vertical="center"/>
    </xf>
    <xf numFmtId="0" fontId="3" fillId="0" borderId="51"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37" xfId="0" applyFont="1" applyBorder="1" applyAlignment="1">
      <alignment horizontal="center" vertical="center"/>
    </xf>
    <xf numFmtId="0" fontId="3" fillId="0" borderId="52" xfId="0" applyFont="1" applyBorder="1" applyAlignment="1">
      <alignment horizontal="center"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5" fillId="8" borderId="51" xfId="0" applyFont="1" applyFill="1" applyBorder="1" applyAlignment="1" applyProtection="1">
      <alignment horizontal="center" vertical="center"/>
      <protection locked="0"/>
    </xf>
    <xf numFmtId="0" fontId="5" fillId="8" borderId="37" xfId="0" applyFont="1" applyFill="1" applyBorder="1" applyAlignment="1" applyProtection="1">
      <alignment horizontal="center" vertical="center"/>
      <protection locked="0"/>
    </xf>
    <xf numFmtId="0" fontId="5" fillId="8" borderId="53" xfId="0" applyFont="1" applyFill="1" applyBorder="1" applyAlignment="1" applyProtection="1">
      <alignment horizontal="center" vertical="center"/>
      <protection locked="0"/>
    </xf>
    <xf numFmtId="0" fontId="5" fillId="5" borderId="48"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left" vertical="center" indent="1"/>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53" xfId="0" applyFont="1" applyFill="1" applyBorder="1" applyAlignment="1">
      <alignment horizontal="center" vertical="center"/>
    </xf>
    <xf numFmtId="0" fontId="18" fillId="0" borderId="1" xfId="0" applyFont="1" applyBorder="1" applyAlignment="1">
      <alignment horizontal="left" vertical="center"/>
    </xf>
    <xf numFmtId="0" fontId="18" fillId="0" borderId="0" xfId="0" applyFont="1" applyAlignment="1">
      <alignment horizontal="left" vertical="center"/>
    </xf>
    <xf numFmtId="0" fontId="10" fillId="2" borderId="0" xfId="0" applyFont="1" applyFill="1" applyAlignment="1">
      <alignment horizontal="left" vertical="center"/>
    </xf>
    <xf numFmtId="0" fontId="22" fillId="0" borderId="0" xfId="0" applyFont="1" applyBorder="1" applyAlignment="1">
      <alignment horizontal="center" vertical="center"/>
    </xf>
    <xf numFmtId="0" fontId="22" fillId="0" borderId="3" xfId="0" applyFont="1" applyBorder="1" applyAlignment="1">
      <alignment horizontal="center" vertical="center"/>
    </xf>
    <xf numFmtId="0" fontId="12" fillId="5" borderId="5"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22" fillId="0" borderId="0" xfId="0" applyFont="1" applyBorder="1" applyAlignment="1">
      <alignment horizontal="left" vertical="center"/>
    </xf>
    <xf numFmtId="0" fontId="22" fillId="0" borderId="3" xfId="0" applyFont="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6" fillId="5" borderId="5"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3" fillId="2" borderId="0" xfId="0" applyFont="1" applyFill="1" applyAlignment="1">
      <alignment horizontal="left" vertical="center"/>
    </xf>
    <xf numFmtId="0" fontId="7" fillId="2" borderId="0" xfId="0" applyFont="1" applyFill="1" applyAlignment="1">
      <alignment horizontal="center" vertical="center"/>
    </xf>
    <xf numFmtId="0" fontId="3" fillId="0" borderId="0" xfId="0" applyFont="1" applyFill="1" applyBorder="1" applyAlignment="1">
      <alignment horizontal="left" vertical="center"/>
    </xf>
    <xf numFmtId="0" fontId="3" fillId="2" borderId="0" xfId="0" applyFont="1" applyFill="1" applyBorder="1" applyAlignment="1">
      <alignment horizontal="distributed" vertical="center"/>
    </xf>
    <xf numFmtId="0" fontId="0" fillId="2" borderId="0" xfId="0" applyFill="1" applyBorder="1" applyAlignment="1">
      <alignment horizontal="distributed" vertical="center"/>
    </xf>
    <xf numFmtId="0" fontId="0" fillId="2" borderId="0" xfId="0" applyFill="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0" xfId="0" applyFont="1" applyFill="1" applyAlignment="1">
      <alignment horizontal="left" vertical="center" indent="2"/>
    </xf>
    <xf numFmtId="57"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0" borderId="5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52"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 xfId="0"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vertical="center" indent="2"/>
    </xf>
    <xf numFmtId="0" fontId="4" fillId="0" borderId="75" xfId="0" applyFont="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60"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8" xfId="0" applyFont="1" applyFill="1" applyBorder="1" applyAlignment="1">
      <alignment horizontal="center" vertical="center"/>
    </xf>
    <xf numFmtId="0" fontId="5" fillId="2" borderId="3" xfId="0" applyFont="1" applyFill="1" applyBorder="1" applyAlignment="1">
      <alignment horizontal="left" vertical="center"/>
    </xf>
    <xf numFmtId="49" fontId="14" fillId="5" borderId="0" xfId="0" applyNumberFormat="1" applyFont="1" applyFill="1" applyBorder="1" applyAlignment="1">
      <alignment horizontal="center" vertical="center"/>
    </xf>
    <xf numFmtId="49" fontId="14" fillId="5" borderId="3"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49" fontId="14" fillId="5" borderId="3" xfId="0" applyNumberFormat="1" applyFont="1" applyFill="1" applyBorder="1" applyAlignment="1">
      <alignment horizontal="left" vertical="center"/>
    </xf>
    <xf numFmtId="0" fontId="13" fillId="5" borderId="5"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6"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0" fontId="3" fillId="0" borderId="7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78"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79"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14" fillId="5"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5" borderId="48" xfId="0" applyFont="1" applyFill="1" applyBorder="1" applyAlignment="1">
      <alignment horizontal="center" vertical="center"/>
    </xf>
    <xf numFmtId="0" fontId="32" fillId="8" borderId="5" xfId="0" applyFont="1" applyFill="1" applyBorder="1" applyAlignment="1">
      <alignment horizontal="center" vertical="center"/>
    </xf>
    <xf numFmtId="0" fontId="32" fillId="8" borderId="4" xfId="0" applyFont="1" applyFill="1" applyBorder="1" applyAlignment="1">
      <alignment horizontal="center" vertical="center"/>
    </xf>
    <xf numFmtId="0" fontId="32" fillId="8" borderId="7" xfId="0" applyFont="1" applyFill="1" applyBorder="1" applyAlignment="1">
      <alignment horizontal="center" vertical="center"/>
    </xf>
    <xf numFmtId="0" fontId="32" fillId="8" borderId="1" xfId="0" applyFont="1" applyFill="1" applyBorder="1" applyAlignment="1">
      <alignment horizontal="center" vertical="center"/>
    </xf>
    <xf numFmtId="0" fontId="32" fillId="8" borderId="0" xfId="0" applyFont="1" applyFill="1" applyBorder="1" applyAlignment="1">
      <alignment horizontal="center" vertical="center"/>
    </xf>
    <xf numFmtId="0" fontId="32" fillId="8" borderId="8" xfId="0" applyFont="1" applyFill="1" applyBorder="1" applyAlignment="1">
      <alignment horizontal="center" vertical="center"/>
    </xf>
    <xf numFmtId="0" fontId="32" fillId="8" borderId="2" xfId="0" applyFont="1" applyFill="1" applyBorder="1" applyAlignment="1">
      <alignment horizontal="center" vertical="center"/>
    </xf>
    <xf numFmtId="0" fontId="32" fillId="8" borderId="3" xfId="0" applyFont="1" applyFill="1" applyBorder="1" applyAlignment="1">
      <alignment horizontal="center" vertical="center"/>
    </xf>
    <xf numFmtId="0" fontId="32" fillId="8" borderId="6" xfId="0" applyFont="1" applyFill="1" applyBorder="1" applyAlignment="1">
      <alignment horizontal="center" vertical="center"/>
    </xf>
    <xf numFmtId="0" fontId="32" fillId="8" borderId="51" xfId="0" applyFont="1" applyFill="1" applyBorder="1" applyAlignment="1">
      <alignment horizontal="center" vertical="center"/>
    </xf>
    <xf numFmtId="0" fontId="32" fillId="8" borderId="37" xfId="0" applyFont="1" applyFill="1" applyBorder="1" applyAlignment="1">
      <alignment horizontal="center" vertical="center"/>
    </xf>
    <xf numFmtId="0" fontId="32" fillId="8" borderId="53" xfId="0" applyFont="1" applyFill="1" applyBorder="1" applyAlignment="1">
      <alignment horizontal="center" vertical="center"/>
    </xf>
    <xf numFmtId="0" fontId="14" fillId="8" borderId="76" xfId="0" applyFont="1" applyFill="1" applyBorder="1" applyAlignment="1">
      <alignment horizontal="center" vertical="center"/>
    </xf>
    <xf numFmtId="0" fontId="14" fillId="8" borderId="48" xfId="0" applyFont="1" applyFill="1" applyBorder="1" applyAlignment="1">
      <alignment horizontal="center" vertical="center"/>
    </xf>
    <xf numFmtId="0" fontId="14" fillId="5" borderId="49" xfId="0" applyFont="1" applyFill="1" applyBorder="1" applyAlignment="1">
      <alignment horizontal="center" vertical="center"/>
    </xf>
    <xf numFmtId="0" fontId="32" fillId="8" borderId="50" xfId="0" applyFont="1" applyFill="1" applyBorder="1" applyAlignment="1">
      <alignment horizontal="center" vertical="center"/>
    </xf>
    <xf numFmtId="0" fontId="32" fillId="8" borderId="24" xfId="0" applyFont="1" applyFill="1" applyBorder="1" applyAlignment="1">
      <alignment horizontal="center" vertical="center"/>
    </xf>
    <xf numFmtId="0" fontId="32" fillId="8" borderId="52" xfId="0" applyFont="1" applyFill="1" applyBorder="1" applyAlignment="1">
      <alignment horizontal="center" vertical="center"/>
    </xf>
    <xf numFmtId="0" fontId="14" fillId="5" borderId="60" xfId="0" applyFont="1" applyFill="1" applyBorder="1" applyAlignment="1">
      <alignment horizontal="center" vertical="center"/>
    </xf>
    <xf numFmtId="49" fontId="8" fillId="0" borderId="0" xfId="1" applyNumberFormat="1" applyAlignment="1" applyProtection="1">
      <alignment horizontal="center" vertical="center"/>
    </xf>
    <xf numFmtId="0" fontId="8" fillId="0" borderId="0" xfId="1" applyAlignment="1" applyProtection="1">
      <alignment horizontal="center" vertical="center"/>
    </xf>
    <xf numFmtId="49" fontId="8" fillId="0" borderId="0" xfId="1" applyNumberFormat="1" applyBorder="1" applyAlignment="1" applyProtection="1">
      <alignment horizontal="center" vertical="center"/>
    </xf>
    <xf numFmtId="0" fontId="8" fillId="0" borderId="0" xfId="1" applyNumberFormat="1" applyBorder="1" applyAlignment="1" applyProtection="1">
      <alignment horizontal="center" vertical="center"/>
    </xf>
    <xf numFmtId="0" fontId="8" fillId="0" borderId="0" xfId="1" applyAlignment="1" applyProtection="1">
      <alignment vertical="center"/>
    </xf>
    <xf numFmtId="0" fontId="25" fillId="0" borderId="0" xfId="0" applyFont="1" applyAlignment="1">
      <alignment vertical="center" wrapText="1"/>
    </xf>
    <xf numFmtId="0" fontId="0" fillId="0" borderId="0" xfId="0"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83</xdr:row>
      <xdr:rowOff>76200</xdr:rowOff>
    </xdr:from>
    <xdr:to>
      <xdr:col>14</xdr:col>
      <xdr:colOff>200025</xdr:colOff>
      <xdr:row>83</xdr:row>
      <xdr:rowOff>76200</xdr:rowOff>
    </xdr:to>
    <xdr:sp macro="" textlink="">
      <xdr:nvSpPr>
        <xdr:cNvPr id="11411" name="Line 104">
          <a:extLst>
            <a:ext uri="{FF2B5EF4-FFF2-40B4-BE49-F238E27FC236}">
              <a16:creationId xmlns:a16="http://schemas.microsoft.com/office/drawing/2014/main" id="{00000000-0008-0000-0000-0000932C0000}"/>
            </a:ext>
          </a:extLst>
        </xdr:cNvPr>
        <xdr:cNvSpPr>
          <a:spLocks noChangeShapeType="1"/>
        </xdr:cNvSpPr>
      </xdr:nvSpPr>
      <xdr:spPr bwMode="auto">
        <a:xfrm>
          <a:off x="3200400" y="15125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200025</xdr:colOff>
      <xdr:row>83</xdr:row>
      <xdr:rowOff>76200</xdr:rowOff>
    </xdr:from>
    <xdr:to>
      <xdr:col>14</xdr:col>
      <xdr:colOff>200025</xdr:colOff>
      <xdr:row>84</xdr:row>
      <xdr:rowOff>161925</xdr:rowOff>
    </xdr:to>
    <xdr:sp macro="" textlink="">
      <xdr:nvSpPr>
        <xdr:cNvPr id="11412" name="Line 105">
          <a:extLst>
            <a:ext uri="{FF2B5EF4-FFF2-40B4-BE49-F238E27FC236}">
              <a16:creationId xmlns:a16="http://schemas.microsoft.com/office/drawing/2014/main" id="{00000000-0008-0000-0000-0000942C0000}"/>
            </a:ext>
          </a:extLst>
        </xdr:cNvPr>
        <xdr:cNvSpPr>
          <a:spLocks noChangeShapeType="1"/>
        </xdr:cNvSpPr>
      </xdr:nvSpPr>
      <xdr:spPr bwMode="auto">
        <a:xfrm>
          <a:off x="3400425" y="151257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129</xdr:row>
      <xdr:rowOff>76200</xdr:rowOff>
    </xdr:from>
    <xdr:to>
      <xdr:col>14</xdr:col>
      <xdr:colOff>200025</xdr:colOff>
      <xdr:row>129</xdr:row>
      <xdr:rowOff>76200</xdr:rowOff>
    </xdr:to>
    <xdr:sp macro="" textlink="">
      <xdr:nvSpPr>
        <xdr:cNvPr id="11413" name="Line 106">
          <a:extLst>
            <a:ext uri="{FF2B5EF4-FFF2-40B4-BE49-F238E27FC236}">
              <a16:creationId xmlns:a16="http://schemas.microsoft.com/office/drawing/2014/main" id="{00000000-0008-0000-0000-0000952C0000}"/>
            </a:ext>
          </a:extLst>
        </xdr:cNvPr>
        <xdr:cNvSpPr>
          <a:spLocks noChangeShapeType="1"/>
        </xdr:cNvSpPr>
      </xdr:nvSpPr>
      <xdr:spPr bwMode="auto">
        <a:xfrm>
          <a:off x="3200400" y="23888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200025</xdr:colOff>
      <xdr:row>129</xdr:row>
      <xdr:rowOff>76200</xdr:rowOff>
    </xdr:from>
    <xdr:to>
      <xdr:col>14</xdr:col>
      <xdr:colOff>200025</xdr:colOff>
      <xdr:row>130</xdr:row>
      <xdr:rowOff>161925</xdr:rowOff>
    </xdr:to>
    <xdr:sp macro="" textlink="">
      <xdr:nvSpPr>
        <xdr:cNvPr id="11414" name="Line 107">
          <a:extLst>
            <a:ext uri="{FF2B5EF4-FFF2-40B4-BE49-F238E27FC236}">
              <a16:creationId xmlns:a16="http://schemas.microsoft.com/office/drawing/2014/main" id="{00000000-0008-0000-0000-0000962C0000}"/>
            </a:ext>
          </a:extLst>
        </xdr:cNvPr>
        <xdr:cNvSpPr>
          <a:spLocks noChangeShapeType="1"/>
        </xdr:cNvSpPr>
      </xdr:nvSpPr>
      <xdr:spPr bwMode="auto">
        <a:xfrm>
          <a:off x="3400425" y="238887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314325</xdr:colOff>
      <xdr:row>124</xdr:row>
      <xdr:rowOff>95250</xdr:rowOff>
    </xdr:from>
    <xdr:to>
      <xdr:col>22</xdr:col>
      <xdr:colOff>314325</xdr:colOff>
      <xdr:row>130</xdr:row>
      <xdr:rowOff>161925</xdr:rowOff>
    </xdr:to>
    <xdr:sp macro="" textlink="">
      <xdr:nvSpPr>
        <xdr:cNvPr id="11415" name="Line 108">
          <a:extLst>
            <a:ext uri="{FF2B5EF4-FFF2-40B4-BE49-F238E27FC236}">
              <a16:creationId xmlns:a16="http://schemas.microsoft.com/office/drawing/2014/main" id="{00000000-0008-0000-0000-0000972C0000}"/>
            </a:ext>
          </a:extLst>
        </xdr:cNvPr>
        <xdr:cNvSpPr>
          <a:spLocks noChangeShapeType="1"/>
        </xdr:cNvSpPr>
      </xdr:nvSpPr>
      <xdr:spPr bwMode="auto">
        <a:xfrm flipV="1">
          <a:off x="5257800" y="22955250"/>
          <a:ext cx="0" cy="1209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124</xdr:row>
      <xdr:rowOff>95250</xdr:rowOff>
    </xdr:from>
    <xdr:to>
      <xdr:col>23</xdr:col>
      <xdr:colOff>0</xdr:colOff>
      <xdr:row>124</xdr:row>
      <xdr:rowOff>95250</xdr:rowOff>
    </xdr:to>
    <xdr:sp macro="" textlink="">
      <xdr:nvSpPr>
        <xdr:cNvPr id="11416" name="Line 109">
          <a:extLst>
            <a:ext uri="{FF2B5EF4-FFF2-40B4-BE49-F238E27FC236}">
              <a16:creationId xmlns:a16="http://schemas.microsoft.com/office/drawing/2014/main" id="{00000000-0008-0000-0000-0000982C0000}"/>
            </a:ext>
          </a:extLst>
        </xdr:cNvPr>
        <xdr:cNvSpPr>
          <a:spLocks noChangeShapeType="1"/>
        </xdr:cNvSpPr>
      </xdr:nvSpPr>
      <xdr:spPr bwMode="auto">
        <a:xfrm flipH="1">
          <a:off x="5038725" y="22955250"/>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78</xdr:row>
      <xdr:rowOff>104775</xdr:rowOff>
    </xdr:from>
    <xdr:to>
      <xdr:col>23</xdr:col>
      <xdr:colOff>0</xdr:colOff>
      <xdr:row>85</xdr:row>
      <xdr:rowOff>19050</xdr:rowOff>
    </xdr:to>
    <xdr:sp macro="" textlink="">
      <xdr:nvSpPr>
        <xdr:cNvPr id="11417" name="Line 110">
          <a:extLst>
            <a:ext uri="{FF2B5EF4-FFF2-40B4-BE49-F238E27FC236}">
              <a16:creationId xmlns:a16="http://schemas.microsoft.com/office/drawing/2014/main" id="{00000000-0008-0000-0000-0000992C0000}"/>
            </a:ext>
          </a:extLst>
        </xdr:cNvPr>
        <xdr:cNvSpPr>
          <a:spLocks noChangeShapeType="1"/>
        </xdr:cNvSpPr>
      </xdr:nvSpPr>
      <xdr:spPr bwMode="auto">
        <a:xfrm flipV="1">
          <a:off x="5257800" y="14201775"/>
          <a:ext cx="0" cy="1247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78</xdr:row>
      <xdr:rowOff>104775</xdr:rowOff>
    </xdr:from>
    <xdr:to>
      <xdr:col>23</xdr:col>
      <xdr:colOff>0</xdr:colOff>
      <xdr:row>78</xdr:row>
      <xdr:rowOff>104775</xdr:rowOff>
    </xdr:to>
    <xdr:sp macro="" textlink="">
      <xdr:nvSpPr>
        <xdr:cNvPr id="11418" name="Line 111">
          <a:extLst>
            <a:ext uri="{FF2B5EF4-FFF2-40B4-BE49-F238E27FC236}">
              <a16:creationId xmlns:a16="http://schemas.microsoft.com/office/drawing/2014/main" id="{00000000-0008-0000-0000-00009A2C0000}"/>
            </a:ext>
          </a:extLst>
        </xdr:cNvPr>
        <xdr:cNvSpPr>
          <a:spLocks noChangeShapeType="1"/>
        </xdr:cNvSpPr>
      </xdr:nvSpPr>
      <xdr:spPr bwMode="auto">
        <a:xfrm flipH="1">
          <a:off x="5038725" y="1420177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150</xdr:row>
      <xdr:rowOff>76200</xdr:rowOff>
    </xdr:from>
    <xdr:to>
      <xdr:col>14</xdr:col>
      <xdr:colOff>200025</xdr:colOff>
      <xdr:row>150</xdr:row>
      <xdr:rowOff>76200</xdr:rowOff>
    </xdr:to>
    <xdr:sp macro="" textlink="">
      <xdr:nvSpPr>
        <xdr:cNvPr id="11419" name="Line 112">
          <a:extLst>
            <a:ext uri="{FF2B5EF4-FFF2-40B4-BE49-F238E27FC236}">
              <a16:creationId xmlns:a16="http://schemas.microsoft.com/office/drawing/2014/main" id="{00000000-0008-0000-0000-00009B2C0000}"/>
            </a:ext>
          </a:extLst>
        </xdr:cNvPr>
        <xdr:cNvSpPr>
          <a:spLocks noChangeShapeType="1"/>
        </xdr:cNvSpPr>
      </xdr:nvSpPr>
      <xdr:spPr bwMode="auto">
        <a:xfrm>
          <a:off x="3200400" y="278892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200025</xdr:colOff>
      <xdr:row>150</xdr:row>
      <xdr:rowOff>76200</xdr:rowOff>
    </xdr:from>
    <xdr:to>
      <xdr:col>14</xdr:col>
      <xdr:colOff>200025</xdr:colOff>
      <xdr:row>151</xdr:row>
      <xdr:rowOff>161925</xdr:rowOff>
    </xdr:to>
    <xdr:sp macro="" textlink="">
      <xdr:nvSpPr>
        <xdr:cNvPr id="11420" name="Line 113">
          <a:extLst>
            <a:ext uri="{FF2B5EF4-FFF2-40B4-BE49-F238E27FC236}">
              <a16:creationId xmlns:a16="http://schemas.microsoft.com/office/drawing/2014/main" id="{00000000-0008-0000-0000-00009C2C0000}"/>
            </a:ext>
          </a:extLst>
        </xdr:cNvPr>
        <xdr:cNvSpPr>
          <a:spLocks noChangeShapeType="1"/>
        </xdr:cNvSpPr>
      </xdr:nvSpPr>
      <xdr:spPr bwMode="auto">
        <a:xfrm>
          <a:off x="3400425" y="278892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200025</xdr:colOff>
      <xdr:row>145</xdr:row>
      <xdr:rowOff>95250</xdr:rowOff>
    </xdr:from>
    <xdr:to>
      <xdr:col>22</xdr:col>
      <xdr:colOff>200025</xdr:colOff>
      <xdr:row>151</xdr:row>
      <xdr:rowOff>161925</xdr:rowOff>
    </xdr:to>
    <xdr:sp macro="" textlink="">
      <xdr:nvSpPr>
        <xdr:cNvPr id="11421" name="Line 114">
          <a:extLst>
            <a:ext uri="{FF2B5EF4-FFF2-40B4-BE49-F238E27FC236}">
              <a16:creationId xmlns:a16="http://schemas.microsoft.com/office/drawing/2014/main" id="{00000000-0008-0000-0000-00009D2C0000}"/>
            </a:ext>
          </a:extLst>
        </xdr:cNvPr>
        <xdr:cNvSpPr>
          <a:spLocks noChangeShapeType="1"/>
        </xdr:cNvSpPr>
      </xdr:nvSpPr>
      <xdr:spPr bwMode="auto">
        <a:xfrm flipV="1">
          <a:off x="5229225" y="26955750"/>
          <a:ext cx="0" cy="1209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145</xdr:row>
      <xdr:rowOff>95250</xdr:rowOff>
    </xdr:from>
    <xdr:to>
      <xdr:col>22</xdr:col>
      <xdr:colOff>200025</xdr:colOff>
      <xdr:row>145</xdr:row>
      <xdr:rowOff>95250</xdr:rowOff>
    </xdr:to>
    <xdr:sp macro="" textlink="">
      <xdr:nvSpPr>
        <xdr:cNvPr id="11422" name="Line 115">
          <a:extLst>
            <a:ext uri="{FF2B5EF4-FFF2-40B4-BE49-F238E27FC236}">
              <a16:creationId xmlns:a16="http://schemas.microsoft.com/office/drawing/2014/main" id="{00000000-0008-0000-0000-00009E2C0000}"/>
            </a:ext>
          </a:extLst>
        </xdr:cNvPr>
        <xdr:cNvSpPr>
          <a:spLocks noChangeShapeType="1"/>
        </xdr:cNvSpPr>
      </xdr:nvSpPr>
      <xdr:spPr bwMode="auto">
        <a:xfrm flipH="1">
          <a:off x="5038725" y="269557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109</xdr:row>
      <xdr:rowOff>76200</xdr:rowOff>
    </xdr:from>
    <xdr:to>
      <xdr:col>14</xdr:col>
      <xdr:colOff>200025</xdr:colOff>
      <xdr:row>109</xdr:row>
      <xdr:rowOff>76200</xdr:rowOff>
    </xdr:to>
    <xdr:sp macro="" textlink="">
      <xdr:nvSpPr>
        <xdr:cNvPr id="11423" name="Line 116">
          <a:extLst>
            <a:ext uri="{FF2B5EF4-FFF2-40B4-BE49-F238E27FC236}">
              <a16:creationId xmlns:a16="http://schemas.microsoft.com/office/drawing/2014/main" id="{00000000-0008-0000-0000-00009F2C0000}"/>
            </a:ext>
          </a:extLst>
        </xdr:cNvPr>
        <xdr:cNvSpPr>
          <a:spLocks noChangeShapeType="1"/>
        </xdr:cNvSpPr>
      </xdr:nvSpPr>
      <xdr:spPr bwMode="auto">
        <a:xfrm>
          <a:off x="3200400" y="20078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200025</xdr:colOff>
      <xdr:row>109</xdr:row>
      <xdr:rowOff>76200</xdr:rowOff>
    </xdr:from>
    <xdr:to>
      <xdr:col>14</xdr:col>
      <xdr:colOff>200025</xdr:colOff>
      <xdr:row>110</xdr:row>
      <xdr:rowOff>0</xdr:rowOff>
    </xdr:to>
    <xdr:sp macro="" textlink="">
      <xdr:nvSpPr>
        <xdr:cNvPr id="11424" name="Line 117">
          <a:extLst>
            <a:ext uri="{FF2B5EF4-FFF2-40B4-BE49-F238E27FC236}">
              <a16:creationId xmlns:a16="http://schemas.microsoft.com/office/drawing/2014/main" id="{00000000-0008-0000-0000-0000A02C0000}"/>
            </a:ext>
          </a:extLst>
        </xdr:cNvPr>
        <xdr:cNvSpPr>
          <a:spLocks noChangeShapeType="1"/>
        </xdr:cNvSpPr>
      </xdr:nvSpPr>
      <xdr:spPr bwMode="auto">
        <a:xfrm>
          <a:off x="3400425" y="2007870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161925</xdr:colOff>
      <xdr:row>104</xdr:row>
      <xdr:rowOff>104775</xdr:rowOff>
    </xdr:from>
    <xdr:to>
      <xdr:col>23</xdr:col>
      <xdr:colOff>161925</xdr:colOff>
      <xdr:row>110</xdr:row>
      <xdr:rowOff>9525</xdr:rowOff>
    </xdr:to>
    <xdr:sp macro="" textlink="">
      <xdr:nvSpPr>
        <xdr:cNvPr id="11425" name="Line 120">
          <a:extLst>
            <a:ext uri="{FF2B5EF4-FFF2-40B4-BE49-F238E27FC236}">
              <a16:creationId xmlns:a16="http://schemas.microsoft.com/office/drawing/2014/main" id="{00000000-0008-0000-0000-0000A12C0000}"/>
            </a:ext>
          </a:extLst>
        </xdr:cNvPr>
        <xdr:cNvSpPr>
          <a:spLocks noChangeShapeType="1"/>
        </xdr:cNvSpPr>
      </xdr:nvSpPr>
      <xdr:spPr bwMode="auto">
        <a:xfrm flipV="1">
          <a:off x="5419725" y="1915477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104</xdr:row>
      <xdr:rowOff>104775</xdr:rowOff>
    </xdr:from>
    <xdr:to>
      <xdr:col>23</xdr:col>
      <xdr:colOff>161925</xdr:colOff>
      <xdr:row>104</xdr:row>
      <xdr:rowOff>104775</xdr:rowOff>
    </xdr:to>
    <xdr:sp macro="" textlink="">
      <xdr:nvSpPr>
        <xdr:cNvPr id="11426" name="Line 121">
          <a:extLst>
            <a:ext uri="{FF2B5EF4-FFF2-40B4-BE49-F238E27FC236}">
              <a16:creationId xmlns:a16="http://schemas.microsoft.com/office/drawing/2014/main" id="{00000000-0008-0000-0000-0000A22C0000}"/>
            </a:ext>
          </a:extLst>
        </xdr:cNvPr>
        <xdr:cNvSpPr>
          <a:spLocks noChangeShapeType="1"/>
        </xdr:cNvSpPr>
      </xdr:nvSpPr>
      <xdr:spPr bwMode="auto">
        <a:xfrm flipH="1">
          <a:off x="5038725" y="191547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171450</xdr:colOff>
      <xdr:row>92</xdr:row>
      <xdr:rowOff>28575</xdr:rowOff>
    </xdr:from>
    <xdr:to>
      <xdr:col>5</xdr:col>
      <xdr:colOff>19050</xdr:colOff>
      <xdr:row>93</xdr:row>
      <xdr:rowOff>152400</xdr:rowOff>
    </xdr:to>
    <xdr:sp macro="" textlink="">
      <xdr:nvSpPr>
        <xdr:cNvPr id="11427" name="左大かっこ 1">
          <a:extLst>
            <a:ext uri="{FF2B5EF4-FFF2-40B4-BE49-F238E27FC236}">
              <a16:creationId xmlns:a16="http://schemas.microsoft.com/office/drawing/2014/main" id="{00000000-0008-0000-0000-0000A32C0000}"/>
            </a:ext>
          </a:extLst>
        </xdr:cNvPr>
        <xdr:cNvSpPr>
          <a:spLocks/>
        </xdr:cNvSpPr>
      </xdr:nvSpPr>
      <xdr:spPr bwMode="auto">
        <a:xfrm>
          <a:off x="1085850" y="16792575"/>
          <a:ext cx="76200" cy="314325"/>
        </a:xfrm>
        <a:prstGeom prst="leftBracket">
          <a:avLst>
            <a:gd name="adj" fmla="val 5538"/>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180975</xdr:colOff>
      <xdr:row>92</xdr:row>
      <xdr:rowOff>38100</xdr:rowOff>
    </xdr:from>
    <xdr:to>
      <xdr:col>29</xdr:col>
      <xdr:colOff>47625</xdr:colOff>
      <xdr:row>94</xdr:row>
      <xdr:rowOff>0</xdr:rowOff>
    </xdr:to>
    <xdr:sp macro="" textlink="">
      <xdr:nvSpPr>
        <xdr:cNvPr id="11428" name="右大かっこ 2">
          <a:extLst>
            <a:ext uri="{FF2B5EF4-FFF2-40B4-BE49-F238E27FC236}">
              <a16:creationId xmlns:a16="http://schemas.microsoft.com/office/drawing/2014/main" id="{00000000-0008-0000-0000-0000A42C0000}"/>
            </a:ext>
          </a:extLst>
        </xdr:cNvPr>
        <xdr:cNvSpPr>
          <a:spLocks/>
        </xdr:cNvSpPr>
      </xdr:nvSpPr>
      <xdr:spPr bwMode="auto">
        <a:xfrm>
          <a:off x="6581775" y="17373600"/>
          <a:ext cx="95250" cy="342900"/>
        </a:xfrm>
        <a:prstGeom prst="rightBracket">
          <a:avLst>
            <a:gd name="adj" fmla="val 9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149</xdr:row>
      <xdr:rowOff>0</xdr:rowOff>
    </xdr:from>
    <xdr:to>
      <xdr:col>0</xdr:col>
      <xdr:colOff>0</xdr:colOff>
      <xdr:row>149</xdr:row>
      <xdr:rowOff>0</xdr:rowOff>
    </xdr:to>
    <xdr:sp macro="" textlink="">
      <xdr:nvSpPr>
        <xdr:cNvPr id="2138" name="Line 1">
          <a:extLst>
            <a:ext uri="{FF2B5EF4-FFF2-40B4-BE49-F238E27FC236}">
              <a16:creationId xmlns:a16="http://schemas.microsoft.com/office/drawing/2014/main" id="{00000000-0008-0000-0100-00005A080000}"/>
            </a:ext>
          </a:extLst>
        </xdr:cNvPr>
        <xdr:cNvSpPr>
          <a:spLocks noChangeShapeType="1"/>
        </xdr:cNvSpPr>
      </xdr:nvSpPr>
      <xdr:spPr bwMode="auto">
        <a:xfrm>
          <a:off x="0"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149</xdr:row>
      <xdr:rowOff>0</xdr:rowOff>
    </xdr:from>
    <xdr:to>
      <xdr:col>0</xdr:col>
      <xdr:colOff>0</xdr:colOff>
      <xdr:row>149</xdr:row>
      <xdr:rowOff>0</xdr:rowOff>
    </xdr:to>
    <xdr:sp macro="" textlink="">
      <xdr:nvSpPr>
        <xdr:cNvPr id="10267" name="Line 1">
          <a:extLst>
            <a:ext uri="{FF2B5EF4-FFF2-40B4-BE49-F238E27FC236}">
              <a16:creationId xmlns:a16="http://schemas.microsoft.com/office/drawing/2014/main" id="{00000000-0008-0000-0200-00001B280000}"/>
            </a:ext>
          </a:extLst>
        </xdr:cNvPr>
        <xdr:cNvSpPr>
          <a:spLocks noChangeShapeType="1"/>
        </xdr:cNvSpPr>
      </xdr:nvSpPr>
      <xdr:spPr bwMode="auto">
        <a:xfrm>
          <a:off x="0"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9"/>
  <sheetViews>
    <sheetView tabSelected="1" view="pageBreakPreview" zoomScaleNormal="100" zoomScaleSheetLayoutView="100" workbookViewId="0">
      <selection sqref="A1:AK2"/>
    </sheetView>
  </sheetViews>
  <sheetFormatPr defaultColWidth="3" defaultRowHeight="15" customHeight="1" x14ac:dyDescent="0.15"/>
  <cols>
    <col min="1" max="1" width="3" style="143"/>
    <col min="2" max="16384" width="3" style="120"/>
  </cols>
  <sheetData>
    <row r="1" spans="1:37" ht="15" customHeight="1" x14ac:dyDescent="0.15">
      <c r="A1" s="154" t="s">
        <v>250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row>
    <row r="2" spans="1:37" ht="15"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1:37" ht="15" customHeight="1" x14ac:dyDescent="0.15">
      <c r="B3" s="184" t="s">
        <v>237</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row>
    <row r="4" spans="1:37" ht="15" customHeight="1" x14ac:dyDescent="0.15">
      <c r="B4" s="184" t="s">
        <v>235</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row>
    <row r="5" spans="1:37" ht="15" customHeight="1" x14ac:dyDescent="0.15">
      <c r="B5" s="187" t="s">
        <v>233</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row>
    <row r="6" spans="1:37" ht="15" customHeight="1" x14ac:dyDescent="0.15">
      <c r="B6" s="224" t="s">
        <v>236</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row>
    <row r="8" spans="1:37" ht="15" customHeight="1" x14ac:dyDescent="0.15">
      <c r="A8" s="142" t="s">
        <v>219</v>
      </c>
      <c r="B8" s="120" t="s">
        <v>46</v>
      </c>
    </row>
    <row r="9" spans="1:37" ht="15" customHeight="1" x14ac:dyDescent="0.15">
      <c r="B9" s="220" t="s">
        <v>47</v>
      </c>
      <c r="C9" s="220"/>
      <c r="D9" s="220"/>
      <c r="E9" s="220"/>
      <c r="F9" s="220"/>
      <c r="G9" s="220"/>
      <c r="H9" s="220"/>
      <c r="I9" s="253" t="s">
        <v>48</v>
      </c>
      <c r="J9" s="253"/>
      <c r="K9" s="253"/>
      <c r="L9" s="253"/>
    </row>
    <row r="11" spans="1:37" ht="15" customHeight="1" x14ac:dyDescent="0.15">
      <c r="A11" s="142" t="s">
        <v>198</v>
      </c>
      <c r="B11" s="184" t="s">
        <v>216</v>
      </c>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row>
    <row r="12" spans="1:37" ht="15" customHeight="1" x14ac:dyDescent="0.15">
      <c r="A12" s="142"/>
      <c r="B12" s="254" t="s">
        <v>215</v>
      </c>
      <c r="C12" s="189"/>
      <c r="D12" s="189"/>
      <c r="E12" s="189"/>
      <c r="F12" s="190"/>
      <c r="G12" s="185" t="s">
        <v>199</v>
      </c>
      <c r="H12" s="255"/>
      <c r="I12" s="255"/>
      <c r="J12" s="255"/>
      <c r="K12" s="255"/>
      <c r="L12" s="255"/>
    </row>
    <row r="13" spans="1:37" ht="15" customHeight="1" x14ac:dyDescent="0.15">
      <c r="A13" s="142"/>
      <c r="B13" s="244" t="s">
        <v>214</v>
      </c>
      <c r="C13" s="245"/>
      <c r="D13" s="245"/>
      <c r="E13" s="245"/>
      <c r="F13" s="246"/>
      <c r="G13" s="182" t="s">
        <v>200</v>
      </c>
      <c r="H13" s="183"/>
      <c r="I13" s="183"/>
      <c r="J13" s="183"/>
      <c r="K13" s="183"/>
      <c r="L13" s="183"/>
    </row>
    <row r="14" spans="1:37" ht="15" customHeight="1" x14ac:dyDescent="0.15">
      <c r="A14" s="142"/>
      <c r="B14" s="247"/>
      <c r="C14" s="248"/>
      <c r="D14" s="248"/>
      <c r="E14" s="248"/>
      <c r="F14" s="249"/>
      <c r="G14" s="182"/>
      <c r="H14" s="183"/>
      <c r="I14" s="183"/>
      <c r="J14" s="183"/>
      <c r="K14" s="183"/>
      <c r="L14" s="183"/>
    </row>
    <row r="15" spans="1:37" ht="15" customHeight="1" x14ac:dyDescent="0.15">
      <c r="A15" s="142"/>
      <c r="B15" s="250"/>
      <c r="C15" s="251"/>
      <c r="D15" s="251"/>
      <c r="E15" s="251"/>
      <c r="F15" s="252"/>
      <c r="G15" s="183"/>
      <c r="H15" s="183"/>
      <c r="I15" s="183"/>
      <c r="J15" s="183"/>
      <c r="K15" s="183"/>
      <c r="L15" s="183"/>
    </row>
    <row r="16" spans="1:37" ht="15" customHeight="1" x14ac:dyDescent="0.15">
      <c r="B16" s="141" t="s">
        <v>132</v>
      </c>
      <c r="C16" s="184" t="s">
        <v>201</v>
      </c>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row>
    <row r="17" spans="1:37" ht="15" customHeight="1" x14ac:dyDescent="0.15">
      <c r="A17" s="142"/>
    </row>
    <row r="18" spans="1:37" s="123" customFormat="1" ht="15" customHeight="1" x14ac:dyDescent="0.15">
      <c r="A18" s="144"/>
      <c r="B18" s="145"/>
      <c r="C18" s="185" t="s">
        <v>202</v>
      </c>
      <c r="D18" s="186"/>
      <c r="E18" s="186"/>
      <c r="F18" s="186"/>
      <c r="G18" s="186"/>
      <c r="H18" s="186"/>
      <c r="I18" s="186"/>
      <c r="J18" s="186"/>
      <c r="K18" s="186"/>
      <c r="L18" s="186"/>
      <c r="M18" s="186"/>
      <c r="N18" s="186"/>
      <c r="O18" s="186"/>
      <c r="P18" s="186"/>
      <c r="Q18" s="186"/>
      <c r="R18" s="185" t="s">
        <v>232</v>
      </c>
      <c r="S18" s="186"/>
      <c r="T18" s="186"/>
      <c r="U18" s="186"/>
      <c r="V18" s="186"/>
      <c r="W18" s="186"/>
      <c r="X18" s="186"/>
      <c r="Y18" s="186"/>
      <c r="Z18" s="186"/>
      <c r="AA18" s="186"/>
      <c r="AB18" s="185" t="s">
        <v>203</v>
      </c>
      <c r="AC18" s="186"/>
      <c r="AD18" s="186"/>
      <c r="AE18" s="186"/>
      <c r="AF18" s="186"/>
      <c r="AG18" s="186"/>
      <c r="AH18" s="186"/>
      <c r="AI18" s="186"/>
      <c r="AJ18" s="186"/>
      <c r="AK18" s="186"/>
    </row>
    <row r="19" spans="1:37" s="123" customFormat="1" ht="15" customHeight="1" x14ac:dyDescent="0.15">
      <c r="A19" s="144"/>
      <c r="B19" s="173" t="s">
        <v>204</v>
      </c>
      <c r="C19" s="163" t="s">
        <v>205</v>
      </c>
      <c r="D19" s="163"/>
      <c r="E19" s="163"/>
      <c r="F19" s="163"/>
      <c r="G19" s="163"/>
      <c r="H19" s="163"/>
      <c r="I19" s="163"/>
      <c r="J19" s="163"/>
      <c r="K19" s="163"/>
      <c r="L19" s="163"/>
      <c r="M19" s="163"/>
      <c r="N19" s="163"/>
      <c r="O19" s="163"/>
      <c r="P19" s="163"/>
      <c r="Q19" s="163"/>
      <c r="R19" s="174" t="s">
        <v>241</v>
      </c>
      <c r="S19" s="174"/>
      <c r="T19" s="174"/>
      <c r="U19" s="174"/>
      <c r="V19" s="174"/>
      <c r="W19" s="174"/>
      <c r="X19" s="174"/>
      <c r="Y19" s="174"/>
      <c r="Z19" s="174"/>
      <c r="AA19" s="174"/>
      <c r="AB19" s="181" t="s">
        <v>206</v>
      </c>
      <c r="AC19" s="181"/>
      <c r="AD19" s="181"/>
      <c r="AE19" s="181"/>
      <c r="AF19" s="181"/>
      <c r="AG19" s="181"/>
      <c r="AH19" s="181"/>
      <c r="AI19" s="181"/>
      <c r="AJ19" s="181"/>
      <c r="AK19" s="181"/>
    </row>
    <row r="20" spans="1:37" s="153" customFormat="1" ht="15" customHeight="1" x14ac:dyDescent="0.15">
      <c r="A20" s="144"/>
      <c r="B20" s="173"/>
      <c r="C20" s="163"/>
      <c r="D20" s="163"/>
      <c r="E20" s="163"/>
      <c r="F20" s="163"/>
      <c r="G20" s="163"/>
      <c r="H20" s="163"/>
      <c r="I20" s="163"/>
      <c r="J20" s="163"/>
      <c r="K20" s="163"/>
      <c r="L20" s="163"/>
      <c r="M20" s="163"/>
      <c r="N20" s="163"/>
      <c r="O20" s="163"/>
      <c r="P20" s="163"/>
      <c r="Q20" s="163"/>
      <c r="R20" s="174"/>
      <c r="S20" s="174"/>
      <c r="T20" s="174"/>
      <c r="U20" s="174"/>
      <c r="V20" s="174"/>
      <c r="W20" s="174"/>
      <c r="X20" s="174"/>
      <c r="Y20" s="174"/>
      <c r="Z20" s="174"/>
      <c r="AA20" s="174"/>
      <c r="AB20" s="181"/>
      <c r="AC20" s="181"/>
      <c r="AD20" s="181"/>
      <c r="AE20" s="181"/>
      <c r="AF20" s="181"/>
      <c r="AG20" s="181"/>
      <c r="AH20" s="181"/>
      <c r="AI20" s="181"/>
      <c r="AJ20" s="181"/>
      <c r="AK20" s="181"/>
    </row>
    <row r="21" spans="1:37" s="153" customFormat="1" ht="15" customHeight="1" x14ac:dyDescent="0.15">
      <c r="A21" s="144"/>
      <c r="B21" s="173"/>
      <c r="C21" s="163"/>
      <c r="D21" s="163"/>
      <c r="E21" s="163"/>
      <c r="F21" s="163"/>
      <c r="G21" s="163"/>
      <c r="H21" s="163"/>
      <c r="I21" s="163"/>
      <c r="J21" s="163"/>
      <c r="K21" s="163"/>
      <c r="L21" s="163"/>
      <c r="M21" s="163"/>
      <c r="N21" s="163"/>
      <c r="O21" s="163"/>
      <c r="P21" s="163"/>
      <c r="Q21" s="163"/>
      <c r="R21" s="174"/>
      <c r="S21" s="174"/>
      <c r="T21" s="174"/>
      <c r="U21" s="174"/>
      <c r="V21" s="174"/>
      <c r="W21" s="174"/>
      <c r="X21" s="174"/>
      <c r="Y21" s="174"/>
      <c r="Z21" s="174"/>
      <c r="AA21" s="174"/>
      <c r="AB21" s="181"/>
      <c r="AC21" s="181"/>
      <c r="AD21" s="181"/>
      <c r="AE21" s="181"/>
      <c r="AF21" s="181"/>
      <c r="AG21" s="181"/>
      <c r="AH21" s="181"/>
      <c r="AI21" s="181"/>
      <c r="AJ21" s="181"/>
      <c r="AK21" s="181"/>
    </row>
    <row r="22" spans="1:37" s="123" customFormat="1" ht="15" customHeight="1" x14ac:dyDescent="0.15">
      <c r="A22" s="144"/>
      <c r="B22" s="173"/>
      <c r="C22" s="163"/>
      <c r="D22" s="163"/>
      <c r="E22" s="163"/>
      <c r="F22" s="163"/>
      <c r="G22" s="163"/>
      <c r="H22" s="163"/>
      <c r="I22" s="163"/>
      <c r="J22" s="163"/>
      <c r="K22" s="163"/>
      <c r="L22" s="163"/>
      <c r="M22" s="163"/>
      <c r="N22" s="163"/>
      <c r="O22" s="163"/>
      <c r="P22" s="163"/>
      <c r="Q22" s="163"/>
      <c r="R22" s="174"/>
      <c r="S22" s="174"/>
      <c r="T22" s="174"/>
      <c r="U22" s="174"/>
      <c r="V22" s="174"/>
      <c r="W22" s="174"/>
      <c r="X22" s="174"/>
      <c r="Y22" s="174"/>
      <c r="Z22" s="174"/>
      <c r="AA22" s="174"/>
      <c r="AB22" s="181"/>
      <c r="AC22" s="181"/>
      <c r="AD22" s="181"/>
      <c r="AE22" s="181"/>
      <c r="AF22" s="181"/>
      <c r="AG22" s="181"/>
      <c r="AH22" s="181"/>
      <c r="AI22" s="181"/>
      <c r="AJ22" s="181"/>
      <c r="AK22" s="181"/>
    </row>
    <row r="23" spans="1:37" s="123" customFormat="1" ht="15" customHeight="1" x14ac:dyDescent="0.15">
      <c r="A23" s="144"/>
      <c r="B23" s="173"/>
      <c r="C23" s="163"/>
      <c r="D23" s="163"/>
      <c r="E23" s="163"/>
      <c r="F23" s="163"/>
      <c r="G23" s="163"/>
      <c r="H23" s="163"/>
      <c r="I23" s="163"/>
      <c r="J23" s="163"/>
      <c r="K23" s="163"/>
      <c r="L23" s="163"/>
      <c r="M23" s="163"/>
      <c r="N23" s="163"/>
      <c r="O23" s="163"/>
      <c r="P23" s="163"/>
      <c r="Q23" s="163"/>
      <c r="R23" s="174"/>
      <c r="S23" s="174"/>
      <c r="T23" s="174"/>
      <c r="U23" s="174"/>
      <c r="V23" s="174"/>
      <c r="W23" s="174"/>
      <c r="X23" s="174"/>
      <c r="Y23" s="174"/>
      <c r="Z23" s="174"/>
      <c r="AA23" s="174"/>
      <c r="AB23" s="181"/>
      <c r="AC23" s="181"/>
      <c r="AD23" s="181"/>
      <c r="AE23" s="181"/>
      <c r="AF23" s="181"/>
      <c r="AG23" s="181"/>
      <c r="AH23" s="181"/>
      <c r="AI23" s="181"/>
      <c r="AJ23" s="181"/>
      <c r="AK23" s="181"/>
    </row>
    <row r="24" spans="1:37" s="123" customFormat="1" ht="15" customHeight="1" x14ac:dyDescent="0.15">
      <c r="A24" s="144"/>
      <c r="B24" s="173" t="s">
        <v>207</v>
      </c>
      <c r="C24" s="163" t="s">
        <v>208</v>
      </c>
      <c r="D24" s="163"/>
      <c r="E24" s="163"/>
      <c r="F24" s="163"/>
      <c r="G24" s="163"/>
      <c r="H24" s="163"/>
      <c r="I24" s="163"/>
      <c r="J24" s="163"/>
      <c r="K24" s="163"/>
      <c r="L24" s="163"/>
      <c r="M24" s="163"/>
      <c r="N24" s="163"/>
      <c r="O24" s="163"/>
      <c r="P24" s="163"/>
      <c r="Q24" s="163"/>
      <c r="R24" s="174" t="s">
        <v>209</v>
      </c>
      <c r="S24" s="174"/>
      <c r="T24" s="174"/>
      <c r="U24" s="174"/>
      <c r="V24" s="174"/>
      <c r="W24" s="174"/>
      <c r="X24" s="174"/>
      <c r="Y24" s="174"/>
      <c r="Z24" s="174"/>
      <c r="AA24" s="174"/>
      <c r="AB24" s="235" t="s">
        <v>242</v>
      </c>
      <c r="AC24" s="236"/>
      <c r="AD24" s="236"/>
      <c r="AE24" s="236"/>
      <c r="AF24" s="236"/>
      <c r="AG24" s="236"/>
      <c r="AH24" s="236"/>
      <c r="AI24" s="236"/>
      <c r="AJ24" s="236"/>
      <c r="AK24" s="237"/>
    </row>
    <row r="25" spans="1:37" s="123" customFormat="1" ht="15" customHeight="1" x14ac:dyDescent="0.15">
      <c r="A25" s="144"/>
      <c r="B25" s="173"/>
      <c r="C25" s="163"/>
      <c r="D25" s="163"/>
      <c r="E25" s="163"/>
      <c r="F25" s="163"/>
      <c r="G25" s="163"/>
      <c r="H25" s="163"/>
      <c r="I25" s="163"/>
      <c r="J25" s="163"/>
      <c r="K25" s="163"/>
      <c r="L25" s="163"/>
      <c r="M25" s="163"/>
      <c r="N25" s="163"/>
      <c r="O25" s="163"/>
      <c r="P25" s="163"/>
      <c r="Q25" s="163"/>
      <c r="R25" s="174"/>
      <c r="S25" s="174"/>
      <c r="T25" s="174"/>
      <c r="U25" s="174"/>
      <c r="V25" s="174"/>
      <c r="W25" s="174"/>
      <c r="X25" s="174"/>
      <c r="Y25" s="174"/>
      <c r="Z25" s="174"/>
      <c r="AA25" s="174"/>
      <c r="AB25" s="238"/>
      <c r="AC25" s="239"/>
      <c r="AD25" s="239"/>
      <c r="AE25" s="239"/>
      <c r="AF25" s="239"/>
      <c r="AG25" s="239"/>
      <c r="AH25" s="239"/>
      <c r="AI25" s="239"/>
      <c r="AJ25" s="239"/>
      <c r="AK25" s="240"/>
    </row>
    <row r="26" spans="1:37" s="123" customFormat="1" ht="15" customHeight="1" x14ac:dyDescent="0.15">
      <c r="A26" s="144"/>
      <c r="B26" s="173"/>
      <c r="C26" s="163"/>
      <c r="D26" s="163"/>
      <c r="E26" s="163"/>
      <c r="F26" s="163"/>
      <c r="G26" s="163"/>
      <c r="H26" s="163"/>
      <c r="I26" s="163"/>
      <c r="J26" s="163"/>
      <c r="K26" s="163"/>
      <c r="L26" s="163"/>
      <c r="M26" s="163"/>
      <c r="N26" s="163"/>
      <c r="O26" s="163"/>
      <c r="P26" s="163"/>
      <c r="Q26" s="163"/>
      <c r="R26" s="174"/>
      <c r="S26" s="174"/>
      <c r="T26" s="174"/>
      <c r="U26" s="174"/>
      <c r="V26" s="174"/>
      <c r="W26" s="174"/>
      <c r="X26" s="174"/>
      <c r="Y26" s="174"/>
      <c r="Z26" s="174"/>
      <c r="AA26" s="174"/>
      <c r="AB26" s="241"/>
      <c r="AC26" s="242"/>
      <c r="AD26" s="242"/>
      <c r="AE26" s="242"/>
      <c r="AF26" s="242"/>
      <c r="AG26" s="242"/>
      <c r="AH26" s="242"/>
      <c r="AI26" s="242"/>
      <c r="AJ26" s="242"/>
      <c r="AK26" s="243"/>
    </row>
    <row r="27" spans="1:37" s="123" customFormat="1" ht="15" customHeight="1" x14ac:dyDescent="0.15">
      <c r="A27" s="144"/>
      <c r="B27" s="173" t="s">
        <v>210</v>
      </c>
      <c r="C27" s="163" t="s">
        <v>211</v>
      </c>
      <c r="D27" s="163"/>
      <c r="E27" s="163"/>
      <c r="F27" s="163"/>
      <c r="G27" s="163"/>
      <c r="H27" s="163"/>
      <c r="I27" s="163"/>
      <c r="J27" s="163"/>
      <c r="K27" s="163"/>
      <c r="L27" s="163"/>
      <c r="M27" s="163"/>
      <c r="N27" s="163"/>
      <c r="O27" s="163"/>
      <c r="P27" s="163"/>
      <c r="Q27" s="163"/>
      <c r="R27" s="174" t="s">
        <v>212</v>
      </c>
      <c r="S27" s="174"/>
      <c r="T27" s="174"/>
      <c r="U27" s="174"/>
      <c r="V27" s="174"/>
      <c r="W27" s="174"/>
      <c r="X27" s="174"/>
      <c r="Y27" s="174"/>
      <c r="Z27" s="174"/>
      <c r="AA27" s="174"/>
      <c r="AB27" s="181" t="s">
        <v>217</v>
      </c>
      <c r="AC27" s="181"/>
      <c r="AD27" s="181"/>
      <c r="AE27" s="181"/>
      <c r="AF27" s="181"/>
      <c r="AG27" s="181"/>
      <c r="AH27" s="181"/>
      <c r="AI27" s="181"/>
      <c r="AJ27" s="181"/>
      <c r="AK27" s="181"/>
    </row>
    <row r="28" spans="1:37" s="123" customFormat="1" ht="15" customHeight="1" x14ac:dyDescent="0.15">
      <c r="A28" s="144"/>
      <c r="B28" s="173"/>
      <c r="C28" s="163"/>
      <c r="D28" s="163"/>
      <c r="E28" s="163"/>
      <c r="F28" s="163"/>
      <c r="G28" s="163"/>
      <c r="H28" s="163"/>
      <c r="I28" s="163"/>
      <c r="J28" s="163"/>
      <c r="K28" s="163"/>
      <c r="L28" s="163"/>
      <c r="M28" s="163"/>
      <c r="N28" s="163"/>
      <c r="O28" s="163"/>
      <c r="P28" s="163"/>
      <c r="Q28" s="163"/>
      <c r="R28" s="174"/>
      <c r="S28" s="174"/>
      <c r="T28" s="174"/>
      <c r="U28" s="174"/>
      <c r="V28" s="174"/>
      <c r="W28" s="174"/>
      <c r="X28" s="174"/>
      <c r="Y28" s="174"/>
      <c r="Z28" s="174"/>
      <c r="AA28" s="174"/>
      <c r="AB28" s="181"/>
      <c r="AC28" s="181"/>
      <c r="AD28" s="181"/>
      <c r="AE28" s="181"/>
      <c r="AF28" s="181"/>
      <c r="AG28" s="181"/>
      <c r="AH28" s="181"/>
      <c r="AI28" s="181"/>
      <c r="AJ28" s="181"/>
      <c r="AK28" s="181"/>
    </row>
    <row r="29" spans="1:37" s="123" customFormat="1" ht="15" customHeight="1" x14ac:dyDescent="0.15">
      <c r="A29" s="144"/>
      <c r="B29" s="173"/>
      <c r="C29" s="163"/>
      <c r="D29" s="163"/>
      <c r="E29" s="163"/>
      <c r="F29" s="163"/>
      <c r="G29" s="163"/>
      <c r="H29" s="163"/>
      <c r="I29" s="163"/>
      <c r="J29" s="163"/>
      <c r="K29" s="163"/>
      <c r="L29" s="163"/>
      <c r="M29" s="163"/>
      <c r="N29" s="163"/>
      <c r="O29" s="163"/>
      <c r="P29" s="163"/>
      <c r="Q29" s="163"/>
      <c r="R29" s="174"/>
      <c r="S29" s="174"/>
      <c r="T29" s="174"/>
      <c r="U29" s="174"/>
      <c r="V29" s="174"/>
      <c r="W29" s="174"/>
      <c r="X29" s="174"/>
      <c r="Y29" s="174"/>
      <c r="Z29" s="174"/>
      <c r="AA29" s="174"/>
      <c r="AB29" s="181"/>
      <c r="AC29" s="181"/>
      <c r="AD29" s="181"/>
      <c r="AE29" s="181"/>
      <c r="AF29" s="181"/>
      <c r="AG29" s="181"/>
      <c r="AH29" s="181"/>
      <c r="AI29" s="181"/>
      <c r="AJ29" s="181"/>
      <c r="AK29" s="181"/>
    </row>
    <row r="30" spans="1:37" s="123" customFormat="1" ht="15" customHeight="1" x14ac:dyDescent="0.15">
      <c r="A30" s="144"/>
      <c r="B30" s="226" t="s">
        <v>213</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8"/>
    </row>
    <row r="31" spans="1:37" s="123" customFormat="1" ht="15" customHeight="1" x14ac:dyDescent="0.15">
      <c r="A31" s="144"/>
      <c r="B31" s="232" t="s">
        <v>218</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4"/>
    </row>
    <row r="32" spans="1:37" s="123" customFormat="1" ht="15" customHeight="1" x14ac:dyDescent="0.15">
      <c r="A32" s="144"/>
      <c r="B32" s="229" t="s">
        <v>238</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1"/>
    </row>
    <row r="34" spans="1:37" ht="15" customHeight="1" x14ac:dyDescent="0.15">
      <c r="A34" s="142" t="s">
        <v>223</v>
      </c>
      <c r="B34" s="225" t="s">
        <v>133</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row>
    <row r="35" spans="1:37" ht="15" customHeight="1" x14ac:dyDescent="0.15">
      <c r="B35" s="187" t="s">
        <v>220</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row>
    <row r="36" spans="1:37" ht="15" customHeight="1" x14ac:dyDescent="0.15">
      <c r="B36" s="184" t="s">
        <v>221</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row>
    <row r="37" spans="1:37" ht="15" customHeight="1" x14ac:dyDescent="0.15">
      <c r="B37" s="184" t="s">
        <v>222</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row>
    <row r="38" spans="1:37" ht="15" customHeight="1" x14ac:dyDescent="0.15">
      <c r="C38" s="118"/>
      <c r="D38" s="118"/>
      <c r="E38" s="118"/>
      <c r="F38" s="118"/>
      <c r="G38" s="118"/>
      <c r="H38" s="118"/>
      <c r="I38" s="118"/>
      <c r="J38" s="118"/>
      <c r="K38" s="118"/>
      <c r="L38" s="118"/>
      <c r="M38" s="118"/>
      <c r="N38" s="118"/>
      <c r="O38" s="118"/>
    </row>
    <row r="39" spans="1:37" ht="15" customHeight="1" x14ac:dyDescent="0.15">
      <c r="A39" s="142" t="s">
        <v>224</v>
      </c>
      <c r="B39" s="225" t="s">
        <v>39</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row>
    <row r="40" spans="1:37" s="147" customFormat="1" ht="15" customHeight="1" x14ac:dyDescent="0.15">
      <c r="A40" s="146"/>
      <c r="B40" s="186" t="s">
        <v>225</v>
      </c>
      <c r="C40" s="186"/>
      <c r="D40" s="186"/>
      <c r="E40" s="186"/>
      <c r="F40" s="186" t="s">
        <v>34</v>
      </c>
      <c r="G40" s="186"/>
      <c r="H40" s="186"/>
      <c r="I40" s="186"/>
      <c r="J40" s="186"/>
      <c r="K40" s="186"/>
      <c r="L40" s="186"/>
      <c r="M40" s="186"/>
      <c r="N40" s="186" t="s">
        <v>36</v>
      </c>
      <c r="O40" s="186"/>
      <c r="P40" s="186"/>
      <c r="Q40" s="186"/>
      <c r="R40" s="186"/>
      <c r="S40" s="186"/>
      <c r="T40" s="186"/>
      <c r="U40" s="186"/>
      <c r="V40" s="186"/>
      <c r="W40" s="188" t="s">
        <v>38</v>
      </c>
      <c r="X40" s="189"/>
      <c r="Y40" s="189"/>
      <c r="Z40" s="189"/>
      <c r="AA40" s="189"/>
      <c r="AB40" s="189"/>
      <c r="AC40" s="189"/>
      <c r="AD40" s="189"/>
      <c r="AE40" s="189"/>
      <c r="AF40" s="189"/>
      <c r="AG40" s="189"/>
      <c r="AH40" s="189"/>
      <c r="AI40" s="189"/>
      <c r="AJ40" s="189"/>
      <c r="AK40" s="190"/>
    </row>
    <row r="41" spans="1:37" s="147" customFormat="1" ht="15" customHeight="1" x14ac:dyDescent="0.15">
      <c r="A41" s="146"/>
      <c r="B41" s="261" t="s">
        <v>35</v>
      </c>
      <c r="C41" s="261"/>
      <c r="D41" s="261"/>
      <c r="E41" s="261"/>
      <c r="F41" s="163" t="s">
        <v>234</v>
      </c>
      <c r="G41" s="163"/>
      <c r="H41" s="163"/>
      <c r="I41" s="163"/>
      <c r="J41" s="163"/>
      <c r="K41" s="163"/>
      <c r="L41" s="163"/>
      <c r="M41" s="163"/>
      <c r="N41" s="163" t="s">
        <v>252</v>
      </c>
      <c r="O41" s="259"/>
      <c r="P41" s="259"/>
      <c r="Q41" s="259"/>
      <c r="R41" s="259"/>
      <c r="S41" s="259"/>
      <c r="T41" s="259"/>
      <c r="U41" s="259"/>
      <c r="V41" s="259"/>
      <c r="W41" s="175" t="s">
        <v>227</v>
      </c>
      <c r="X41" s="176"/>
      <c r="Y41" s="176"/>
      <c r="Z41" s="176"/>
      <c r="AA41" s="176"/>
      <c r="AB41" s="176"/>
      <c r="AC41" s="176"/>
      <c r="AD41" s="176"/>
      <c r="AE41" s="177"/>
      <c r="AF41" s="263" t="s">
        <v>254</v>
      </c>
      <c r="AG41" s="263"/>
      <c r="AH41" s="263"/>
      <c r="AI41" s="263"/>
      <c r="AJ41" s="263"/>
      <c r="AK41" s="126" t="s">
        <v>134</v>
      </c>
    </row>
    <row r="42" spans="1:37" s="147" customFormat="1" ht="15" customHeight="1" x14ac:dyDescent="0.15">
      <c r="A42" s="146"/>
      <c r="B42" s="261"/>
      <c r="C42" s="261"/>
      <c r="D42" s="261"/>
      <c r="E42" s="261"/>
      <c r="F42" s="163"/>
      <c r="G42" s="163"/>
      <c r="H42" s="163"/>
      <c r="I42" s="163"/>
      <c r="J42" s="163"/>
      <c r="K42" s="163"/>
      <c r="L42" s="163"/>
      <c r="M42" s="163"/>
      <c r="N42" s="259"/>
      <c r="O42" s="259"/>
      <c r="P42" s="259"/>
      <c r="Q42" s="259"/>
      <c r="R42" s="259"/>
      <c r="S42" s="259"/>
      <c r="T42" s="259"/>
      <c r="U42" s="259"/>
      <c r="V42" s="259"/>
      <c r="W42" s="178" t="s">
        <v>71</v>
      </c>
      <c r="X42" s="179"/>
      <c r="Y42" s="179"/>
      <c r="Z42" s="179"/>
      <c r="AA42" s="179"/>
      <c r="AB42" s="179"/>
      <c r="AC42" s="179"/>
      <c r="AD42" s="179"/>
      <c r="AE42" s="179"/>
      <c r="AF42" s="179"/>
      <c r="AG42" s="179"/>
      <c r="AH42" s="179"/>
      <c r="AI42" s="179"/>
      <c r="AJ42" s="179"/>
      <c r="AK42" s="180"/>
    </row>
    <row r="43" spans="1:37" s="147" customFormat="1" ht="15" customHeight="1" x14ac:dyDescent="0.15">
      <c r="A43" s="146"/>
      <c r="B43" s="261"/>
      <c r="C43" s="261"/>
      <c r="D43" s="261"/>
      <c r="E43" s="261"/>
      <c r="F43" s="163"/>
      <c r="G43" s="163"/>
      <c r="H43" s="163"/>
      <c r="I43" s="163"/>
      <c r="J43" s="163"/>
      <c r="K43" s="163"/>
      <c r="L43" s="163"/>
      <c r="M43" s="163"/>
      <c r="N43" s="259"/>
      <c r="O43" s="259"/>
      <c r="P43" s="259"/>
      <c r="Q43" s="259"/>
      <c r="R43" s="259"/>
      <c r="S43" s="259"/>
      <c r="T43" s="259"/>
      <c r="U43" s="259"/>
      <c r="V43" s="259"/>
      <c r="W43" s="162" t="s">
        <v>228</v>
      </c>
      <c r="X43" s="162"/>
      <c r="Y43" s="162"/>
      <c r="Z43" s="162"/>
      <c r="AA43" s="162"/>
      <c r="AB43" s="162"/>
      <c r="AC43" s="162"/>
      <c r="AD43" s="162"/>
      <c r="AE43" s="162"/>
      <c r="AF43" s="162"/>
      <c r="AG43" s="162"/>
      <c r="AH43" s="162"/>
      <c r="AI43" s="162"/>
      <c r="AJ43" s="162"/>
      <c r="AK43" s="162"/>
    </row>
    <row r="44" spans="1:37" s="147" customFormat="1" ht="15" customHeight="1" x14ac:dyDescent="0.15">
      <c r="A44" s="146"/>
      <c r="B44" s="261"/>
      <c r="C44" s="261"/>
      <c r="D44" s="261"/>
      <c r="E44" s="261"/>
      <c r="F44" s="163"/>
      <c r="G44" s="163"/>
      <c r="H44" s="163"/>
      <c r="I44" s="163"/>
      <c r="J44" s="163"/>
      <c r="K44" s="163"/>
      <c r="L44" s="163"/>
      <c r="M44" s="163"/>
      <c r="N44" s="259"/>
      <c r="O44" s="259"/>
      <c r="P44" s="259"/>
      <c r="Q44" s="259"/>
      <c r="R44" s="259"/>
      <c r="S44" s="259"/>
      <c r="T44" s="259"/>
      <c r="U44" s="259"/>
      <c r="V44" s="259"/>
      <c r="W44" s="162"/>
      <c r="X44" s="162"/>
      <c r="Y44" s="162"/>
      <c r="Z44" s="162"/>
      <c r="AA44" s="162"/>
      <c r="AB44" s="162"/>
      <c r="AC44" s="162"/>
      <c r="AD44" s="162"/>
      <c r="AE44" s="162"/>
      <c r="AF44" s="162"/>
      <c r="AG44" s="162"/>
      <c r="AH44" s="162"/>
      <c r="AI44" s="162"/>
      <c r="AJ44" s="162"/>
      <c r="AK44" s="162"/>
    </row>
    <row r="45" spans="1:37" s="147" customFormat="1" ht="15" customHeight="1" x14ac:dyDescent="0.15">
      <c r="A45" s="146"/>
      <c r="B45" s="261"/>
      <c r="C45" s="261"/>
      <c r="D45" s="261"/>
      <c r="E45" s="261"/>
      <c r="F45" s="163"/>
      <c r="G45" s="163"/>
      <c r="H45" s="163"/>
      <c r="I45" s="163"/>
      <c r="J45" s="163"/>
      <c r="K45" s="163"/>
      <c r="L45" s="163"/>
      <c r="M45" s="163"/>
      <c r="N45" s="259"/>
      <c r="O45" s="259"/>
      <c r="P45" s="259"/>
      <c r="Q45" s="259"/>
      <c r="R45" s="259"/>
      <c r="S45" s="259"/>
      <c r="T45" s="259"/>
      <c r="U45" s="259"/>
      <c r="V45" s="259"/>
      <c r="W45" s="162"/>
      <c r="X45" s="162"/>
      <c r="Y45" s="162"/>
      <c r="Z45" s="162"/>
      <c r="AA45" s="162"/>
      <c r="AB45" s="162"/>
      <c r="AC45" s="162"/>
      <c r="AD45" s="162"/>
      <c r="AE45" s="162"/>
      <c r="AF45" s="162"/>
      <c r="AG45" s="162"/>
      <c r="AH45" s="162"/>
      <c r="AI45" s="162"/>
      <c r="AJ45" s="162"/>
      <c r="AK45" s="162"/>
    </row>
    <row r="46" spans="1:37" s="147" customFormat="1" ht="15" customHeight="1" x14ac:dyDescent="0.15">
      <c r="A46" s="146"/>
      <c r="B46" s="261"/>
      <c r="C46" s="261"/>
      <c r="D46" s="261"/>
      <c r="E46" s="261"/>
      <c r="F46" s="163"/>
      <c r="G46" s="163"/>
      <c r="H46" s="163"/>
      <c r="I46" s="163"/>
      <c r="J46" s="163"/>
      <c r="K46" s="163"/>
      <c r="L46" s="163"/>
      <c r="M46" s="163"/>
      <c r="N46" s="259"/>
      <c r="O46" s="259"/>
      <c r="P46" s="259"/>
      <c r="Q46" s="259"/>
      <c r="R46" s="259"/>
      <c r="S46" s="259"/>
      <c r="T46" s="259"/>
      <c r="U46" s="259"/>
      <c r="V46" s="259"/>
      <c r="W46" s="162"/>
      <c r="X46" s="162"/>
      <c r="Y46" s="162"/>
      <c r="Z46" s="162"/>
      <c r="AA46" s="162"/>
      <c r="AB46" s="162"/>
      <c r="AC46" s="162"/>
      <c r="AD46" s="162"/>
      <c r="AE46" s="162"/>
      <c r="AF46" s="162"/>
      <c r="AG46" s="162"/>
      <c r="AH46" s="162"/>
      <c r="AI46" s="162"/>
      <c r="AJ46" s="162"/>
      <c r="AK46" s="162"/>
    </row>
    <row r="47" spans="1:37" s="147" customFormat="1" ht="15" customHeight="1" x14ac:dyDescent="0.15">
      <c r="A47" s="146"/>
      <c r="B47" s="261"/>
      <c r="C47" s="261"/>
      <c r="D47" s="261"/>
      <c r="E47" s="261"/>
      <c r="F47" s="163"/>
      <c r="G47" s="163"/>
      <c r="H47" s="163"/>
      <c r="I47" s="163"/>
      <c r="J47" s="163"/>
      <c r="K47" s="163"/>
      <c r="L47" s="163"/>
      <c r="M47" s="163"/>
      <c r="N47" s="259"/>
      <c r="O47" s="259"/>
      <c r="P47" s="259"/>
      <c r="Q47" s="259"/>
      <c r="R47" s="259"/>
      <c r="S47" s="259"/>
      <c r="T47" s="259"/>
      <c r="U47" s="259"/>
      <c r="V47" s="259"/>
      <c r="W47" s="163"/>
      <c r="X47" s="163"/>
      <c r="Y47" s="163"/>
      <c r="Z47" s="163"/>
      <c r="AA47" s="163"/>
      <c r="AB47" s="163"/>
      <c r="AC47" s="163"/>
      <c r="AD47" s="163"/>
      <c r="AE47" s="163"/>
      <c r="AF47" s="163"/>
      <c r="AG47" s="163"/>
      <c r="AH47" s="163"/>
      <c r="AI47" s="163"/>
      <c r="AJ47" s="163"/>
      <c r="AK47" s="163"/>
    </row>
    <row r="48" spans="1:37" s="147" customFormat="1" ht="15" customHeight="1" x14ac:dyDescent="0.15">
      <c r="A48" s="146"/>
      <c r="B48" s="262" t="s">
        <v>65</v>
      </c>
      <c r="C48" s="262"/>
      <c r="D48" s="262"/>
      <c r="E48" s="262"/>
      <c r="F48" s="256" t="s">
        <v>251</v>
      </c>
      <c r="G48" s="256"/>
      <c r="H48" s="256"/>
      <c r="I48" s="256"/>
      <c r="J48" s="256"/>
      <c r="K48" s="256"/>
      <c r="L48" s="256"/>
      <c r="M48" s="256"/>
      <c r="N48" s="257" t="s">
        <v>37</v>
      </c>
      <c r="O48" s="258"/>
      <c r="P48" s="170" t="s">
        <v>239</v>
      </c>
      <c r="Q48" s="171"/>
      <c r="R48" s="171"/>
      <c r="S48" s="171"/>
      <c r="T48" s="171"/>
      <c r="U48" s="171"/>
      <c r="V48" s="171"/>
      <c r="W48" s="175" t="s">
        <v>227</v>
      </c>
      <c r="X48" s="176"/>
      <c r="Y48" s="176"/>
      <c r="Z48" s="176"/>
      <c r="AA48" s="176"/>
      <c r="AB48" s="176"/>
      <c r="AC48" s="176"/>
      <c r="AD48" s="176"/>
      <c r="AE48" s="177"/>
      <c r="AF48" s="263" t="s">
        <v>226</v>
      </c>
      <c r="AG48" s="263"/>
      <c r="AH48" s="263"/>
      <c r="AI48" s="263"/>
      <c r="AJ48" s="263"/>
      <c r="AK48" s="126" t="s">
        <v>134</v>
      </c>
    </row>
    <row r="49" spans="1:37" s="147" customFormat="1" ht="15" customHeight="1" x14ac:dyDescent="0.15">
      <c r="A49" s="146"/>
      <c r="B49" s="262"/>
      <c r="C49" s="262"/>
      <c r="D49" s="262"/>
      <c r="E49" s="262"/>
      <c r="F49" s="256"/>
      <c r="G49" s="256"/>
      <c r="H49" s="256"/>
      <c r="I49" s="256"/>
      <c r="J49" s="256"/>
      <c r="K49" s="256"/>
      <c r="L49" s="256"/>
      <c r="M49" s="256"/>
      <c r="N49" s="257"/>
      <c r="O49" s="258"/>
      <c r="P49" s="172"/>
      <c r="Q49" s="171"/>
      <c r="R49" s="171"/>
      <c r="S49" s="171"/>
      <c r="T49" s="171"/>
      <c r="U49" s="171"/>
      <c r="V49" s="171"/>
      <c r="W49" s="178" t="s">
        <v>71</v>
      </c>
      <c r="X49" s="179"/>
      <c r="Y49" s="179"/>
      <c r="Z49" s="179"/>
      <c r="AA49" s="179"/>
      <c r="AB49" s="179"/>
      <c r="AC49" s="179"/>
      <c r="AD49" s="179"/>
      <c r="AE49" s="179"/>
      <c r="AF49" s="179"/>
      <c r="AG49" s="179"/>
      <c r="AH49" s="179"/>
      <c r="AI49" s="179"/>
      <c r="AJ49" s="179"/>
      <c r="AK49" s="180"/>
    </row>
    <row r="50" spans="1:37" s="147" customFormat="1" ht="15" customHeight="1" x14ac:dyDescent="0.15">
      <c r="A50" s="146"/>
      <c r="B50" s="262"/>
      <c r="C50" s="262"/>
      <c r="D50" s="262"/>
      <c r="E50" s="262"/>
      <c r="F50" s="256"/>
      <c r="G50" s="256"/>
      <c r="H50" s="256"/>
      <c r="I50" s="256"/>
      <c r="J50" s="256"/>
      <c r="K50" s="256"/>
      <c r="L50" s="256"/>
      <c r="M50" s="256"/>
      <c r="N50" s="257"/>
      <c r="O50" s="258"/>
      <c r="P50" s="172"/>
      <c r="Q50" s="171"/>
      <c r="R50" s="171"/>
      <c r="S50" s="171"/>
      <c r="T50" s="171"/>
      <c r="U50" s="171"/>
      <c r="V50" s="171"/>
      <c r="W50" s="164" t="s">
        <v>228</v>
      </c>
      <c r="X50" s="165"/>
      <c r="Y50" s="165"/>
      <c r="Z50" s="165"/>
      <c r="AA50" s="165"/>
      <c r="AB50" s="165"/>
      <c r="AC50" s="165"/>
      <c r="AD50" s="165"/>
      <c r="AE50" s="165"/>
      <c r="AF50" s="165"/>
      <c r="AG50" s="165"/>
      <c r="AH50" s="165"/>
      <c r="AI50" s="165"/>
      <c r="AJ50" s="165"/>
      <c r="AK50" s="166"/>
    </row>
    <row r="51" spans="1:37" s="147" customFormat="1" ht="15" customHeight="1" x14ac:dyDescent="0.15">
      <c r="A51" s="146"/>
      <c r="B51" s="262"/>
      <c r="C51" s="262"/>
      <c r="D51" s="262"/>
      <c r="E51" s="262"/>
      <c r="F51" s="256"/>
      <c r="G51" s="256"/>
      <c r="H51" s="256"/>
      <c r="I51" s="256"/>
      <c r="J51" s="256"/>
      <c r="K51" s="256"/>
      <c r="L51" s="256"/>
      <c r="M51" s="256"/>
      <c r="N51" s="257"/>
      <c r="O51" s="258"/>
      <c r="P51" s="172"/>
      <c r="Q51" s="171"/>
      <c r="R51" s="171"/>
      <c r="S51" s="171"/>
      <c r="T51" s="171"/>
      <c r="U51" s="171"/>
      <c r="V51" s="171"/>
      <c r="W51" s="164"/>
      <c r="X51" s="165"/>
      <c r="Y51" s="165"/>
      <c r="Z51" s="165"/>
      <c r="AA51" s="165"/>
      <c r="AB51" s="165"/>
      <c r="AC51" s="165"/>
      <c r="AD51" s="165"/>
      <c r="AE51" s="165"/>
      <c r="AF51" s="165"/>
      <c r="AG51" s="165"/>
      <c r="AH51" s="165"/>
      <c r="AI51" s="165"/>
      <c r="AJ51" s="165"/>
      <c r="AK51" s="166"/>
    </row>
    <row r="52" spans="1:37" s="147" customFormat="1" ht="15" customHeight="1" x14ac:dyDescent="0.15">
      <c r="A52" s="146"/>
      <c r="B52" s="262"/>
      <c r="C52" s="262"/>
      <c r="D52" s="262"/>
      <c r="E52" s="262"/>
      <c r="F52" s="256"/>
      <c r="G52" s="256"/>
      <c r="H52" s="256"/>
      <c r="I52" s="256"/>
      <c r="J52" s="256"/>
      <c r="K52" s="256"/>
      <c r="L52" s="256"/>
      <c r="M52" s="256"/>
      <c r="N52" s="257"/>
      <c r="O52" s="258"/>
      <c r="P52" s="172"/>
      <c r="Q52" s="171"/>
      <c r="R52" s="171"/>
      <c r="S52" s="171"/>
      <c r="T52" s="171"/>
      <c r="U52" s="171"/>
      <c r="V52" s="171"/>
      <c r="W52" s="164"/>
      <c r="X52" s="165"/>
      <c r="Y52" s="165"/>
      <c r="Z52" s="165"/>
      <c r="AA52" s="165"/>
      <c r="AB52" s="165"/>
      <c r="AC52" s="165"/>
      <c r="AD52" s="165"/>
      <c r="AE52" s="165"/>
      <c r="AF52" s="165"/>
      <c r="AG52" s="165"/>
      <c r="AH52" s="165"/>
      <c r="AI52" s="165"/>
      <c r="AJ52" s="165"/>
      <c r="AK52" s="166"/>
    </row>
    <row r="53" spans="1:37" s="147" customFormat="1" ht="15" customHeight="1" x14ac:dyDescent="0.15">
      <c r="A53" s="146"/>
      <c r="B53" s="262"/>
      <c r="C53" s="262"/>
      <c r="D53" s="262"/>
      <c r="E53" s="262"/>
      <c r="F53" s="256"/>
      <c r="G53" s="256"/>
      <c r="H53" s="256"/>
      <c r="I53" s="256"/>
      <c r="J53" s="256"/>
      <c r="K53" s="256"/>
      <c r="L53" s="256"/>
      <c r="M53" s="256"/>
      <c r="N53" s="257"/>
      <c r="O53" s="258"/>
      <c r="P53" s="172"/>
      <c r="Q53" s="171"/>
      <c r="R53" s="171"/>
      <c r="S53" s="171"/>
      <c r="T53" s="171"/>
      <c r="U53" s="171"/>
      <c r="V53" s="171"/>
      <c r="W53" s="164"/>
      <c r="X53" s="165"/>
      <c r="Y53" s="165"/>
      <c r="Z53" s="165"/>
      <c r="AA53" s="165"/>
      <c r="AB53" s="165"/>
      <c r="AC53" s="165"/>
      <c r="AD53" s="165"/>
      <c r="AE53" s="165"/>
      <c r="AF53" s="165"/>
      <c r="AG53" s="165"/>
      <c r="AH53" s="165"/>
      <c r="AI53" s="165"/>
      <c r="AJ53" s="165"/>
      <c r="AK53" s="166"/>
    </row>
    <row r="54" spans="1:37" s="147" customFormat="1" ht="15" customHeight="1" x14ac:dyDescent="0.15">
      <c r="A54" s="146"/>
      <c r="B54" s="262"/>
      <c r="C54" s="262"/>
      <c r="D54" s="262"/>
      <c r="E54" s="262"/>
      <c r="F54" s="256"/>
      <c r="G54" s="256"/>
      <c r="H54" s="256"/>
      <c r="I54" s="256"/>
      <c r="J54" s="256"/>
      <c r="K54" s="256"/>
      <c r="L54" s="256"/>
      <c r="M54" s="256"/>
      <c r="N54" s="257"/>
      <c r="O54" s="258"/>
      <c r="P54" s="172"/>
      <c r="Q54" s="171"/>
      <c r="R54" s="171"/>
      <c r="S54" s="171"/>
      <c r="T54" s="171"/>
      <c r="U54" s="171"/>
      <c r="V54" s="171"/>
      <c r="W54" s="164"/>
      <c r="X54" s="165"/>
      <c r="Y54" s="165"/>
      <c r="Z54" s="165"/>
      <c r="AA54" s="165"/>
      <c r="AB54" s="165"/>
      <c r="AC54" s="165"/>
      <c r="AD54" s="165"/>
      <c r="AE54" s="165"/>
      <c r="AF54" s="165"/>
      <c r="AG54" s="165"/>
      <c r="AH54" s="165"/>
      <c r="AI54" s="165"/>
      <c r="AJ54" s="165"/>
      <c r="AK54" s="166"/>
    </row>
    <row r="55" spans="1:37" s="147" customFormat="1" ht="15" customHeight="1" x14ac:dyDescent="0.15">
      <c r="A55" s="146"/>
      <c r="B55" s="262"/>
      <c r="C55" s="262"/>
      <c r="D55" s="262"/>
      <c r="E55" s="262"/>
      <c r="F55" s="256"/>
      <c r="G55" s="256"/>
      <c r="H55" s="256"/>
      <c r="I55" s="256"/>
      <c r="J55" s="256"/>
      <c r="K55" s="256"/>
      <c r="L55" s="256"/>
      <c r="M55" s="256"/>
      <c r="N55" s="257"/>
      <c r="O55" s="258"/>
      <c r="P55" s="172"/>
      <c r="Q55" s="171"/>
      <c r="R55" s="171"/>
      <c r="S55" s="171"/>
      <c r="T55" s="171"/>
      <c r="U55" s="171"/>
      <c r="V55" s="171"/>
      <c r="W55" s="164"/>
      <c r="X55" s="165"/>
      <c r="Y55" s="165"/>
      <c r="Z55" s="165"/>
      <c r="AA55" s="165"/>
      <c r="AB55" s="165"/>
      <c r="AC55" s="165"/>
      <c r="AD55" s="165"/>
      <c r="AE55" s="165"/>
      <c r="AF55" s="165"/>
      <c r="AG55" s="165"/>
      <c r="AH55" s="165"/>
      <c r="AI55" s="165"/>
      <c r="AJ55" s="165"/>
      <c r="AK55" s="166"/>
    </row>
    <row r="56" spans="1:37" s="147" customFormat="1" ht="15" customHeight="1" x14ac:dyDescent="0.15">
      <c r="A56" s="146"/>
      <c r="B56" s="262"/>
      <c r="C56" s="262"/>
      <c r="D56" s="262"/>
      <c r="E56" s="262"/>
      <c r="F56" s="256"/>
      <c r="G56" s="256"/>
      <c r="H56" s="256"/>
      <c r="I56" s="256"/>
      <c r="J56" s="256"/>
      <c r="K56" s="256"/>
      <c r="L56" s="256"/>
      <c r="M56" s="256"/>
      <c r="N56" s="257"/>
      <c r="O56" s="258"/>
      <c r="P56" s="172"/>
      <c r="Q56" s="171"/>
      <c r="R56" s="171"/>
      <c r="S56" s="171"/>
      <c r="T56" s="171"/>
      <c r="U56" s="171"/>
      <c r="V56" s="171"/>
      <c r="W56" s="167"/>
      <c r="X56" s="168"/>
      <c r="Y56" s="168"/>
      <c r="Z56" s="168"/>
      <c r="AA56" s="168"/>
      <c r="AB56" s="168"/>
      <c r="AC56" s="168"/>
      <c r="AD56" s="168"/>
      <c r="AE56" s="168"/>
      <c r="AF56" s="168"/>
      <c r="AG56" s="168"/>
      <c r="AH56" s="168"/>
      <c r="AI56" s="168"/>
      <c r="AJ56" s="168"/>
      <c r="AK56" s="169"/>
    </row>
    <row r="57" spans="1:37" s="147" customFormat="1" ht="15" customHeight="1" x14ac:dyDescent="0.15">
      <c r="A57" s="146"/>
      <c r="B57" s="262"/>
      <c r="C57" s="262"/>
      <c r="D57" s="262"/>
      <c r="E57" s="262"/>
      <c r="F57" s="256"/>
      <c r="G57" s="256"/>
      <c r="H57" s="256"/>
      <c r="I57" s="256"/>
      <c r="J57" s="256"/>
      <c r="K57" s="256"/>
      <c r="L57" s="256"/>
      <c r="M57" s="256"/>
      <c r="N57" s="257" t="s">
        <v>40</v>
      </c>
      <c r="O57" s="260"/>
      <c r="P57" s="264" t="s">
        <v>240</v>
      </c>
      <c r="Q57" s="264"/>
      <c r="R57" s="264"/>
      <c r="S57" s="264"/>
      <c r="T57" s="264"/>
      <c r="U57" s="264"/>
      <c r="V57" s="265"/>
      <c r="W57" s="175" t="s">
        <v>227</v>
      </c>
      <c r="X57" s="175"/>
      <c r="Y57" s="175"/>
      <c r="Z57" s="175"/>
      <c r="AA57" s="175"/>
      <c r="AB57" s="175"/>
      <c r="AC57" s="175"/>
      <c r="AD57" s="175"/>
      <c r="AE57" s="272"/>
      <c r="AF57" s="263" t="s">
        <v>226</v>
      </c>
      <c r="AG57" s="263"/>
      <c r="AH57" s="263"/>
      <c r="AI57" s="263"/>
      <c r="AJ57" s="263"/>
      <c r="AK57" s="126" t="s">
        <v>134</v>
      </c>
    </row>
    <row r="58" spans="1:37" s="147" customFormat="1" ht="15" customHeight="1" x14ac:dyDescent="0.15">
      <c r="A58" s="146"/>
      <c r="B58" s="262"/>
      <c r="C58" s="262"/>
      <c r="D58" s="262"/>
      <c r="E58" s="262"/>
      <c r="F58" s="256"/>
      <c r="G58" s="256"/>
      <c r="H58" s="256"/>
      <c r="I58" s="256"/>
      <c r="J58" s="256"/>
      <c r="K58" s="256"/>
      <c r="L58" s="256"/>
      <c r="M58" s="256"/>
      <c r="N58" s="257"/>
      <c r="O58" s="260"/>
      <c r="P58" s="266"/>
      <c r="Q58" s="266"/>
      <c r="R58" s="266"/>
      <c r="S58" s="266"/>
      <c r="T58" s="266"/>
      <c r="U58" s="266"/>
      <c r="V58" s="267"/>
      <c r="W58" s="271" t="s">
        <v>71</v>
      </c>
      <c r="X58" s="271"/>
      <c r="Y58" s="271"/>
      <c r="Z58" s="271"/>
      <c r="AA58" s="271"/>
      <c r="AB58" s="271"/>
      <c r="AC58" s="271"/>
      <c r="AD58" s="271"/>
      <c r="AE58" s="271"/>
      <c r="AF58" s="271"/>
      <c r="AG58" s="271"/>
      <c r="AH58" s="271"/>
      <c r="AI58" s="271"/>
      <c r="AJ58" s="271"/>
      <c r="AK58" s="271"/>
    </row>
    <row r="59" spans="1:37" s="147" customFormat="1" ht="15" customHeight="1" x14ac:dyDescent="0.15">
      <c r="A59" s="146"/>
      <c r="B59" s="262"/>
      <c r="C59" s="262"/>
      <c r="D59" s="262"/>
      <c r="E59" s="262"/>
      <c r="F59" s="256"/>
      <c r="G59" s="256"/>
      <c r="H59" s="256"/>
      <c r="I59" s="256"/>
      <c r="J59" s="256"/>
      <c r="K59" s="256"/>
      <c r="L59" s="256"/>
      <c r="M59" s="256"/>
      <c r="N59" s="257"/>
      <c r="O59" s="260"/>
      <c r="P59" s="266"/>
      <c r="Q59" s="266"/>
      <c r="R59" s="266"/>
      <c r="S59" s="266"/>
      <c r="T59" s="266"/>
      <c r="U59" s="266"/>
      <c r="V59" s="267"/>
      <c r="W59" s="162" t="s">
        <v>229</v>
      </c>
      <c r="X59" s="270"/>
      <c r="Y59" s="270"/>
      <c r="Z59" s="270"/>
      <c r="AA59" s="270"/>
      <c r="AB59" s="270"/>
      <c r="AC59" s="270"/>
      <c r="AD59" s="270"/>
      <c r="AE59" s="270"/>
      <c r="AF59" s="270"/>
      <c r="AG59" s="270"/>
      <c r="AH59" s="270"/>
      <c r="AI59" s="270"/>
      <c r="AJ59" s="270"/>
      <c r="AK59" s="270"/>
    </row>
    <row r="60" spans="1:37" s="147" customFormat="1" ht="15" customHeight="1" x14ac:dyDescent="0.15">
      <c r="A60" s="146"/>
      <c r="B60" s="262"/>
      <c r="C60" s="262"/>
      <c r="D60" s="262"/>
      <c r="E60" s="262"/>
      <c r="F60" s="256"/>
      <c r="G60" s="256"/>
      <c r="H60" s="256"/>
      <c r="I60" s="256"/>
      <c r="J60" s="256"/>
      <c r="K60" s="256"/>
      <c r="L60" s="256"/>
      <c r="M60" s="256"/>
      <c r="N60" s="257"/>
      <c r="O60" s="260"/>
      <c r="P60" s="266"/>
      <c r="Q60" s="266"/>
      <c r="R60" s="266"/>
      <c r="S60" s="266"/>
      <c r="T60" s="266"/>
      <c r="U60" s="266"/>
      <c r="V60" s="267"/>
      <c r="W60" s="162"/>
      <c r="X60" s="270"/>
      <c r="Y60" s="270"/>
      <c r="Z60" s="270"/>
      <c r="AA60" s="270"/>
      <c r="AB60" s="270"/>
      <c r="AC60" s="270"/>
      <c r="AD60" s="270"/>
      <c r="AE60" s="270"/>
      <c r="AF60" s="270"/>
      <c r="AG60" s="270"/>
      <c r="AH60" s="270"/>
      <c r="AI60" s="270"/>
      <c r="AJ60" s="270"/>
      <c r="AK60" s="270"/>
    </row>
    <row r="61" spans="1:37" s="147" customFormat="1" ht="15" customHeight="1" x14ac:dyDescent="0.15">
      <c r="A61" s="146"/>
      <c r="B61" s="262"/>
      <c r="C61" s="262"/>
      <c r="D61" s="262"/>
      <c r="E61" s="262"/>
      <c r="F61" s="256"/>
      <c r="G61" s="256"/>
      <c r="H61" s="256"/>
      <c r="I61" s="256"/>
      <c r="J61" s="256"/>
      <c r="K61" s="256"/>
      <c r="L61" s="256"/>
      <c r="M61" s="256"/>
      <c r="N61" s="257"/>
      <c r="O61" s="260"/>
      <c r="P61" s="266"/>
      <c r="Q61" s="266"/>
      <c r="R61" s="266"/>
      <c r="S61" s="266"/>
      <c r="T61" s="266"/>
      <c r="U61" s="266"/>
      <c r="V61" s="267"/>
      <c r="W61" s="259"/>
      <c r="X61" s="259"/>
      <c r="Y61" s="259"/>
      <c r="Z61" s="259"/>
      <c r="AA61" s="259"/>
      <c r="AB61" s="259"/>
      <c r="AC61" s="259"/>
      <c r="AD61" s="259"/>
      <c r="AE61" s="259"/>
      <c r="AF61" s="259"/>
      <c r="AG61" s="259"/>
      <c r="AH61" s="259"/>
      <c r="AI61" s="259"/>
      <c r="AJ61" s="259"/>
      <c r="AK61" s="259"/>
    </row>
    <row r="62" spans="1:37" s="147" customFormat="1" ht="15" customHeight="1" x14ac:dyDescent="0.15">
      <c r="A62" s="146"/>
      <c r="B62" s="262"/>
      <c r="C62" s="262"/>
      <c r="D62" s="262"/>
      <c r="E62" s="262"/>
      <c r="F62" s="256"/>
      <c r="G62" s="256"/>
      <c r="H62" s="256"/>
      <c r="I62" s="256"/>
      <c r="J62" s="256"/>
      <c r="K62" s="256"/>
      <c r="L62" s="256"/>
      <c r="M62" s="256"/>
      <c r="N62" s="257"/>
      <c r="O62" s="260"/>
      <c r="P62" s="266"/>
      <c r="Q62" s="266"/>
      <c r="R62" s="266"/>
      <c r="S62" s="266"/>
      <c r="T62" s="266"/>
      <c r="U62" s="266"/>
      <c r="V62" s="267"/>
      <c r="W62" s="259"/>
      <c r="X62" s="259"/>
      <c r="Y62" s="259"/>
      <c r="Z62" s="259"/>
      <c r="AA62" s="259"/>
      <c r="AB62" s="259"/>
      <c r="AC62" s="259"/>
      <c r="AD62" s="259"/>
      <c r="AE62" s="259"/>
      <c r="AF62" s="259"/>
      <c r="AG62" s="259"/>
      <c r="AH62" s="259"/>
      <c r="AI62" s="259"/>
      <c r="AJ62" s="259"/>
      <c r="AK62" s="259"/>
    </row>
    <row r="63" spans="1:37" s="147" customFormat="1" ht="15" customHeight="1" x14ac:dyDescent="0.15">
      <c r="A63" s="146"/>
      <c r="B63" s="262"/>
      <c r="C63" s="262"/>
      <c r="D63" s="262"/>
      <c r="E63" s="262"/>
      <c r="F63" s="256"/>
      <c r="G63" s="256"/>
      <c r="H63" s="256"/>
      <c r="I63" s="256"/>
      <c r="J63" s="256"/>
      <c r="K63" s="256"/>
      <c r="L63" s="256"/>
      <c r="M63" s="256"/>
      <c r="N63" s="257"/>
      <c r="O63" s="260"/>
      <c r="P63" s="268"/>
      <c r="Q63" s="268"/>
      <c r="R63" s="268"/>
      <c r="S63" s="268"/>
      <c r="T63" s="268"/>
      <c r="U63" s="268"/>
      <c r="V63" s="269"/>
      <c r="W63" s="259"/>
      <c r="X63" s="259"/>
      <c r="Y63" s="259"/>
      <c r="Z63" s="259"/>
      <c r="AA63" s="259"/>
      <c r="AB63" s="259"/>
      <c r="AC63" s="259"/>
      <c r="AD63" s="259"/>
      <c r="AE63" s="259"/>
      <c r="AF63" s="259"/>
      <c r="AG63" s="259"/>
      <c r="AH63" s="259"/>
      <c r="AI63" s="259"/>
      <c r="AJ63" s="259"/>
      <c r="AK63" s="259"/>
    </row>
    <row r="64" spans="1:37" ht="15" customHeight="1" x14ac:dyDescent="0.15">
      <c r="A64" s="142"/>
      <c r="B64" s="123"/>
      <c r="C64" s="123"/>
      <c r="D64" s="123"/>
      <c r="E64" s="123"/>
      <c r="F64" s="123"/>
      <c r="G64" s="123"/>
      <c r="H64" s="123"/>
      <c r="I64" s="123"/>
      <c r="J64" s="123"/>
      <c r="K64" s="123"/>
      <c r="L64" s="123"/>
      <c r="M64" s="123"/>
      <c r="N64" s="123"/>
      <c r="O64" s="123"/>
      <c r="P64" s="123"/>
      <c r="Q64" s="123"/>
      <c r="R64" s="123"/>
      <c r="S64" s="123"/>
      <c r="T64" s="123"/>
      <c r="U64" s="123"/>
      <c r="V64" s="123"/>
      <c r="W64" s="123"/>
    </row>
    <row r="65" spans="2:36" ht="15" customHeight="1" x14ac:dyDescent="0.15">
      <c r="I65" s="124" t="s">
        <v>249</v>
      </c>
    </row>
    <row r="66" spans="2:36" ht="15" customHeight="1" x14ac:dyDescent="0.15">
      <c r="I66" s="155" t="s">
        <v>112</v>
      </c>
      <c r="J66" s="156"/>
      <c r="K66" s="156"/>
      <c r="L66" s="156"/>
      <c r="M66" s="156"/>
      <c r="N66" s="156"/>
      <c r="O66" s="156"/>
      <c r="P66" s="156"/>
      <c r="Q66" s="156"/>
      <c r="R66" s="156"/>
      <c r="S66" s="157" t="s">
        <v>113</v>
      </c>
      <c r="T66" s="158"/>
      <c r="U66" s="158"/>
      <c r="V66" s="158"/>
      <c r="W66" s="158"/>
      <c r="X66" s="158"/>
      <c r="Y66" s="158"/>
      <c r="Z66" s="158"/>
      <c r="AA66" s="158"/>
      <c r="AB66" s="158"/>
      <c r="AC66" s="158"/>
      <c r="AD66" s="158"/>
      <c r="AE66" s="158"/>
      <c r="AF66" s="158"/>
      <c r="AG66" s="158"/>
      <c r="AH66" s="158"/>
      <c r="AI66" s="158"/>
      <c r="AJ66" s="159"/>
    </row>
    <row r="67" spans="2:36" ht="15" customHeight="1" x14ac:dyDescent="0.15">
      <c r="I67" s="160" t="s">
        <v>230</v>
      </c>
      <c r="J67" s="156"/>
      <c r="K67" s="156"/>
      <c r="L67" s="156"/>
      <c r="M67" s="156"/>
      <c r="N67" s="156"/>
      <c r="O67" s="156"/>
      <c r="P67" s="156"/>
      <c r="Q67" s="156"/>
      <c r="R67" s="156"/>
      <c r="S67" s="161" t="s">
        <v>114</v>
      </c>
      <c r="T67" s="161"/>
      <c r="U67" s="161"/>
      <c r="V67" s="161"/>
      <c r="W67" s="161"/>
      <c r="X67" s="161"/>
      <c r="Y67" s="161"/>
      <c r="Z67" s="161"/>
      <c r="AA67" s="161"/>
      <c r="AB67" s="161" t="s">
        <v>115</v>
      </c>
      <c r="AC67" s="161"/>
      <c r="AD67" s="161"/>
      <c r="AE67" s="161"/>
      <c r="AF67" s="161"/>
      <c r="AG67" s="161"/>
      <c r="AH67" s="161"/>
      <c r="AI67" s="161"/>
      <c r="AJ67" s="161"/>
    </row>
    <row r="68" spans="2:36" ht="15" customHeight="1" x14ac:dyDescent="0.15">
      <c r="I68" s="160" t="s">
        <v>231</v>
      </c>
      <c r="J68" s="155"/>
      <c r="K68" s="155"/>
      <c r="L68" s="155"/>
      <c r="M68" s="155"/>
      <c r="N68" s="155"/>
      <c r="O68" s="155"/>
      <c r="P68" s="155"/>
      <c r="Q68" s="155"/>
      <c r="R68" s="155"/>
      <c r="S68" s="161" t="s">
        <v>114</v>
      </c>
      <c r="T68" s="161"/>
      <c r="U68" s="161"/>
      <c r="V68" s="161"/>
      <c r="W68" s="161"/>
      <c r="X68" s="161"/>
      <c r="Y68" s="161"/>
      <c r="Z68" s="161"/>
      <c r="AA68" s="161"/>
      <c r="AB68" s="161" t="s">
        <v>115</v>
      </c>
      <c r="AC68" s="161"/>
      <c r="AD68" s="161"/>
      <c r="AE68" s="161"/>
      <c r="AF68" s="161"/>
      <c r="AG68" s="161"/>
      <c r="AH68" s="161"/>
      <c r="AI68" s="161"/>
      <c r="AJ68" s="161"/>
    </row>
    <row r="70" spans="2:36" ht="15" customHeight="1" x14ac:dyDescent="0.15">
      <c r="B70" s="128"/>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30"/>
    </row>
    <row r="71" spans="2:36" ht="15" customHeight="1" x14ac:dyDescent="0.15">
      <c r="B71" s="131"/>
      <c r="C71" s="117" t="s">
        <v>142</v>
      </c>
      <c r="D71" s="117"/>
      <c r="E71" s="117"/>
      <c r="F71" s="133" t="s">
        <v>243</v>
      </c>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32"/>
    </row>
    <row r="72" spans="2:36" ht="15" customHeight="1" x14ac:dyDescent="0.15">
      <c r="B72" s="131"/>
      <c r="C72" s="117"/>
      <c r="D72" s="117"/>
      <c r="E72" s="117"/>
      <c r="F72" s="133" t="s">
        <v>245</v>
      </c>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32"/>
    </row>
    <row r="73" spans="2:36" ht="15" customHeight="1" x14ac:dyDescent="0.15">
      <c r="B73" s="131"/>
      <c r="C73" s="191" t="s">
        <v>143</v>
      </c>
      <c r="D73" s="192"/>
      <c r="E73" s="204"/>
      <c r="F73" s="191" t="s">
        <v>144</v>
      </c>
      <c r="G73" s="204"/>
      <c r="H73" s="191" t="s">
        <v>145</v>
      </c>
      <c r="I73" s="192"/>
      <c r="J73" s="192"/>
      <c r="K73" s="188" t="s">
        <v>146</v>
      </c>
      <c r="L73" s="189"/>
      <c r="M73" s="189"/>
      <c r="N73" s="189"/>
      <c r="O73" s="189"/>
      <c r="P73" s="189"/>
      <c r="Q73" s="189"/>
      <c r="R73" s="189"/>
      <c r="S73" s="189"/>
      <c r="T73" s="189"/>
      <c r="U73" s="189"/>
      <c r="V73" s="190"/>
      <c r="W73" s="191" t="s">
        <v>147</v>
      </c>
      <c r="X73" s="192"/>
      <c r="Y73" s="192"/>
      <c r="Z73" s="192"/>
      <c r="AA73" s="204"/>
      <c r="AB73" s="186" t="s">
        <v>148</v>
      </c>
      <c r="AC73" s="186"/>
      <c r="AD73" s="186"/>
      <c r="AE73" s="186"/>
      <c r="AF73" s="186"/>
      <c r="AG73" s="186"/>
      <c r="AH73" s="132"/>
    </row>
    <row r="74" spans="2:36" ht="15" customHeight="1" x14ac:dyDescent="0.15">
      <c r="B74" s="131"/>
      <c r="C74" s="205"/>
      <c r="D74" s="206"/>
      <c r="E74" s="207"/>
      <c r="F74" s="205"/>
      <c r="G74" s="207"/>
      <c r="H74" s="205"/>
      <c r="I74" s="206"/>
      <c r="J74" s="206"/>
      <c r="K74" s="188" t="s">
        <v>149</v>
      </c>
      <c r="L74" s="189"/>
      <c r="M74" s="189"/>
      <c r="N74" s="190"/>
      <c r="O74" s="191" t="s">
        <v>150</v>
      </c>
      <c r="P74" s="192"/>
      <c r="Q74" s="192"/>
      <c r="R74" s="193"/>
      <c r="S74" s="188" t="s">
        <v>151</v>
      </c>
      <c r="T74" s="189"/>
      <c r="U74" s="189"/>
      <c r="V74" s="190"/>
      <c r="W74" s="205"/>
      <c r="X74" s="206"/>
      <c r="Y74" s="206"/>
      <c r="Z74" s="206"/>
      <c r="AA74" s="207"/>
      <c r="AB74" s="186"/>
      <c r="AC74" s="186"/>
      <c r="AD74" s="186"/>
      <c r="AE74" s="186"/>
      <c r="AF74" s="186"/>
      <c r="AG74" s="186"/>
      <c r="AH74" s="132"/>
    </row>
    <row r="75" spans="2:36" ht="15" customHeight="1" x14ac:dyDescent="0.15">
      <c r="B75" s="131"/>
      <c r="C75" s="194" t="s">
        <v>255</v>
      </c>
      <c r="D75" s="195"/>
      <c r="E75" s="196"/>
      <c r="F75" s="197">
        <v>28</v>
      </c>
      <c r="G75" s="196"/>
      <c r="H75" s="125"/>
      <c r="I75" s="198">
        <v>92</v>
      </c>
      <c r="J75" s="199"/>
      <c r="K75" s="200">
        <v>17882</v>
      </c>
      <c r="L75" s="200"/>
      <c r="M75" s="200"/>
      <c r="N75" s="200"/>
      <c r="O75" s="200">
        <v>1924</v>
      </c>
      <c r="P75" s="200"/>
      <c r="Q75" s="200"/>
      <c r="R75" s="155"/>
      <c r="S75" s="201">
        <f>K75+O75</f>
        <v>19806</v>
      </c>
      <c r="T75" s="202"/>
      <c r="U75" s="202"/>
      <c r="V75" s="203"/>
      <c r="W75" s="201"/>
      <c r="X75" s="202"/>
      <c r="Y75" s="202"/>
      <c r="Z75" s="202"/>
      <c r="AA75" s="203"/>
      <c r="AB75" s="200">
        <v>1732069</v>
      </c>
      <c r="AC75" s="200"/>
      <c r="AD75" s="200"/>
      <c r="AE75" s="200"/>
      <c r="AF75" s="200"/>
      <c r="AG75" s="155"/>
      <c r="AH75" s="132"/>
    </row>
    <row r="76" spans="2:36" ht="15" customHeight="1" x14ac:dyDescent="0.15">
      <c r="B76" s="131"/>
      <c r="C76" s="194" t="s">
        <v>256</v>
      </c>
      <c r="D76" s="195"/>
      <c r="E76" s="196"/>
      <c r="F76" s="197">
        <v>29</v>
      </c>
      <c r="G76" s="208"/>
      <c r="H76" s="127"/>
      <c r="I76" s="198">
        <v>91</v>
      </c>
      <c r="J76" s="199"/>
      <c r="K76" s="200">
        <v>17901</v>
      </c>
      <c r="L76" s="200"/>
      <c r="M76" s="200"/>
      <c r="N76" s="200"/>
      <c r="O76" s="200">
        <v>1905</v>
      </c>
      <c r="P76" s="200"/>
      <c r="Q76" s="200"/>
      <c r="R76" s="155"/>
      <c r="S76" s="201">
        <f>K76+O76</f>
        <v>19806</v>
      </c>
      <c r="T76" s="202"/>
      <c r="U76" s="202"/>
      <c r="V76" s="203"/>
      <c r="W76" s="201"/>
      <c r="X76" s="202"/>
      <c r="Y76" s="202"/>
      <c r="Z76" s="202"/>
      <c r="AA76" s="203"/>
      <c r="AB76" s="200">
        <f>AB75-K76</f>
        <v>1714168</v>
      </c>
      <c r="AC76" s="200"/>
      <c r="AD76" s="200"/>
      <c r="AE76" s="200"/>
      <c r="AF76" s="200"/>
      <c r="AG76" s="155"/>
      <c r="AH76" s="132"/>
    </row>
    <row r="77" spans="2:36" ht="15" customHeight="1" x14ac:dyDescent="0.15">
      <c r="B77" s="131"/>
      <c r="C77" s="194" t="s">
        <v>256</v>
      </c>
      <c r="D77" s="195"/>
      <c r="E77" s="196"/>
      <c r="F77" s="197"/>
      <c r="G77" s="196"/>
      <c r="H77" s="119" t="s">
        <v>152</v>
      </c>
      <c r="I77" s="209">
        <v>27</v>
      </c>
      <c r="J77" s="199"/>
      <c r="K77" s="200"/>
      <c r="L77" s="200"/>
      <c r="M77" s="200"/>
      <c r="N77" s="200"/>
      <c r="O77" s="200"/>
      <c r="P77" s="200"/>
      <c r="Q77" s="200"/>
      <c r="R77" s="155"/>
      <c r="S77" s="201"/>
      <c r="T77" s="202"/>
      <c r="U77" s="202"/>
      <c r="V77" s="203"/>
      <c r="W77" s="201">
        <v>500000</v>
      </c>
      <c r="X77" s="202"/>
      <c r="Y77" s="202"/>
      <c r="Z77" s="202"/>
      <c r="AA77" s="203"/>
      <c r="AB77" s="200">
        <f>AB76-W77</f>
        <v>1214168</v>
      </c>
      <c r="AC77" s="200"/>
      <c r="AD77" s="200"/>
      <c r="AE77" s="200"/>
      <c r="AF77" s="200"/>
      <c r="AG77" s="155"/>
      <c r="AH77" s="132"/>
    </row>
    <row r="78" spans="2:36" ht="15" customHeight="1" x14ac:dyDescent="0.15">
      <c r="B78" s="131"/>
      <c r="C78" s="194" t="s">
        <v>257</v>
      </c>
      <c r="D78" s="195"/>
      <c r="E78" s="196"/>
      <c r="F78" s="197">
        <v>1</v>
      </c>
      <c r="G78" s="208"/>
      <c r="H78" s="127"/>
      <c r="I78" s="198">
        <v>63</v>
      </c>
      <c r="J78" s="199"/>
      <c r="K78" s="200">
        <v>18322</v>
      </c>
      <c r="L78" s="200"/>
      <c r="M78" s="200"/>
      <c r="N78" s="200"/>
      <c r="O78" s="200">
        <v>1335</v>
      </c>
      <c r="P78" s="200"/>
      <c r="Q78" s="200"/>
      <c r="R78" s="155"/>
      <c r="S78" s="201">
        <f>K78+O78</f>
        <v>19657</v>
      </c>
      <c r="T78" s="202"/>
      <c r="U78" s="202"/>
      <c r="V78" s="203"/>
      <c r="W78" s="201"/>
      <c r="X78" s="202"/>
      <c r="Y78" s="202"/>
      <c r="Z78" s="202"/>
      <c r="AA78" s="203"/>
      <c r="AB78" s="200">
        <f>AB77-K78</f>
        <v>1195846</v>
      </c>
      <c r="AC78" s="200"/>
      <c r="AD78" s="200"/>
      <c r="AE78" s="200"/>
      <c r="AF78" s="200"/>
      <c r="AG78" s="155"/>
      <c r="AH78" s="132"/>
    </row>
    <row r="79" spans="2:36" ht="15" customHeight="1" x14ac:dyDescent="0.15">
      <c r="B79" s="131"/>
      <c r="C79" s="194" t="s">
        <v>258</v>
      </c>
      <c r="D79" s="195"/>
      <c r="E79" s="196"/>
      <c r="F79" s="197">
        <v>2</v>
      </c>
      <c r="G79" s="196"/>
      <c r="H79" s="122"/>
      <c r="I79" s="198">
        <v>62</v>
      </c>
      <c r="J79" s="199"/>
      <c r="K79" s="200">
        <v>18342</v>
      </c>
      <c r="L79" s="200"/>
      <c r="M79" s="200"/>
      <c r="N79" s="200"/>
      <c r="O79" s="200">
        <v>1315</v>
      </c>
      <c r="P79" s="200"/>
      <c r="Q79" s="200"/>
      <c r="R79" s="155"/>
      <c r="S79" s="201">
        <f>K79+O79</f>
        <v>19657</v>
      </c>
      <c r="T79" s="202"/>
      <c r="U79" s="202"/>
      <c r="V79" s="203"/>
      <c r="W79" s="201"/>
      <c r="X79" s="202"/>
      <c r="Y79" s="202"/>
      <c r="Z79" s="202"/>
      <c r="AA79" s="203"/>
      <c r="AB79" s="201">
        <f>AB78-K79</f>
        <v>1177504</v>
      </c>
      <c r="AC79" s="202"/>
      <c r="AD79" s="202"/>
      <c r="AE79" s="202"/>
      <c r="AF79" s="202"/>
      <c r="AG79" s="203"/>
      <c r="AH79" s="132"/>
    </row>
    <row r="80" spans="2:36" ht="15" customHeight="1" x14ac:dyDescent="0.15">
      <c r="B80" s="131"/>
      <c r="C80" s="117"/>
      <c r="D80" s="117"/>
      <c r="E80" s="117"/>
      <c r="F80" s="133" t="s">
        <v>169</v>
      </c>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32"/>
    </row>
    <row r="81" spans="2:34" ht="15" customHeight="1" x14ac:dyDescent="0.15">
      <c r="B81" s="131"/>
      <c r="C81" s="117"/>
      <c r="D81" s="117"/>
      <c r="E81" s="117"/>
      <c r="F81" s="117" t="s">
        <v>153</v>
      </c>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32"/>
    </row>
    <row r="82" spans="2:34" ht="15" customHeight="1" x14ac:dyDescent="0.15">
      <c r="B82" s="131"/>
      <c r="C82" s="117"/>
      <c r="D82" s="117"/>
      <c r="E82" s="117"/>
      <c r="F82" s="210" t="s">
        <v>144</v>
      </c>
      <c r="G82" s="196"/>
      <c r="H82" s="215" t="s">
        <v>154</v>
      </c>
      <c r="I82" s="215"/>
      <c r="J82" s="215"/>
      <c r="K82" s="215"/>
      <c r="L82" s="215"/>
      <c r="M82" s="215"/>
      <c r="N82" s="215"/>
      <c r="O82" s="117"/>
      <c r="P82" s="117"/>
      <c r="Q82" s="117"/>
      <c r="R82" s="117"/>
      <c r="S82" s="117"/>
      <c r="T82" s="117"/>
      <c r="U82" s="117"/>
      <c r="V82" s="117"/>
      <c r="W82" s="117"/>
      <c r="X82" s="117"/>
      <c r="Y82" s="117"/>
      <c r="Z82" s="117"/>
      <c r="AA82" s="117"/>
      <c r="AB82" s="117"/>
      <c r="AC82" s="117"/>
      <c r="AD82" s="117"/>
      <c r="AE82" s="117"/>
      <c r="AF82" s="117"/>
      <c r="AG82" s="117"/>
      <c r="AH82" s="132"/>
    </row>
    <row r="83" spans="2:34" ht="15" customHeight="1" x14ac:dyDescent="0.15">
      <c r="B83" s="131"/>
      <c r="C83" s="117"/>
      <c r="D83" s="117"/>
      <c r="E83" s="117"/>
      <c r="F83" s="210">
        <v>63</v>
      </c>
      <c r="G83" s="196"/>
      <c r="H83" s="211">
        <v>1.64380929E-2</v>
      </c>
      <c r="I83" s="211"/>
      <c r="J83" s="211"/>
      <c r="K83" s="211"/>
      <c r="L83" s="211"/>
      <c r="M83" s="211"/>
      <c r="N83" s="211"/>
      <c r="O83" s="117"/>
      <c r="P83" s="117"/>
      <c r="Q83" s="117"/>
      <c r="R83" s="117"/>
      <c r="S83" s="117"/>
      <c r="T83" s="117"/>
      <c r="U83" s="117"/>
      <c r="V83" s="117"/>
      <c r="W83" s="117"/>
      <c r="X83" s="117"/>
      <c r="Y83" s="117"/>
      <c r="Z83" s="117"/>
      <c r="AA83" s="117"/>
      <c r="AB83" s="117"/>
      <c r="AC83" s="117"/>
      <c r="AD83" s="117"/>
      <c r="AE83" s="117"/>
      <c r="AF83" s="117"/>
      <c r="AG83" s="117"/>
      <c r="AH83" s="132"/>
    </row>
    <row r="84" spans="2:34" ht="15" customHeight="1" x14ac:dyDescent="0.15">
      <c r="B84" s="131"/>
      <c r="C84" s="117"/>
      <c r="D84" s="117"/>
      <c r="E84" s="117"/>
      <c r="F84" s="210">
        <v>64</v>
      </c>
      <c r="G84" s="196"/>
      <c r="H84" s="211">
        <v>1.6190041400000001E-2</v>
      </c>
      <c r="I84" s="211"/>
      <c r="J84" s="211"/>
      <c r="K84" s="211"/>
      <c r="L84" s="211"/>
      <c r="M84" s="211"/>
      <c r="N84" s="211"/>
      <c r="O84" s="117"/>
      <c r="P84" s="117"/>
      <c r="Q84" s="117"/>
      <c r="R84" s="117"/>
      <c r="S84" s="117"/>
      <c r="T84" s="117"/>
      <c r="U84" s="117"/>
      <c r="V84" s="117"/>
      <c r="W84" s="117"/>
      <c r="X84" s="117"/>
      <c r="Y84" s="117"/>
      <c r="Z84" s="117"/>
      <c r="AA84" s="117"/>
      <c r="AB84" s="117"/>
      <c r="AC84" s="117"/>
      <c r="AD84" s="117"/>
      <c r="AE84" s="117"/>
      <c r="AF84" s="117"/>
      <c r="AG84" s="117"/>
      <c r="AH84" s="132"/>
    </row>
    <row r="85" spans="2:34" ht="15" customHeight="1" x14ac:dyDescent="0.15">
      <c r="B85" s="131"/>
      <c r="C85" s="117"/>
      <c r="D85" s="117"/>
      <c r="E85" s="117"/>
      <c r="F85" s="210">
        <v>65</v>
      </c>
      <c r="G85" s="196"/>
      <c r="H85" s="211">
        <v>1.59496254E-2</v>
      </c>
      <c r="I85" s="211"/>
      <c r="J85" s="211"/>
      <c r="K85" s="211"/>
      <c r="L85" s="211"/>
      <c r="M85" s="211"/>
      <c r="N85" s="211"/>
      <c r="O85" s="117"/>
      <c r="P85" s="117"/>
      <c r="Q85" s="117"/>
      <c r="R85" s="117"/>
      <c r="S85" s="117"/>
      <c r="T85" s="117"/>
      <c r="U85" s="117"/>
      <c r="V85" s="117"/>
      <c r="W85" s="117"/>
      <c r="X85" s="117"/>
      <c r="Y85" s="117"/>
      <c r="Z85" s="117"/>
      <c r="AA85" s="117"/>
      <c r="AB85" s="117"/>
      <c r="AC85" s="117"/>
      <c r="AD85" s="117"/>
      <c r="AE85" s="117"/>
      <c r="AF85" s="117"/>
      <c r="AG85" s="117"/>
      <c r="AH85" s="132"/>
    </row>
    <row r="86" spans="2:34" ht="15" customHeight="1" x14ac:dyDescent="0.15">
      <c r="B86" s="131"/>
      <c r="C86" s="117"/>
      <c r="D86" s="117"/>
      <c r="E86" s="117"/>
      <c r="F86" s="117"/>
      <c r="G86" s="117"/>
      <c r="H86" s="212">
        <f>AB77</f>
        <v>1214168</v>
      </c>
      <c r="I86" s="213"/>
      <c r="J86" s="213"/>
      <c r="K86" s="213"/>
      <c r="L86" s="117" t="s">
        <v>155</v>
      </c>
      <c r="M86" s="214" t="s">
        <v>156</v>
      </c>
      <c r="N86" s="214"/>
      <c r="O86" s="134" t="s">
        <v>170</v>
      </c>
      <c r="P86" s="135"/>
      <c r="Q86" s="135"/>
      <c r="R86" s="117"/>
      <c r="S86" s="117"/>
      <c r="T86" s="117"/>
      <c r="U86" s="117"/>
      <c r="V86" s="117"/>
      <c r="W86" s="133" t="s">
        <v>171</v>
      </c>
      <c r="X86" s="117"/>
      <c r="Y86" s="117"/>
      <c r="Z86" s="117"/>
      <c r="AA86" s="117"/>
      <c r="AB86" s="117"/>
      <c r="AC86" s="117"/>
      <c r="AD86" s="117"/>
      <c r="AE86" s="117"/>
      <c r="AF86" s="117"/>
      <c r="AG86" s="117"/>
      <c r="AH86" s="132"/>
    </row>
    <row r="87" spans="2:34" ht="15" customHeight="1" x14ac:dyDescent="0.15">
      <c r="B87" s="131"/>
      <c r="C87" s="117"/>
      <c r="D87" s="117"/>
      <c r="E87" s="117"/>
      <c r="F87" s="117"/>
      <c r="G87" s="117"/>
      <c r="H87" s="117"/>
      <c r="I87" s="117"/>
      <c r="J87" s="120" t="s">
        <v>157</v>
      </c>
      <c r="P87" s="120" t="s">
        <v>158</v>
      </c>
      <c r="Q87" s="117"/>
      <c r="R87" s="117"/>
      <c r="S87" s="117"/>
      <c r="T87" s="117"/>
      <c r="U87" s="117"/>
      <c r="V87" s="117"/>
      <c r="W87" s="117"/>
      <c r="X87" s="117"/>
      <c r="Y87" s="117"/>
      <c r="Z87" s="117"/>
      <c r="AA87" s="117"/>
      <c r="AB87" s="117"/>
      <c r="AC87" s="117"/>
      <c r="AD87" s="117"/>
      <c r="AE87" s="117"/>
      <c r="AF87" s="117"/>
      <c r="AG87" s="117"/>
      <c r="AH87" s="132"/>
    </row>
    <row r="88" spans="2:34" ht="15" customHeight="1" x14ac:dyDescent="0.15">
      <c r="B88" s="131"/>
      <c r="C88" s="117"/>
      <c r="D88" s="117"/>
      <c r="E88" s="117"/>
      <c r="F88" s="117"/>
      <c r="G88" s="117"/>
      <c r="H88" s="133" t="s">
        <v>244</v>
      </c>
      <c r="I88" s="117"/>
      <c r="J88" s="117"/>
      <c r="K88" s="117"/>
      <c r="L88" s="117"/>
      <c r="M88" s="117"/>
      <c r="N88" s="117"/>
      <c r="O88" s="133" t="s">
        <v>172</v>
      </c>
      <c r="P88" s="117"/>
      <c r="Q88" s="117"/>
      <c r="R88" s="117"/>
      <c r="S88" s="117"/>
      <c r="T88" s="117"/>
      <c r="U88" s="117"/>
      <c r="V88" s="117"/>
      <c r="W88" s="117"/>
      <c r="X88" s="117"/>
      <c r="Y88" s="117"/>
      <c r="Z88" s="117"/>
      <c r="AA88" s="117"/>
      <c r="AB88" s="117"/>
      <c r="AC88" s="117"/>
      <c r="AD88" s="117"/>
      <c r="AE88" s="117"/>
      <c r="AF88" s="117"/>
      <c r="AG88" s="117"/>
      <c r="AH88" s="132"/>
    </row>
    <row r="89" spans="2:34" ht="15" customHeight="1" x14ac:dyDescent="0.15">
      <c r="B89" s="136"/>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8"/>
    </row>
    <row r="91" spans="2:34" ht="15" customHeight="1" x14ac:dyDescent="0.15">
      <c r="B91" s="128"/>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30"/>
    </row>
    <row r="92" spans="2:34" ht="15" customHeight="1" x14ac:dyDescent="0.15">
      <c r="B92" s="131"/>
      <c r="C92" s="117" t="s">
        <v>159</v>
      </c>
      <c r="D92" s="117"/>
      <c r="E92" s="117"/>
      <c r="F92" s="117" t="s">
        <v>160</v>
      </c>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32"/>
    </row>
    <row r="93" spans="2:34" ht="15" customHeight="1" x14ac:dyDescent="0.15">
      <c r="B93" s="131"/>
      <c r="C93" s="117"/>
      <c r="D93" s="117"/>
      <c r="E93" s="117"/>
      <c r="F93" s="133" t="s">
        <v>246</v>
      </c>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32"/>
    </row>
    <row r="94" spans="2:34" ht="15" customHeight="1" x14ac:dyDescent="0.15">
      <c r="B94" s="131"/>
      <c r="C94" s="117"/>
      <c r="D94" s="117"/>
      <c r="E94" s="117"/>
      <c r="F94" s="133" t="s">
        <v>247</v>
      </c>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32"/>
    </row>
    <row r="95" spans="2:34" ht="15" customHeight="1" x14ac:dyDescent="0.15">
      <c r="B95" s="131"/>
      <c r="C95" s="117" t="s">
        <v>161</v>
      </c>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32"/>
    </row>
    <row r="96" spans="2:34" ht="15" customHeight="1" x14ac:dyDescent="0.15">
      <c r="B96" s="131"/>
      <c r="C96" s="191" t="s">
        <v>143</v>
      </c>
      <c r="D96" s="192"/>
      <c r="E96" s="204"/>
      <c r="F96" s="191" t="s">
        <v>144</v>
      </c>
      <c r="G96" s="204"/>
      <c r="H96" s="191" t="s">
        <v>145</v>
      </c>
      <c r="I96" s="192"/>
      <c r="J96" s="192"/>
      <c r="K96" s="188" t="s">
        <v>146</v>
      </c>
      <c r="L96" s="189"/>
      <c r="M96" s="189"/>
      <c r="N96" s="189"/>
      <c r="O96" s="189"/>
      <c r="P96" s="189"/>
      <c r="Q96" s="189"/>
      <c r="R96" s="189"/>
      <c r="S96" s="189"/>
      <c r="T96" s="189"/>
      <c r="U96" s="189"/>
      <c r="V96" s="190"/>
      <c r="W96" s="191" t="s">
        <v>147</v>
      </c>
      <c r="X96" s="192"/>
      <c r="Y96" s="192"/>
      <c r="Z96" s="192"/>
      <c r="AA96" s="204"/>
      <c r="AB96" s="186" t="s">
        <v>148</v>
      </c>
      <c r="AC96" s="186"/>
      <c r="AD96" s="186"/>
      <c r="AE96" s="186"/>
      <c r="AF96" s="186"/>
      <c r="AG96" s="186"/>
      <c r="AH96" s="132"/>
    </row>
    <row r="97" spans="2:34" ht="15" customHeight="1" x14ac:dyDescent="0.15">
      <c r="B97" s="131"/>
      <c r="C97" s="205"/>
      <c r="D97" s="206"/>
      <c r="E97" s="207"/>
      <c r="F97" s="205"/>
      <c r="G97" s="207"/>
      <c r="H97" s="205"/>
      <c r="I97" s="206"/>
      <c r="J97" s="206"/>
      <c r="K97" s="188" t="s">
        <v>149</v>
      </c>
      <c r="L97" s="189"/>
      <c r="M97" s="189"/>
      <c r="N97" s="190"/>
      <c r="O97" s="191" t="s">
        <v>150</v>
      </c>
      <c r="P97" s="192"/>
      <c r="Q97" s="192"/>
      <c r="R97" s="193"/>
      <c r="S97" s="188" t="s">
        <v>151</v>
      </c>
      <c r="T97" s="189"/>
      <c r="U97" s="189"/>
      <c r="V97" s="190"/>
      <c r="W97" s="205"/>
      <c r="X97" s="206"/>
      <c r="Y97" s="206"/>
      <c r="Z97" s="206"/>
      <c r="AA97" s="207"/>
      <c r="AB97" s="186"/>
      <c r="AC97" s="186"/>
      <c r="AD97" s="186"/>
      <c r="AE97" s="186"/>
      <c r="AF97" s="186"/>
      <c r="AG97" s="186"/>
      <c r="AH97" s="132"/>
    </row>
    <row r="98" spans="2:34" ht="15" customHeight="1" x14ac:dyDescent="0.15">
      <c r="B98" s="131"/>
      <c r="C98" s="194" t="s">
        <v>259</v>
      </c>
      <c r="D98" s="195"/>
      <c r="E98" s="208"/>
      <c r="F98" s="197">
        <v>5</v>
      </c>
      <c r="G98" s="196"/>
      <c r="H98" s="125"/>
      <c r="I98" s="198">
        <v>15</v>
      </c>
      <c r="J98" s="216"/>
      <c r="K98" s="201">
        <v>96986</v>
      </c>
      <c r="L98" s="202"/>
      <c r="M98" s="199"/>
      <c r="N98" s="216"/>
      <c r="O98" s="200">
        <v>10764</v>
      </c>
      <c r="P98" s="200"/>
      <c r="Q98" s="200"/>
      <c r="R98" s="155"/>
      <c r="S98" s="201">
        <f>K98+O98</f>
        <v>107750</v>
      </c>
      <c r="T98" s="202"/>
      <c r="U98" s="202"/>
      <c r="V98" s="203"/>
      <c r="W98" s="201"/>
      <c r="X98" s="202"/>
      <c r="Y98" s="202"/>
      <c r="Z98" s="202"/>
      <c r="AA98" s="203"/>
      <c r="AB98" s="200">
        <v>1534007</v>
      </c>
      <c r="AC98" s="155"/>
      <c r="AD98" s="155"/>
      <c r="AE98" s="155"/>
      <c r="AF98" s="155"/>
      <c r="AG98" s="155"/>
      <c r="AH98" s="132"/>
    </row>
    <row r="99" spans="2:34" ht="15" customHeight="1" x14ac:dyDescent="0.15">
      <c r="B99" s="131"/>
      <c r="C99" s="194" t="s">
        <v>260</v>
      </c>
      <c r="D99" s="195"/>
      <c r="E99" s="208"/>
      <c r="F99" s="197"/>
      <c r="G99" s="196"/>
      <c r="H99" s="125"/>
      <c r="I99" s="198">
        <v>15</v>
      </c>
      <c r="J99" s="216"/>
      <c r="K99" s="200"/>
      <c r="L99" s="200"/>
      <c r="M99" s="200"/>
      <c r="N99" s="155"/>
      <c r="O99" s="200"/>
      <c r="P99" s="200"/>
      <c r="Q99" s="200"/>
      <c r="R99" s="155"/>
      <c r="S99" s="201">
        <v>0</v>
      </c>
      <c r="T99" s="202"/>
      <c r="U99" s="202"/>
      <c r="V99" s="203"/>
      <c r="W99" s="201"/>
      <c r="X99" s="202"/>
      <c r="Y99" s="202"/>
      <c r="Z99" s="202"/>
      <c r="AA99" s="203"/>
      <c r="AB99" s="200">
        <v>1534007</v>
      </c>
      <c r="AC99" s="155"/>
      <c r="AD99" s="155"/>
      <c r="AE99" s="155"/>
      <c r="AF99" s="155"/>
      <c r="AG99" s="155"/>
      <c r="AH99" s="132"/>
    </row>
    <row r="100" spans="2:34" ht="15" customHeight="1" x14ac:dyDescent="0.15">
      <c r="B100" s="131"/>
      <c r="C100" s="194" t="s">
        <v>256</v>
      </c>
      <c r="D100" s="195"/>
      <c r="E100" s="208"/>
      <c r="F100" s="197"/>
      <c r="G100" s="208"/>
      <c r="H100" s="127"/>
      <c r="I100" s="198">
        <v>15</v>
      </c>
      <c r="J100" s="216"/>
      <c r="K100" s="200"/>
      <c r="L100" s="200"/>
      <c r="M100" s="200"/>
      <c r="N100" s="155"/>
      <c r="O100" s="200"/>
      <c r="P100" s="200"/>
      <c r="Q100" s="200"/>
      <c r="R100" s="155"/>
      <c r="S100" s="201">
        <v>0</v>
      </c>
      <c r="T100" s="202"/>
      <c r="U100" s="202"/>
      <c r="V100" s="203"/>
      <c r="W100" s="201"/>
      <c r="X100" s="202"/>
      <c r="Y100" s="202"/>
      <c r="Z100" s="202"/>
      <c r="AA100" s="203"/>
      <c r="AB100" s="200">
        <v>1534007</v>
      </c>
      <c r="AC100" s="155"/>
      <c r="AD100" s="155"/>
      <c r="AE100" s="155"/>
      <c r="AF100" s="155"/>
      <c r="AG100" s="155"/>
      <c r="AH100" s="132"/>
    </row>
    <row r="101" spans="2:34" ht="15" customHeight="1" x14ac:dyDescent="0.15">
      <c r="B101" s="131"/>
      <c r="C101" s="194" t="s">
        <v>256</v>
      </c>
      <c r="D101" s="195"/>
      <c r="E101" s="208"/>
      <c r="F101" s="197"/>
      <c r="G101" s="196"/>
      <c r="H101" s="119" t="s">
        <v>162</v>
      </c>
      <c r="I101" s="209">
        <v>5</v>
      </c>
      <c r="J101" s="216"/>
      <c r="K101" s="200"/>
      <c r="L101" s="200"/>
      <c r="M101" s="200"/>
      <c r="N101" s="155"/>
      <c r="O101" s="200"/>
      <c r="P101" s="200"/>
      <c r="Q101" s="200"/>
      <c r="R101" s="155"/>
      <c r="S101" s="201"/>
      <c r="T101" s="202"/>
      <c r="U101" s="202"/>
      <c r="V101" s="203"/>
      <c r="W101" s="201">
        <v>500000</v>
      </c>
      <c r="X101" s="202"/>
      <c r="Y101" s="202"/>
      <c r="Z101" s="202"/>
      <c r="AA101" s="203"/>
      <c r="AB101" s="200">
        <v>1034007</v>
      </c>
      <c r="AC101" s="155"/>
      <c r="AD101" s="155"/>
      <c r="AE101" s="155"/>
      <c r="AF101" s="155"/>
      <c r="AG101" s="155"/>
      <c r="AH101" s="132"/>
    </row>
    <row r="102" spans="2:34" ht="15" customHeight="1" x14ac:dyDescent="0.15">
      <c r="B102" s="131"/>
      <c r="C102" s="194" t="s">
        <v>257</v>
      </c>
      <c r="D102" s="195"/>
      <c r="E102" s="208"/>
      <c r="F102" s="197"/>
      <c r="G102" s="208"/>
      <c r="H102" s="127"/>
      <c r="I102" s="198">
        <v>10</v>
      </c>
      <c r="J102" s="216"/>
      <c r="K102" s="200"/>
      <c r="L102" s="200"/>
      <c r="M102" s="200"/>
      <c r="N102" s="155"/>
      <c r="O102" s="200"/>
      <c r="P102" s="200"/>
      <c r="Q102" s="200"/>
      <c r="R102" s="155"/>
      <c r="S102" s="201">
        <v>0</v>
      </c>
      <c r="T102" s="202"/>
      <c r="U102" s="202"/>
      <c r="V102" s="203"/>
      <c r="W102" s="201"/>
      <c r="X102" s="202"/>
      <c r="Y102" s="202"/>
      <c r="Z102" s="202"/>
      <c r="AA102" s="203"/>
      <c r="AB102" s="200">
        <v>1034007</v>
      </c>
      <c r="AC102" s="155"/>
      <c r="AD102" s="155"/>
      <c r="AE102" s="155"/>
      <c r="AF102" s="155"/>
      <c r="AG102" s="155"/>
      <c r="AH102" s="132"/>
    </row>
    <row r="103" spans="2:34" ht="15" customHeight="1" x14ac:dyDescent="0.15">
      <c r="B103" s="131"/>
      <c r="C103" s="194" t="s">
        <v>258</v>
      </c>
      <c r="D103" s="195"/>
      <c r="E103" s="208"/>
      <c r="F103" s="197"/>
      <c r="G103" s="196"/>
      <c r="H103" s="122"/>
      <c r="I103" s="198">
        <v>10</v>
      </c>
      <c r="J103" s="216"/>
      <c r="K103" s="200"/>
      <c r="L103" s="200"/>
      <c r="M103" s="200"/>
      <c r="N103" s="155"/>
      <c r="O103" s="200"/>
      <c r="P103" s="200"/>
      <c r="Q103" s="200"/>
      <c r="R103" s="155"/>
      <c r="S103" s="201">
        <v>0</v>
      </c>
      <c r="T103" s="202"/>
      <c r="U103" s="202"/>
      <c r="V103" s="203"/>
      <c r="W103" s="201"/>
      <c r="X103" s="202"/>
      <c r="Y103" s="202"/>
      <c r="Z103" s="202"/>
      <c r="AA103" s="203"/>
      <c r="AB103" s="200">
        <v>1034007</v>
      </c>
      <c r="AC103" s="155"/>
      <c r="AD103" s="155"/>
      <c r="AE103" s="155"/>
      <c r="AF103" s="155"/>
      <c r="AG103" s="155"/>
      <c r="AH103" s="132"/>
    </row>
    <row r="104" spans="2:34" ht="15" customHeight="1" x14ac:dyDescent="0.15">
      <c r="B104" s="131"/>
      <c r="C104" s="194" t="s">
        <v>261</v>
      </c>
      <c r="D104" s="195"/>
      <c r="E104" s="208"/>
      <c r="F104" s="197"/>
      <c r="G104" s="208"/>
      <c r="H104" s="127"/>
      <c r="I104" s="198">
        <v>10</v>
      </c>
      <c r="J104" s="216"/>
      <c r="K104" s="200"/>
      <c r="L104" s="200"/>
      <c r="M104" s="200"/>
      <c r="N104" s="155"/>
      <c r="O104" s="200"/>
      <c r="P104" s="200"/>
      <c r="Q104" s="200"/>
      <c r="R104" s="155"/>
      <c r="S104" s="201">
        <v>0</v>
      </c>
      <c r="T104" s="202"/>
      <c r="U104" s="202"/>
      <c r="V104" s="203"/>
      <c r="W104" s="201"/>
      <c r="X104" s="202"/>
      <c r="Y104" s="202"/>
      <c r="Z104" s="202"/>
      <c r="AA104" s="203"/>
      <c r="AB104" s="200">
        <v>1034007</v>
      </c>
      <c r="AC104" s="155"/>
      <c r="AD104" s="155"/>
      <c r="AE104" s="155"/>
      <c r="AF104" s="155"/>
      <c r="AG104" s="155"/>
      <c r="AH104" s="132"/>
    </row>
    <row r="105" spans="2:34" ht="15" customHeight="1" x14ac:dyDescent="0.15">
      <c r="B105" s="131"/>
      <c r="C105" s="194" t="s">
        <v>262</v>
      </c>
      <c r="D105" s="195"/>
      <c r="E105" s="208"/>
      <c r="F105" s="197">
        <v>1</v>
      </c>
      <c r="G105" s="196"/>
      <c r="H105" s="122"/>
      <c r="I105" s="198">
        <v>9</v>
      </c>
      <c r="J105" s="216"/>
      <c r="K105" s="201">
        <v>102408</v>
      </c>
      <c r="L105" s="202"/>
      <c r="M105" s="199"/>
      <c r="N105" s="216"/>
      <c r="O105" s="200">
        <v>4549</v>
      </c>
      <c r="P105" s="200"/>
      <c r="Q105" s="200"/>
      <c r="R105" s="155"/>
      <c r="S105" s="201">
        <f>K105+O105</f>
        <v>106957</v>
      </c>
      <c r="T105" s="202"/>
      <c r="U105" s="202"/>
      <c r="V105" s="203"/>
      <c r="W105" s="201"/>
      <c r="X105" s="202"/>
      <c r="Y105" s="202"/>
      <c r="Z105" s="202"/>
      <c r="AA105" s="203"/>
      <c r="AB105" s="200">
        <v>931599</v>
      </c>
      <c r="AC105" s="155"/>
      <c r="AD105" s="155"/>
      <c r="AE105" s="155"/>
      <c r="AF105" s="155"/>
      <c r="AG105" s="155"/>
      <c r="AH105" s="132"/>
    </row>
    <row r="106" spans="2:34" ht="15" customHeight="1" x14ac:dyDescent="0.15">
      <c r="B106" s="131"/>
      <c r="C106" s="117"/>
      <c r="D106" s="117"/>
      <c r="E106" s="117"/>
      <c r="F106" s="139" t="s">
        <v>194</v>
      </c>
      <c r="G106" s="140"/>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32"/>
    </row>
    <row r="107" spans="2:34" ht="15" customHeight="1" x14ac:dyDescent="0.15">
      <c r="B107" s="131"/>
      <c r="C107" s="117"/>
      <c r="D107" s="117"/>
      <c r="E107" s="117"/>
      <c r="F107" s="133" t="s">
        <v>173</v>
      </c>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32"/>
    </row>
    <row r="108" spans="2:34" ht="15" customHeight="1" x14ac:dyDescent="0.15">
      <c r="B108" s="131"/>
      <c r="C108" s="117"/>
      <c r="D108" s="117"/>
      <c r="E108" s="117"/>
      <c r="F108" s="117" t="s">
        <v>163</v>
      </c>
      <c r="G108" s="117"/>
      <c r="H108" s="117"/>
      <c r="I108" s="117"/>
      <c r="J108" s="117"/>
      <c r="K108" s="117"/>
      <c r="L108" s="117"/>
      <c r="M108" s="117"/>
      <c r="N108" s="117"/>
      <c r="O108" s="117"/>
      <c r="P108" s="117"/>
      <c r="Q108" s="117"/>
      <c r="R108" s="117"/>
      <c r="S108" s="117"/>
      <c r="T108" s="117"/>
      <c r="V108" s="117"/>
      <c r="W108" s="117"/>
      <c r="X108" s="117"/>
      <c r="Y108" s="117"/>
      <c r="Z108" s="117"/>
      <c r="AA108" s="117"/>
      <c r="AB108" s="117"/>
      <c r="AC108" s="117"/>
      <c r="AD108" s="117"/>
      <c r="AE108" s="117"/>
      <c r="AF108" s="117"/>
      <c r="AG108" s="117"/>
      <c r="AH108" s="132"/>
    </row>
    <row r="109" spans="2:34" ht="15" customHeight="1" x14ac:dyDescent="0.15">
      <c r="B109" s="131"/>
      <c r="C109" s="117"/>
      <c r="D109" s="117"/>
      <c r="E109" s="117"/>
      <c r="F109" s="210" t="s">
        <v>144</v>
      </c>
      <c r="G109" s="196"/>
      <c r="H109" s="215" t="s">
        <v>154</v>
      </c>
      <c r="I109" s="215"/>
      <c r="J109" s="215"/>
      <c r="K109" s="215"/>
      <c r="L109" s="215"/>
      <c r="M109" s="215"/>
      <c r="N109" s="215"/>
      <c r="O109" s="117"/>
      <c r="P109" s="117"/>
      <c r="Q109" s="117"/>
      <c r="R109" s="117"/>
      <c r="S109" s="117"/>
      <c r="T109" s="117"/>
      <c r="U109" s="117"/>
      <c r="V109" s="117"/>
      <c r="W109" s="117"/>
      <c r="X109" s="117"/>
      <c r="Y109" s="117"/>
      <c r="Z109" s="117"/>
      <c r="AA109" s="117"/>
      <c r="AB109" s="117"/>
      <c r="AC109" s="117"/>
      <c r="AD109" s="117"/>
      <c r="AE109" s="117"/>
      <c r="AF109" s="117"/>
      <c r="AG109" s="117"/>
      <c r="AH109" s="132"/>
    </row>
    <row r="110" spans="2:34" ht="15" customHeight="1" x14ac:dyDescent="0.15">
      <c r="B110" s="131"/>
      <c r="C110" s="117"/>
      <c r="D110" s="117"/>
      <c r="E110" s="117"/>
      <c r="F110" s="210">
        <v>10</v>
      </c>
      <c r="G110" s="196"/>
      <c r="H110" s="217" t="s">
        <v>177</v>
      </c>
      <c r="I110" s="218"/>
      <c r="J110" s="218"/>
      <c r="K110" s="218"/>
      <c r="L110" s="218"/>
      <c r="M110" s="215"/>
      <c r="N110" s="215"/>
      <c r="O110" s="117"/>
      <c r="P110" s="117"/>
      <c r="Q110" s="117"/>
      <c r="R110" s="117"/>
      <c r="S110" s="117"/>
      <c r="T110" s="117"/>
      <c r="U110" s="117"/>
      <c r="V110" s="117"/>
      <c r="W110" s="117"/>
      <c r="X110" s="117"/>
      <c r="Y110" s="117"/>
      <c r="Z110" s="117"/>
      <c r="AA110" s="117"/>
      <c r="AB110" s="117"/>
      <c r="AC110" s="117"/>
      <c r="AD110" s="117"/>
      <c r="AE110" s="117"/>
      <c r="AF110" s="117"/>
      <c r="AG110" s="117"/>
      <c r="AH110" s="132"/>
    </row>
    <row r="111" spans="2:34" ht="15" customHeight="1" x14ac:dyDescent="0.15">
      <c r="B111" s="131"/>
      <c r="C111" s="117"/>
      <c r="D111" s="117"/>
      <c r="E111" s="117"/>
      <c r="F111" s="117"/>
      <c r="G111" s="117"/>
      <c r="H111" s="212">
        <v>1034007</v>
      </c>
      <c r="I111" s="212"/>
      <c r="J111" s="212"/>
      <c r="K111" s="212"/>
      <c r="L111" s="117" t="s">
        <v>155</v>
      </c>
      <c r="M111" s="214" t="s">
        <v>156</v>
      </c>
      <c r="N111" s="214"/>
      <c r="O111" s="134" t="s">
        <v>174</v>
      </c>
      <c r="P111" s="135"/>
      <c r="Q111" s="135"/>
      <c r="R111" s="117"/>
      <c r="S111" s="117"/>
      <c r="T111" s="117"/>
      <c r="U111" s="117"/>
      <c r="V111" s="117"/>
      <c r="W111" s="133" t="s">
        <v>175</v>
      </c>
      <c r="X111" s="117"/>
      <c r="Y111" s="117"/>
      <c r="Z111" s="117"/>
      <c r="AA111" s="117"/>
      <c r="AB111" s="117"/>
      <c r="AC111" s="117"/>
      <c r="AD111" s="117"/>
      <c r="AE111" s="117"/>
      <c r="AF111" s="117"/>
      <c r="AG111" s="117"/>
      <c r="AH111" s="132"/>
    </row>
    <row r="112" spans="2:34" ht="15" customHeight="1" x14ac:dyDescent="0.15">
      <c r="B112" s="131"/>
      <c r="C112" s="117"/>
      <c r="D112" s="117"/>
      <c r="E112" s="117"/>
      <c r="F112" s="117"/>
      <c r="G112" s="117"/>
      <c r="H112" s="117"/>
      <c r="I112" s="117"/>
      <c r="J112" s="120" t="s">
        <v>164</v>
      </c>
      <c r="P112" s="120" t="s">
        <v>164</v>
      </c>
      <c r="Q112" s="117"/>
      <c r="R112" s="117"/>
      <c r="S112" s="117"/>
      <c r="T112" s="117"/>
      <c r="U112" s="117"/>
      <c r="V112" s="117"/>
      <c r="W112" s="117"/>
      <c r="X112" s="117"/>
      <c r="Y112" s="117"/>
      <c r="Z112" s="117"/>
      <c r="AA112" s="117"/>
      <c r="AB112" s="117"/>
      <c r="AC112" s="117"/>
      <c r="AD112" s="117"/>
      <c r="AE112" s="117"/>
      <c r="AF112" s="117"/>
      <c r="AG112" s="117"/>
      <c r="AH112" s="132"/>
    </row>
    <row r="113" spans="2:34" ht="15" customHeight="1" x14ac:dyDescent="0.15">
      <c r="B113" s="131"/>
      <c r="C113" s="117"/>
      <c r="D113" s="117"/>
      <c r="E113" s="117"/>
      <c r="F113" s="117"/>
      <c r="G113" s="117"/>
      <c r="H113" s="133" t="s">
        <v>244</v>
      </c>
      <c r="I113" s="117"/>
      <c r="J113" s="117"/>
      <c r="K113" s="117"/>
      <c r="L113" s="117"/>
      <c r="M113" s="117"/>
      <c r="N113" s="117"/>
      <c r="O113" s="133" t="s">
        <v>176</v>
      </c>
      <c r="P113" s="117"/>
      <c r="Q113" s="117"/>
      <c r="R113" s="117"/>
      <c r="S113" s="117"/>
      <c r="T113" s="117"/>
      <c r="U113" s="117"/>
      <c r="V113" s="117"/>
      <c r="W113" s="117"/>
      <c r="X113" s="117"/>
      <c r="Y113" s="117"/>
      <c r="Z113" s="117"/>
      <c r="AA113" s="117"/>
      <c r="AB113" s="117"/>
      <c r="AC113" s="117"/>
      <c r="AD113" s="117"/>
      <c r="AE113" s="117"/>
      <c r="AF113" s="117"/>
      <c r="AG113" s="117"/>
      <c r="AH113" s="132"/>
    </row>
    <row r="114" spans="2:34" ht="15" customHeight="1" x14ac:dyDescent="0.15">
      <c r="B114" s="136"/>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8"/>
    </row>
    <row r="116" spans="2:34" ht="15" customHeight="1" x14ac:dyDescent="0.15">
      <c r="B116" s="128"/>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30"/>
    </row>
    <row r="117" spans="2:34" ht="15" customHeight="1" x14ac:dyDescent="0.15">
      <c r="B117" s="131"/>
      <c r="C117" s="117" t="s">
        <v>165</v>
      </c>
      <c r="D117" s="117"/>
      <c r="E117" s="117"/>
      <c r="F117" s="133" t="s">
        <v>178</v>
      </c>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32"/>
    </row>
    <row r="118" spans="2:34" ht="15" customHeight="1" x14ac:dyDescent="0.15">
      <c r="B118" s="131"/>
      <c r="C118" s="117"/>
      <c r="D118" s="117"/>
      <c r="E118" s="117"/>
      <c r="F118" s="133" t="s">
        <v>248</v>
      </c>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32"/>
    </row>
    <row r="119" spans="2:34" ht="15" customHeight="1" x14ac:dyDescent="0.15">
      <c r="B119" s="131"/>
      <c r="C119" s="191" t="s">
        <v>143</v>
      </c>
      <c r="D119" s="192"/>
      <c r="E119" s="204"/>
      <c r="F119" s="191" t="s">
        <v>144</v>
      </c>
      <c r="G119" s="204"/>
      <c r="H119" s="191" t="s">
        <v>145</v>
      </c>
      <c r="I119" s="192"/>
      <c r="J119" s="192"/>
      <c r="K119" s="188" t="s">
        <v>146</v>
      </c>
      <c r="L119" s="189"/>
      <c r="M119" s="189"/>
      <c r="N119" s="189"/>
      <c r="O119" s="189"/>
      <c r="P119" s="189"/>
      <c r="Q119" s="189"/>
      <c r="R119" s="189"/>
      <c r="S119" s="189"/>
      <c r="T119" s="189"/>
      <c r="U119" s="189"/>
      <c r="V119" s="190"/>
      <c r="W119" s="191" t="s">
        <v>147</v>
      </c>
      <c r="X119" s="192"/>
      <c r="Y119" s="192"/>
      <c r="Z119" s="192"/>
      <c r="AA119" s="204"/>
      <c r="AB119" s="186" t="s">
        <v>148</v>
      </c>
      <c r="AC119" s="186"/>
      <c r="AD119" s="186"/>
      <c r="AE119" s="186"/>
      <c r="AF119" s="186"/>
      <c r="AG119" s="186"/>
      <c r="AH119" s="132"/>
    </row>
    <row r="120" spans="2:34" ht="15" customHeight="1" x14ac:dyDescent="0.15">
      <c r="B120" s="131"/>
      <c r="C120" s="205"/>
      <c r="D120" s="206"/>
      <c r="E120" s="207"/>
      <c r="F120" s="205"/>
      <c r="G120" s="207"/>
      <c r="H120" s="205"/>
      <c r="I120" s="206"/>
      <c r="J120" s="206"/>
      <c r="K120" s="188" t="s">
        <v>149</v>
      </c>
      <c r="L120" s="189"/>
      <c r="M120" s="189"/>
      <c r="N120" s="190"/>
      <c r="O120" s="191" t="s">
        <v>150</v>
      </c>
      <c r="P120" s="192"/>
      <c r="Q120" s="192"/>
      <c r="R120" s="193"/>
      <c r="S120" s="188" t="s">
        <v>151</v>
      </c>
      <c r="T120" s="189"/>
      <c r="U120" s="189"/>
      <c r="V120" s="190"/>
      <c r="W120" s="205"/>
      <c r="X120" s="206"/>
      <c r="Y120" s="206"/>
      <c r="Z120" s="206"/>
      <c r="AA120" s="207"/>
      <c r="AB120" s="186"/>
      <c r="AC120" s="186"/>
      <c r="AD120" s="186"/>
      <c r="AE120" s="186"/>
      <c r="AF120" s="186"/>
      <c r="AG120" s="186"/>
      <c r="AH120" s="132"/>
    </row>
    <row r="121" spans="2:34" ht="15" customHeight="1" x14ac:dyDescent="0.15">
      <c r="B121" s="131"/>
      <c r="C121" s="194" t="s">
        <v>255</v>
      </c>
      <c r="D121" s="195"/>
      <c r="E121" s="196"/>
      <c r="F121" s="197">
        <v>28</v>
      </c>
      <c r="G121" s="196"/>
      <c r="H121" s="125"/>
      <c r="I121" s="209">
        <v>92</v>
      </c>
      <c r="J121" s="209"/>
      <c r="K121" s="200">
        <v>17882</v>
      </c>
      <c r="L121" s="200"/>
      <c r="M121" s="200"/>
      <c r="N121" s="200"/>
      <c r="O121" s="200">
        <v>1924</v>
      </c>
      <c r="P121" s="200"/>
      <c r="Q121" s="200"/>
      <c r="R121" s="155"/>
      <c r="S121" s="201">
        <f>K121+O121</f>
        <v>19806</v>
      </c>
      <c r="T121" s="202"/>
      <c r="U121" s="202"/>
      <c r="V121" s="203"/>
      <c r="W121" s="201"/>
      <c r="X121" s="202"/>
      <c r="Y121" s="202"/>
      <c r="Z121" s="202"/>
      <c r="AA121" s="203"/>
      <c r="AB121" s="200">
        <v>1732069</v>
      </c>
      <c r="AC121" s="200"/>
      <c r="AD121" s="200"/>
      <c r="AE121" s="200"/>
      <c r="AF121" s="200"/>
      <c r="AG121" s="155"/>
      <c r="AH121" s="132"/>
    </row>
    <row r="122" spans="2:34" ht="15" customHeight="1" x14ac:dyDescent="0.15">
      <c r="B122" s="131"/>
      <c r="C122" s="194" t="s">
        <v>256</v>
      </c>
      <c r="D122" s="195"/>
      <c r="E122" s="196"/>
      <c r="F122" s="197">
        <v>29</v>
      </c>
      <c r="G122" s="208"/>
      <c r="H122" s="127"/>
      <c r="I122" s="209">
        <v>91</v>
      </c>
      <c r="J122" s="209"/>
      <c r="K122" s="200">
        <v>17901</v>
      </c>
      <c r="L122" s="200"/>
      <c r="M122" s="200"/>
      <c r="N122" s="200"/>
      <c r="O122" s="200">
        <v>1905</v>
      </c>
      <c r="P122" s="200"/>
      <c r="Q122" s="200"/>
      <c r="R122" s="155"/>
      <c r="S122" s="201">
        <f>K122+O122</f>
        <v>19806</v>
      </c>
      <c r="T122" s="202"/>
      <c r="U122" s="202"/>
      <c r="V122" s="203"/>
      <c r="W122" s="201"/>
      <c r="X122" s="202"/>
      <c r="Y122" s="202"/>
      <c r="Z122" s="202"/>
      <c r="AA122" s="203"/>
      <c r="AB122" s="200">
        <f>AB121-K122</f>
        <v>1714168</v>
      </c>
      <c r="AC122" s="200"/>
      <c r="AD122" s="200"/>
      <c r="AE122" s="200"/>
      <c r="AF122" s="200"/>
      <c r="AG122" s="155"/>
      <c r="AH122" s="132"/>
    </row>
    <row r="123" spans="2:34" ht="15" customHeight="1" x14ac:dyDescent="0.15">
      <c r="B123" s="131"/>
      <c r="C123" s="194" t="s">
        <v>256</v>
      </c>
      <c r="D123" s="195"/>
      <c r="E123" s="196"/>
      <c r="F123" s="197"/>
      <c r="G123" s="196"/>
      <c r="H123" s="119" t="s">
        <v>162</v>
      </c>
      <c r="I123" s="209">
        <v>6</v>
      </c>
      <c r="J123" s="209"/>
      <c r="K123" s="200"/>
      <c r="L123" s="200"/>
      <c r="M123" s="200"/>
      <c r="N123" s="200"/>
      <c r="O123" s="200"/>
      <c r="P123" s="200"/>
      <c r="Q123" s="200"/>
      <c r="R123" s="155"/>
      <c r="S123" s="201"/>
      <c r="T123" s="202"/>
      <c r="U123" s="202"/>
      <c r="V123" s="203"/>
      <c r="W123" s="201">
        <v>500000</v>
      </c>
      <c r="X123" s="202"/>
      <c r="Y123" s="202"/>
      <c r="Z123" s="202"/>
      <c r="AA123" s="203"/>
      <c r="AB123" s="200">
        <f>AB122-W123</f>
        <v>1214168</v>
      </c>
      <c r="AC123" s="200"/>
      <c r="AD123" s="200"/>
      <c r="AE123" s="200"/>
      <c r="AF123" s="200"/>
      <c r="AG123" s="155"/>
      <c r="AH123" s="132"/>
    </row>
    <row r="124" spans="2:34" ht="15" customHeight="1" x14ac:dyDescent="0.15">
      <c r="B124" s="131"/>
      <c r="C124" s="194" t="s">
        <v>257</v>
      </c>
      <c r="D124" s="195"/>
      <c r="E124" s="196"/>
      <c r="F124" s="197">
        <v>1</v>
      </c>
      <c r="G124" s="208"/>
      <c r="H124" s="127"/>
      <c r="I124" s="209">
        <v>84</v>
      </c>
      <c r="J124" s="209"/>
      <c r="K124" s="200">
        <v>13635</v>
      </c>
      <c r="L124" s="200"/>
      <c r="M124" s="200"/>
      <c r="N124" s="200"/>
      <c r="O124" s="200">
        <v>1335</v>
      </c>
      <c r="P124" s="200"/>
      <c r="Q124" s="200"/>
      <c r="R124" s="155"/>
      <c r="S124" s="201">
        <f>K124+O124</f>
        <v>14970</v>
      </c>
      <c r="T124" s="202"/>
      <c r="U124" s="202"/>
      <c r="V124" s="203"/>
      <c r="W124" s="201"/>
      <c r="X124" s="202"/>
      <c r="Y124" s="202"/>
      <c r="Z124" s="202"/>
      <c r="AA124" s="203"/>
      <c r="AB124" s="200">
        <f>AB123-K124</f>
        <v>1200533</v>
      </c>
      <c r="AC124" s="200"/>
      <c r="AD124" s="200"/>
      <c r="AE124" s="200"/>
      <c r="AF124" s="200"/>
      <c r="AG124" s="155"/>
      <c r="AH124" s="132"/>
    </row>
    <row r="125" spans="2:34" ht="15" customHeight="1" x14ac:dyDescent="0.15">
      <c r="B125" s="131"/>
      <c r="C125" s="194" t="s">
        <v>258</v>
      </c>
      <c r="D125" s="195"/>
      <c r="E125" s="196"/>
      <c r="F125" s="197">
        <v>2</v>
      </c>
      <c r="G125" s="196"/>
      <c r="H125" s="122"/>
      <c r="I125" s="209">
        <v>83</v>
      </c>
      <c r="J125" s="209"/>
      <c r="K125" s="200">
        <v>13650</v>
      </c>
      <c r="L125" s="200"/>
      <c r="M125" s="200"/>
      <c r="N125" s="200"/>
      <c r="O125" s="200">
        <v>1320</v>
      </c>
      <c r="P125" s="200"/>
      <c r="Q125" s="200"/>
      <c r="R125" s="155"/>
      <c r="S125" s="201">
        <f>K125+O125</f>
        <v>14970</v>
      </c>
      <c r="T125" s="202"/>
      <c r="U125" s="202"/>
      <c r="V125" s="203"/>
      <c r="W125" s="201"/>
      <c r="X125" s="202"/>
      <c r="Y125" s="202"/>
      <c r="Z125" s="202"/>
      <c r="AA125" s="203"/>
      <c r="AB125" s="201">
        <f>AB124-K125</f>
        <v>1186883</v>
      </c>
      <c r="AC125" s="202"/>
      <c r="AD125" s="202"/>
      <c r="AE125" s="202"/>
      <c r="AF125" s="202"/>
      <c r="AG125" s="203"/>
      <c r="AH125" s="132"/>
    </row>
    <row r="126" spans="2:34" ht="15" customHeight="1" x14ac:dyDescent="0.15">
      <c r="B126" s="131"/>
      <c r="C126" s="117"/>
      <c r="D126" s="117"/>
      <c r="E126" s="117"/>
      <c r="F126" s="133" t="s">
        <v>179</v>
      </c>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32"/>
    </row>
    <row r="127" spans="2:34" ht="15" customHeight="1" x14ac:dyDescent="0.15">
      <c r="B127" s="131"/>
      <c r="C127" s="117"/>
      <c r="D127" s="117"/>
      <c r="E127" s="117"/>
      <c r="F127" s="117" t="s">
        <v>153</v>
      </c>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32"/>
    </row>
    <row r="128" spans="2:34" ht="15" customHeight="1" x14ac:dyDescent="0.15">
      <c r="B128" s="131"/>
      <c r="C128" s="117"/>
      <c r="D128" s="117"/>
      <c r="E128" s="117"/>
      <c r="F128" s="210" t="s">
        <v>144</v>
      </c>
      <c r="G128" s="196"/>
      <c r="H128" s="215" t="s">
        <v>154</v>
      </c>
      <c r="I128" s="215"/>
      <c r="J128" s="215"/>
      <c r="K128" s="215"/>
      <c r="L128" s="215"/>
      <c r="M128" s="215"/>
      <c r="N128" s="215"/>
      <c r="O128" s="117"/>
      <c r="P128" s="117"/>
      <c r="Q128" s="117"/>
      <c r="R128" s="117"/>
      <c r="S128" s="117"/>
      <c r="T128" s="117"/>
      <c r="U128" s="117"/>
      <c r="V128" s="117"/>
      <c r="W128" s="117"/>
      <c r="X128" s="117"/>
      <c r="Y128" s="117"/>
      <c r="Z128" s="117"/>
      <c r="AA128" s="117"/>
      <c r="AB128" s="117"/>
      <c r="AC128" s="117"/>
      <c r="AD128" s="117"/>
      <c r="AE128" s="117"/>
      <c r="AF128" s="117"/>
      <c r="AG128" s="117"/>
      <c r="AH128" s="132"/>
    </row>
    <row r="129" spans="2:34" ht="15" customHeight="1" x14ac:dyDescent="0.15">
      <c r="B129" s="131"/>
      <c r="C129" s="117"/>
      <c r="D129" s="117"/>
      <c r="E129" s="117"/>
      <c r="F129" s="210">
        <v>84</v>
      </c>
      <c r="G129" s="196"/>
      <c r="H129" s="217" t="s">
        <v>180</v>
      </c>
      <c r="I129" s="218"/>
      <c r="J129" s="218"/>
      <c r="K129" s="218"/>
      <c r="L129" s="215"/>
      <c r="M129" s="215"/>
      <c r="N129" s="215"/>
      <c r="O129" s="117"/>
      <c r="P129" s="117"/>
      <c r="Q129" s="117"/>
      <c r="R129" s="117"/>
      <c r="S129" s="117"/>
      <c r="T129" s="117"/>
      <c r="U129" s="117"/>
      <c r="V129" s="117"/>
      <c r="W129" s="117"/>
      <c r="X129" s="117"/>
      <c r="Y129" s="117"/>
      <c r="Z129" s="117"/>
      <c r="AA129" s="117"/>
      <c r="AB129" s="117"/>
      <c r="AC129" s="117"/>
      <c r="AD129" s="117"/>
      <c r="AE129" s="117"/>
      <c r="AF129" s="117"/>
      <c r="AG129" s="117"/>
      <c r="AH129" s="132"/>
    </row>
    <row r="130" spans="2:34" ht="15" customHeight="1" x14ac:dyDescent="0.15">
      <c r="B130" s="131"/>
      <c r="C130" s="117"/>
      <c r="D130" s="117"/>
      <c r="E130" s="117"/>
      <c r="F130" s="210">
        <v>85</v>
      </c>
      <c r="G130" s="196"/>
      <c r="H130" s="217" t="s">
        <v>181</v>
      </c>
      <c r="I130" s="218"/>
      <c r="J130" s="218"/>
      <c r="K130" s="218"/>
      <c r="L130" s="215"/>
      <c r="M130" s="215"/>
      <c r="N130" s="215"/>
      <c r="O130" s="117"/>
      <c r="P130" s="117"/>
      <c r="Q130" s="117"/>
      <c r="R130" s="117"/>
      <c r="S130" s="117"/>
      <c r="T130" s="117"/>
      <c r="U130" s="117"/>
      <c r="V130" s="117"/>
      <c r="W130" s="117"/>
      <c r="X130" s="117"/>
      <c r="Y130" s="117"/>
      <c r="Z130" s="117"/>
      <c r="AA130" s="117"/>
      <c r="AB130" s="117"/>
      <c r="AC130" s="117"/>
      <c r="AD130" s="117"/>
      <c r="AE130" s="117"/>
      <c r="AF130" s="117"/>
      <c r="AG130" s="117"/>
      <c r="AH130" s="132"/>
    </row>
    <row r="131" spans="2:34" ht="15" customHeight="1" x14ac:dyDescent="0.15">
      <c r="B131" s="131"/>
      <c r="C131" s="117"/>
      <c r="D131" s="117"/>
      <c r="E131" s="117"/>
      <c r="F131" s="210">
        <v>86</v>
      </c>
      <c r="G131" s="196"/>
      <c r="H131" s="217" t="s">
        <v>182</v>
      </c>
      <c r="I131" s="218"/>
      <c r="J131" s="218"/>
      <c r="K131" s="218"/>
      <c r="L131" s="215"/>
      <c r="M131" s="215"/>
      <c r="N131" s="215"/>
      <c r="O131" s="117"/>
      <c r="P131" s="117"/>
      <c r="Q131" s="117"/>
      <c r="R131" s="117"/>
      <c r="S131" s="117"/>
      <c r="T131" s="117"/>
      <c r="U131" s="117"/>
      <c r="V131" s="117"/>
      <c r="W131" s="117"/>
      <c r="X131" s="117"/>
      <c r="Y131" s="117"/>
      <c r="Z131" s="117"/>
      <c r="AA131" s="117"/>
      <c r="AB131" s="117"/>
      <c r="AC131" s="117"/>
      <c r="AD131" s="117"/>
      <c r="AE131" s="117"/>
      <c r="AF131" s="117"/>
      <c r="AG131" s="117"/>
      <c r="AH131" s="132"/>
    </row>
    <row r="132" spans="2:34" ht="15" customHeight="1" x14ac:dyDescent="0.15">
      <c r="B132" s="131"/>
      <c r="C132" s="117"/>
      <c r="D132" s="117"/>
      <c r="E132" s="117"/>
      <c r="F132" s="117"/>
      <c r="G132" s="117"/>
      <c r="H132" s="212">
        <v>1214168</v>
      </c>
      <c r="I132" s="212"/>
      <c r="J132" s="212"/>
      <c r="K132" s="212"/>
      <c r="L132" s="117" t="s">
        <v>155</v>
      </c>
      <c r="M132" s="214" t="s">
        <v>166</v>
      </c>
      <c r="N132" s="214"/>
      <c r="O132" s="134" t="s">
        <v>183</v>
      </c>
      <c r="P132" s="135"/>
      <c r="Q132" s="135"/>
      <c r="R132" s="117"/>
      <c r="S132" s="117"/>
      <c r="T132" s="117"/>
      <c r="U132" s="117"/>
      <c r="V132" s="117"/>
      <c r="W132" s="133" t="s">
        <v>184</v>
      </c>
      <c r="X132" s="117"/>
      <c r="Y132" s="117"/>
      <c r="Z132" s="117"/>
      <c r="AA132" s="117"/>
      <c r="AB132" s="117"/>
      <c r="AC132" s="117"/>
      <c r="AD132" s="117"/>
      <c r="AE132" s="117"/>
      <c r="AF132" s="117"/>
      <c r="AG132" s="117"/>
      <c r="AH132" s="132"/>
    </row>
    <row r="133" spans="2:34" ht="15" customHeight="1" x14ac:dyDescent="0.15">
      <c r="B133" s="131"/>
      <c r="C133" s="117"/>
      <c r="D133" s="117"/>
      <c r="E133" s="117"/>
      <c r="F133" s="117"/>
      <c r="G133" s="117"/>
      <c r="H133" s="117"/>
      <c r="I133" s="117"/>
      <c r="J133" s="120" t="s">
        <v>164</v>
      </c>
      <c r="P133" s="120" t="s">
        <v>157</v>
      </c>
      <c r="Q133" s="117"/>
      <c r="R133" s="117"/>
      <c r="S133" s="117"/>
      <c r="T133" s="117"/>
      <c r="U133" s="117"/>
      <c r="V133" s="117"/>
      <c r="W133" s="117"/>
      <c r="X133" s="117"/>
      <c r="Y133" s="117"/>
      <c r="Z133" s="117"/>
      <c r="AA133" s="117"/>
      <c r="AB133" s="117"/>
      <c r="AC133" s="117"/>
      <c r="AD133" s="117"/>
      <c r="AE133" s="117"/>
      <c r="AF133" s="117"/>
      <c r="AG133" s="117"/>
      <c r="AH133" s="132"/>
    </row>
    <row r="134" spans="2:34" ht="15" customHeight="1" x14ac:dyDescent="0.15">
      <c r="B134" s="131"/>
      <c r="C134" s="117"/>
      <c r="D134" s="117"/>
      <c r="E134" s="117"/>
      <c r="F134" s="117"/>
      <c r="G134" s="117"/>
      <c r="H134" s="133" t="s">
        <v>244</v>
      </c>
      <c r="I134" s="117"/>
      <c r="J134" s="117"/>
      <c r="K134" s="117"/>
      <c r="L134" s="117"/>
      <c r="M134" s="117"/>
      <c r="N134" s="117"/>
      <c r="O134" s="133" t="s">
        <v>185</v>
      </c>
      <c r="P134" s="117"/>
      <c r="Q134" s="117"/>
      <c r="R134" s="117"/>
      <c r="S134" s="117"/>
      <c r="T134" s="117"/>
      <c r="U134" s="117"/>
      <c r="V134" s="117"/>
      <c r="W134" s="117"/>
      <c r="X134" s="117"/>
      <c r="Y134" s="117"/>
      <c r="Z134" s="117"/>
      <c r="AA134" s="117"/>
      <c r="AB134" s="117"/>
      <c r="AC134" s="117"/>
      <c r="AD134" s="117"/>
      <c r="AE134" s="117"/>
      <c r="AF134" s="117"/>
      <c r="AG134" s="117"/>
      <c r="AH134" s="132"/>
    </row>
    <row r="135" spans="2:34" ht="15" customHeight="1" x14ac:dyDescent="0.15">
      <c r="B135" s="136"/>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8"/>
    </row>
    <row r="137" spans="2:34" ht="15" customHeight="1" x14ac:dyDescent="0.15">
      <c r="B137" s="128"/>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30"/>
    </row>
    <row r="138" spans="2:34" ht="15" customHeight="1" x14ac:dyDescent="0.15">
      <c r="B138" s="131"/>
      <c r="C138" s="117" t="s">
        <v>167</v>
      </c>
      <c r="D138" s="117"/>
      <c r="E138" s="117"/>
      <c r="F138" s="133" t="s">
        <v>186</v>
      </c>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32"/>
    </row>
    <row r="139" spans="2:34" ht="15" customHeight="1" x14ac:dyDescent="0.15">
      <c r="B139" s="131"/>
      <c r="C139" s="117"/>
      <c r="D139" s="117"/>
      <c r="E139" s="117"/>
      <c r="F139" s="133" t="s">
        <v>248</v>
      </c>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32"/>
    </row>
    <row r="140" spans="2:34" ht="15" customHeight="1" x14ac:dyDescent="0.15">
      <c r="B140" s="131"/>
      <c r="C140" s="191" t="s">
        <v>143</v>
      </c>
      <c r="D140" s="192"/>
      <c r="E140" s="204"/>
      <c r="F140" s="191" t="s">
        <v>144</v>
      </c>
      <c r="G140" s="204"/>
      <c r="H140" s="191" t="s">
        <v>145</v>
      </c>
      <c r="I140" s="192"/>
      <c r="J140" s="192"/>
      <c r="K140" s="188" t="s">
        <v>146</v>
      </c>
      <c r="L140" s="189"/>
      <c r="M140" s="189"/>
      <c r="N140" s="189"/>
      <c r="O140" s="189"/>
      <c r="P140" s="189"/>
      <c r="Q140" s="189"/>
      <c r="R140" s="189"/>
      <c r="S140" s="189"/>
      <c r="T140" s="189"/>
      <c r="U140" s="189"/>
      <c r="V140" s="190"/>
      <c r="W140" s="191" t="s">
        <v>147</v>
      </c>
      <c r="X140" s="192"/>
      <c r="Y140" s="192"/>
      <c r="Z140" s="192"/>
      <c r="AA140" s="204"/>
      <c r="AB140" s="186" t="s">
        <v>148</v>
      </c>
      <c r="AC140" s="186"/>
      <c r="AD140" s="186"/>
      <c r="AE140" s="186"/>
      <c r="AF140" s="186"/>
      <c r="AG140" s="186"/>
      <c r="AH140" s="132"/>
    </row>
    <row r="141" spans="2:34" ht="15" customHeight="1" x14ac:dyDescent="0.15">
      <c r="B141" s="131"/>
      <c r="C141" s="205"/>
      <c r="D141" s="206"/>
      <c r="E141" s="207"/>
      <c r="F141" s="205"/>
      <c r="G141" s="207"/>
      <c r="H141" s="205"/>
      <c r="I141" s="206"/>
      <c r="J141" s="206"/>
      <c r="K141" s="188" t="s">
        <v>149</v>
      </c>
      <c r="L141" s="189"/>
      <c r="M141" s="189"/>
      <c r="N141" s="190"/>
      <c r="O141" s="191" t="s">
        <v>150</v>
      </c>
      <c r="P141" s="192"/>
      <c r="Q141" s="192"/>
      <c r="R141" s="193"/>
      <c r="S141" s="188" t="s">
        <v>151</v>
      </c>
      <c r="T141" s="189"/>
      <c r="U141" s="189"/>
      <c r="V141" s="190"/>
      <c r="W141" s="205"/>
      <c r="X141" s="206"/>
      <c r="Y141" s="206"/>
      <c r="Z141" s="206"/>
      <c r="AA141" s="207"/>
      <c r="AB141" s="186"/>
      <c r="AC141" s="186"/>
      <c r="AD141" s="186"/>
      <c r="AE141" s="186"/>
      <c r="AF141" s="186"/>
      <c r="AG141" s="186"/>
      <c r="AH141" s="132"/>
    </row>
    <row r="142" spans="2:34" ht="15" customHeight="1" x14ac:dyDescent="0.15">
      <c r="B142" s="131"/>
      <c r="C142" s="194" t="s">
        <v>255</v>
      </c>
      <c r="D142" s="195"/>
      <c r="E142" s="196"/>
      <c r="F142" s="197">
        <v>28</v>
      </c>
      <c r="G142" s="196"/>
      <c r="H142" s="125"/>
      <c r="I142" s="209">
        <v>92</v>
      </c>
      <c r="J142" s="209"/>
      <c r="K142" s="200">
        <v>17882</v>
      </c>
      <c r="L142" s="200"/>
      <c r="M142" s="200"/>
      <c r="N142" s="200"/>
      <c r="O142" s="200">
        <v>1924</v>
      </c>
      <c r="P142" s="200"/>
      <c r="Q142" s="200"/>
      <c r="R142" s="155"/>
      <c r="S142" s="201">
        <f>K142+O142</f>
        <v>19806</v>
      </c>
      <c r="T142" s="202"/>
      <c r="U142" s="202"/>
      <c r="V142" s="203"/>
      <c r="W142" s="201"/>
      <c r="X142" s="202"/>
      <c r="Y142" s="202"/>
      <c r="Z142" s="202"/>
      <c r="AA142" s="203"/>
      <c r="AB142" s="200">
        <v>1732069</v>
      </c>
      <c r="AC142" s="200"/>
      <c r="AD142" s="200"/>
      <c r="AE142" s="200"/>
      <c r="AF142" s="200"/>
      <c r="AG142" s="155"/>
      <c r="AH142" s="132"/>
    </row>
    <row r="143" spans="2:34" ht="15" customHeight="1" x14ac:dyDescent="0.15">
      <c r="B143" s="131"/>
      <c r="C143" s="194" t="s">
        <v>256</v>
      </c>
      <c r="D143" s="195"/>
      <c r="E143" s="196"/>
      <c r="F143" s="197">
        <v>29</v>
      </c>
      <c r="G143" s="208"/>
      <c r="H143" s="127"/>
      <c r="I143" s="209">
        <v>91</v>
      </c>
      <c r="J143" s="209"/>
      <c r="K143" s="200">
        <v>17901</v>
      </c>
      <c r="L143" s="200"/>
      <c r="M143" s="200"/>
      <c r="N143" s="200"/>
      <c r="O143" s="200">
        <v>1905</v>
      </c>
      <c r="P143" s="200"/>
      <c r="Q143" s="200"/>
      <c r="R143" s="155"/>
      <c r="S143" s="201">
        <f>K143+O143</f>
        <v>19806</v>
      </c>
      <c r="T143" s="202"/>
      <c r="U143" s="202"/>
      <c r="V143" s="203"/>
      <c r="W143" s="201"/>
      <c r="X143" s="202"/>
      <c r="Y143" s="202"/>
      <c r="Z143" s="202"/>
      <c r="AA143" s="203"/>
      <c r="AB143" s="200">
        <f>AB142-K143</f>
        <v>1714168</v>
      </c>
      <c r="AC143" s="200"/>
      <c r="AD143" s="200"/>
      <c r="AE143" s="200"/>
      <c r="AF143" s="200"/>
      <c r="AG143" s="155"/>
      <c r="AH143" s="132"/>
    </row>
    <row r="144" spans="2:34" ht="15" customHeight="1" x14ac:dyDescent="0.15">
      <c r="B144" s="131"/>
      <c r="C144" s="194" t="s">
        <v>256</v>
      </c>
      <c r="D144" s="195"/>
      <c r="E144" s="196"/>
      <c r="F144" s="197"/>
      <c r="G144" s="196"/>
      <c r="H144" s="119" t="s">
        <v>152</v>
      </c>
      <c r="I144" s="209">
        <v>41</v>
      </c>
      <c r="J144" s="209"/>
      <c r="K144" s="200"/>
      <c r="L144" s="200"/>
      <c r="M144" s="200"/>
      <c r="N144" s="200"/>
      <c r="O144" s="200"/>
      <c r="P144" s="200"/>
      <c r="Q144" s="200"/>
      <c r="R144" s="155"/>
      <c r="S144" s="201"/>
      <c r="T144" s="202"/>
      <c r="U144" s="202"/>
      <c r="V144" s="203"/>
      <c r="W144" s="201">
        <v>500000</v>
      </c>
      <c r="X144" s="202"/>
      <c r="Y144" s="202"/>
      <c r="Z144" s="202"/>
      <c r="AA144" s="203"/>
      <c r="AB144" s="200">
        <f>AB143-W144</f>
        <v>1214168</v>
      </c>
      <c r="AC144" s="200"/>
      <c r="AD144" s="200"/>
      <c r="AE144" s="200"/>
      <c r="AF144" s="200"/>
      <c r="AG144" s="155"/>
      <c r="AH144" s="132"/>
    </row>
    <row r="145" spans="2:37" ht="15" customHeight="1" x14ac:dyDescent="0.15">
      <c r="B145" s="131"/>
      <c r="C145" s="194" t="s">
        <v>257</v>
      </c>
      <c r="D145" s="195"/>
      <c r="E145" s="196"/>
      <c r="F145" s="197">
        <v>1</v>
      </c>
      <c r="G145" s="208"/>
      <c r="H145" s="127"/>
      <c r="I145" s="209">
        <v>49</v>
      </c>
      <c r="J145" s="209"/>
      <c r="K145" s="200">
        <v>23636</v>
      </c>
      <c r="L145" s="200"/>
      <c r="M145" s="200"/>
      <c r="N145" s="200"/>
      <c r="O145" s="200">
        <v>1335</v>
      </c>
      <c r="P145" s="200"/>
      <c r="Q145" s="200"/>
      <c r="R145" s="155"/>
      <c r="S145" s="201">
        <f>K145+O145</f>
        <v>24971</v>
      </c>
      <c r="T145" s="202"/>
      <c r="U145" s="202"/>
      <c r="V145" s="203"/>
      <c r="W145" s="201"/>
      <c r="X145" s="202"/>
      <c r="Y145" s="202"/>
      <c r="Z145" s="202"/>
      <c r="AA145" s="203"/>
      <c r="AB145" s="200">
        <f>AB144-K145</f>
        <v>1190532</v>
      </c>
      <c r="AC145" s="200"/>
      <c r="AD145" s="200"/>
      <c r="AE145" s="200"/>
      <c r="AF145" s="200"/>
      <c r="AG145" s="155"/>
      <c r="AH145" s="132"/>
    </row>
    <row r="146" spans="2:37" ht="15" customHeight="1" x14ac:dyDescent="0.15">
      <c r="B146" s="131"/>
      <c r="C146" s="194" t="s">
        <v>258</v>
      </c>
      <c r="D146" s="195"/>
      <c r="E146" s="196"/>
      <c r="F146" s="197">
        <v>2</v>
      </c>
      <c r="G146" s="196"/>
      <c r="H146" s="122"/>
      <c r="I146" s="209">
        <v>48</v>
      </c>
      <c r="J146" s="209"/>
      <c r="K146" s="200">
        <v>23662</v>
      </c>
      <c r="L146" s="200"/>
      <c r="M146" s="200"/>
      <c r="N146" s="200"/>
      <c r="O146" s="200">
        <v>1309</v>
      </c>
      <c r="P146" s="200"/>
      <c r="Q146" s="200"/>
      <c r="R146" s="155"/>
      <c r="S146" s="201">
        <f>K146+O146</f>
        <v>24971</v>
      </c>
      <c r="T146" s="202"/>
      <c r="U146" s="202"/>
      <c r="V146" s="203"/>
      <c r="W146" s="201"/>
      <c r="X146" s="202"/>
      <c r="Y146" s="202"/>
      <c r="Z146" s="202"/>
      <c r="AA146" s="203"/>
      <c r="AB146" s="201">
        <f>AB145-K146</f>
        <v>1166870</v>
      </c>
      <c r="AC146" s="202"/>
      <c r="AD146" s="202"/>
      <c r="AE146" s="202"/>
      <c r="AF146" s="202"/>
      <c r="AG146" s="203"/>
      <c r="AH146" s="132"/>
    </row>
    <row r="147" spans="2:37" ht="15" customHeight="1" x14ac:dyDescent="0.15">
      <c r="B147" s="131"/>
      <c r="C147" s="117"/>
      <c r="D147" s="117"/>
      <c r="E147" s="117"/>
      <c r="F147" s="133" t="s">
        <v>187</v>
      </c>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32"/>
    </row>
    <row r="148" spans="2:37" ht="15" customHeight="1" x14ac:dyDescent="0.15">
      <c r="B148" s="131"/>
      <c r="C148" s="117"/>
      <c r="D148" s="117"/>
      <c r="E148" s="117"/>
      <c r="F148" s="117" t="s">
        <v>153</v>
      </c>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32"/>
    </row>
    <row r="149" spans="2:37" ht="15" customHeight="1" x14ac:dyDescent="0.15">
      <c r="B149" s="131"/>
      <c r="C149" s="117"/>
      <c r="D149" s="117"/>
      <c r="E149" s="117"/>
      <c r="F149" s="210" t="s">
        <v>144</v>
      </c>
      <c r="G149" s="196"/>
      <c r="H149" s="215" t="s">
        <v>154</v>
      </c>
      <c r="I149" s="215"/>
      <c r="J149" s="215"/>
      <c r="K149" s="215"/>
      <c r="L149" s="215"/>
      <c r="M149" s="215"/>
      <c r="N149" s="215"/>
      <c r="O149" s="117"/>
      <c r="P149" s="117"/>
      <c r="Q149" s="117"/>
      <c r="R149" s="117"/>
      <c r="S149" s="117"/>
      <c r="T149" s="117"/>
      <c r="U149" s="117"/>
      <c r="V149" s="117"/>
      <c r="W149" s="117"/>
      <c r="X149" s="117"/>
      <c r="Y149" s="117"/>
      <c r="Z149" s="117"/>
      <c r="AA149" s="117"/>
      <c r="AB149" s="117"/>
      <c r="AC149" s="117"/>
      <c r="AD149" s="117"/>
      <c r="AE149" s="117"/>
      <c r="AF149" s="117"/>
      <c r="AG149" s="117"/>
      <c r="AH149" s="132"/>
    </row>
    <row r="150" spans="2:37" ht="15" customHeight="1" x14ac:dyDescent="0.15">
      <c r="B150" s="131"/>
      <c r="C150" s="117"/>
      <c r="D150" s="117"/>
      <c r="E150" s="117"/>
      <c r="F150" s="210">
        <v>49</v>
      </c>
      <c r="G150" s="196"/>
      <c r="H150" s="221" t="s">
        <v>188</v>
      </c>
      <c r="I150" s="222"/>
      <c r="J150" s="222"/>
      <c r="K150" s="222"/>
      <c r="L150" s="222"/>
      <c r="M150" s="222"/>
      <c r="N150" s="223"/>
      <c r="O150" s="117"/>
      <c r="P150" s="117"/>
      <c r="Q150" s="117"/>
      <c r="R150" s="117"/>
      <c r="S150" s="117"/>
      <c r="T150" s="117"/>
      <c r="U150" s="117"/>
      <c r="V150" s="117"/>
      <c r="W150" s="117"/>
      <c r="X150" s="117"/>
      <c r="Y150" s="117"/>
      <c r="Z150" s="117"/>
      <c r="AA150" s="117"/>
      <c r="AB150" s="117"/>
      <c r="AC150" s="117"/>
      <c r="AD150" s="117"/>
      <c r="AE150" s="117"/>
      <c r="AF150" s="117"/>
      <c r="AG150" s="117"/>
      <c r="AH150" s="132"/>
    </row>
    <row r="151" spans="2:37" ht="15" customHeight="1" x14ac:dyDescent="0.15">
      <c r="B151" s="131"/>
      <c r="C151" s="117"/>
      <c r="D151" s="117"/>
      <c r="E151" s="117"/>
      <c r="F151" s="210">
        <v>50</v>
      </c>
      <c r="G151" s="196"/>
      <c r="H151" s="217" t="s">
        <v>189</v>
      </c>
      <c r="I151" s="218"/>
      <c r="J151" s="218"/>
      <c r="K151" s="218"/>
      <c r="L151" s="215"/>
      <c r="M151" s="215"/>
      <c r="N151" s="215"/>
      <c r="O151" s="117"/>
      <c r="P151" s="117"/>
      <c r="Q151" s="117"/>
      <c r="R151" s="117"/>
      <c r="S151" s="117"/>
      <c r="T151" s="117"/>
      <c r="U151" s="117"/>
      <c r="V151" s="117"/>
      <c r="W151" s="117"/>
      <c r="X151" s="117"/>
      <c r="Y151" s="117"/>
      <c r="Z151" s="117"/>
      <c r="AA151" s="117"/>
      <c r="AB151" s="117"/>
      <c r="AC151" s="117"/>
      <c r="AD151" s="117"/>
      <c r="AE151" s="117"/>
      <c r="AF151" s="117"/>
      <c r="AG151" s="117"/>
      <c r="AH151" s="132"/>
    </row>
    <row r="152" spans="2:37" ht="15" customHeight="1" x14ac:dyDescent="0.15">
      <c r="B152" s="131"/>
      <c r="C152" s="117"/>
      <c r="D152" s="117"/>
      <c r="E152" s="117"/>
      <c r="F152" s="210">
        <v>51</v>
      </c>
      <c r="G152" s="196"/>
      <c r="H152" s="217" t="s">
        <v>190</v>
      </c>
      <c r="I152" s="218"/>
      <c r="J152" s="218"/>
      <c r="K152" s="218"/>
      <c r="L152" s="215"/>
      <c r="M152" s="215"/>
      <c r="N152" s="215"/>
      <c r="O152" s="117"/>
      <c r="P152" s="117"/>
      <c r="Q152" s="117"/>
      <c r="R152" s="117"/>
      <c r="S152" s="117"/>
      <c r="T152" s="117"/>
      <c r="U152" s="117"/>
      <c r="V152" s="117"/>
      <c r="W152" s="117"/>
      <c r="X152" s="117"/>
      <c r="Y152" s="117"/>
      <c r="Z152" s="117"/>
      <c r="AA152" s="117"/>
      <c r="AB152" s="117"/>
      <c r="AC152" s="117"/>
      <c r="AD152" s="117"/>
      <c r="AE152" s="117"/>
      <c r="AF152" s="117"/>
      <c r="AG152" s="117"/>
      <c r="AH152" s="132"/>
    </row>
    <row r="153" spans="2:37" ht="15" customHeight="1" x14ac:dyDescent="0.15">
      <c r="B153" s="131"/>
      <c r="C153" s="117"/>
      <c r="D153" s="117"/>
      <c r="E153" s="117"/>
      <c r="F153" s="117"/>
      <c r="G153" s="117"/>
      <c r="H153" s="212">
        <v>1214168</v>
      </c>
      <c r="I153" s="212"/>
      <c r="J153" s="212"/>
      <c r="K153" s="212"/>
      <c r="L153" s="117" t="s">
        <v>155</v>
      </c>
      <c r="M153" s="214" t="s">
        <v>168</v>
      </c>
      <c r="N153" s="214"/>
      <c r="O153" s="134" t="s">
        <v>191</v>
      </c>
      <c r="P153" s="135"/>
      <c r="Q153" s="135"/>
      <c r="R153" s="117"/>
      <c r="S153" s="117"/>
      <c r="T153" s="117"/>
      <c r="U153" s="117"/>
      <c r="V153" s="117"/>
      <c r="W153" s="121" t="s">
        <v>192</v>
      </c>
      <c r="X153" s="117"/>
      <c r="Y153" s="117"/>
      <c r="Z153" s="117"/>
      <c r="AA153" s="117"/>
      <c r="AB153" s="117"/>
      <c r="AC153" s="117"/>
      <c r="AD153" s="117"/>
      <c r="AE153" s="117"/>
      <c r="AF153" s="117"/>
      <c r="AG153" s="117"/>
      <c r="AH153" s="132"/>
    </row>
    <row r="154" spans="2:37" ht="15" customHeight="1" x14ac:dyDescent="0.15">
      <c r="B154" s="131"/>
      <c r="C154" s="117"/>
      <c r="D154" s="117"/>
      <c r="E154" s="117"/>
      <c r="F154" s="117"/>
      <c r="G154" s="117"/>
      <c r="H154" s="117"/>
      <c r="I154" s="117"/>
      <c r="J154" s="120" t="s">
        <v>158</v>
      </c>
      <c r="P154" s="120" t="s">
        <v>158</v>
      </c>
      <c r="Q154" s="117"/>
      <c r="T154" s="117"/>
      <c r="U154" s="117"/>
      <c r="V154" s="117"/>
      <c r="W154" s="117"/>
      <c r="X154" s="117"/>
      <c r="Y154" s="117"/>
      <c r="Z154" s="117"/>
      <c r="AA154" s="117"/>
      <c r="AB154" s="117"/>
      <c r="AC154" s="117"/>
      <c r="AD154" s="117"/>
      <c r="AE154" s="117"/>
      <c r="AF154" s="117"/>
      <c r="AG154" s="117"/>
      <c r="AH154" s="132"/>
    </row>
    <row r="155" spans="2:37" ht="15" customHeight="1" x14ac:dyDescent="0.15">
      <c r="B155" s="131"/>
      <c r="C155" s="117"/>
      <c r="D155" s="117"/>
      <c r="E155" s="117"/>
      <c r="F155" s="117"/>
      <c r="G155" s="117"/>
      <c r="H155" s="133" t="s">
        <v>244</v>
      </c>
      <c r="I155" s="117"/>
      <c r="J155" s="117"/>
      <c r="K155" s="117"/>
      <c r="L155" s="117"/>
      <c r="M155" s="117"/>
      <c r="N155" s="117"/>
      <c r="O155" s="133" t="s">
        <v>193</v>
      </c>
      <c r="P155" s="117"/>
      <c r="Q155" s="117"/>
      <c r="R155" s="117"/>
      <c r="S155" s="117"/>
      <c r="T155" s="117"/>
      <c r="U155" s="117"/>
      <c r="V155" s="117"/>
      <c r="W155" s="117"/>
      <c r="X155" s="117"/>
      <c r="Y155" s="117"/>
      <c r="Z155" s="117"/>
      <c r="AA155" s="117"/>
      <c r="AB155" s="117"/>
      <c r="AC155" s="117"/>
      <c r="AD155" s="117"/>
      <c r="AE155" s="117"/>
      <c r="AF155" s="117"/>
      <c r="AG155" s="117"/>
      <c r="AH155" s="132"/>
    </row>
    <row r="156" spans="2:37" ht="15" customHeight="1" x14ac:dyDescent="0.15">
      <c r="B156" s="136"/>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8"/>
    </row>
    <row r="157" spans="2:37" ht="15" customHeight="1" x14ac:dyDescent="0.15">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row>
    <row r="159" spans="2:37" ht="15" customHeight="1" x14ac:dyDescent="0.15">
      <c r="AH159" s="219" t="s">
        <v>86</v>
      </c>
      <c r="AI159" s="220"/>
      <c r="AJ159" s="220"/>
      <c r="AK159" s="220"/>
    </row>
  </sheetData>
  <sheetProtection algorithmName="SHA-512" hashValue="4wGeZAIiVAQND97IZjtTaFdRa3u13ubFy3YlG8Os1qhI0XIXrouCdNUOWqgt5GZ1EuST1rqjDyMKjOfP/hbMtA==" saltValue="YbiENhchc6whPLiSxvfBig==" spinCount="100000" sheet="1" objects="1" scenarios="1"/>
  <mergeCells count="326">
    <mergeCell ref="W42:AK42"/>
    <mergeCell ref="W40:AK40"/>
    <mergeCell ref="AF41:AJ41"/>
    <mergeCell ref="AF48:AJ48"/>
    <mergeCell ref="AF57:AJ57"/>
    <mergeCell ref="P57:V63"/>
    <mergeCell ref="W59:AK63"/>
    <mergeCell ref="W58:AK58"/>
    <mergeCell ref="W57:AE57"/>
    <mergeCell ref="W41:AE41"/>
    <mergeCell ref="F41:M47"/>
    <mergeCell ref="F48:M63"/>
    <mergeCell ref="N48:O56"/>
    <mergeCell ref="N41:V47"/>
    <mergeCell ref="N57:O63"/>
    <mergeCell ref="B40:E40"/>
    <mergeCell ref="B41:E47"/>
    <mergeCell ref="B48:E63"/>
    <mergeCell ref="F40:M40"/>
    <mergeCell ref="B6:AK6"/>
    <mergeCell ref="B36:AK36"/>
    <mergeCell ref="B37:AK37"/>
    <mergeCell ref="B39:AK39"/>
    <mergeCell ref="N40:V40"/>
    <mergeCell ref="B30:AK30"/>
    <mergeCell ref="B32:AK32"/>
    <mergeCell ref="B31:AK31"/>
    <mergeCell ref="B34:AK34"/>
    <mergeCell ref="B35:AK35"/>
    <mergeCell ref="B24:B26"/>
    <mergeCell ref="C24:Q26"/>
    <mergeCell ref="R24:AA26"/>
    <mergeCell ref="AB24:AK26"/>
    <mergeCell ref="C19:Q23"/>
    <mergeCell ref="R19:AA23"/>
    <mergeCell ref="AB19:AK23"/>
    <mergeCell ref="B13:F15"/>
    <mergeCell ref="B9:H9"/>
    <mergeCell ref="I9:L9"/>
    <mergeCell ref="B11:AK11"/>
    <mergeCell ref="B12:F12"/>
    <mergeCell ref="G12:L12"/>
    <mergeCell ref="AH159:AK159"/>
    <mergeCell ref="F151:G151"/>
    <mergeCell ref="H151:N151"/>
    <mergeCell ref="F152:G152"/>
    <mergeCell ref="H152:N152"/>
    <mergeCell ref="H153:K153"/>
    <mergeCell ref="M153:N153"/>
    <mergeCell ref="W146:AA146"/>
    <mergeCell ref="AB146:AG146"/>
    <mergeCell ref="F149:G149"/>
    <mergeCell ref="H149:N149"/>
    <mergeCell ref="F150:G150"/>
    <mergeCell ref="H150:N150"/>
    <mergeCell ref="F146:G146"/>
    <mergeCell ref="I146:J146"/>
    <mergeCell ref="K146:N146"/>
    <mergeCell ref="O146:R146"/>
    <mergeCell ref="S146:V146"/>
    <mergeCell ref="S145:V145"/>
    <mergeCell ref="W145:AA145"/>
    <mergeCell ref="AB145:AG145"/>
    <mergeCell ref="C144:E144"/>
    <mergeCell ref="F144:G144"/>
    <mergeCell ref="I144:J144"/>
    <mergeCell ref="K144:N144"/>
    <mergeCell ref="O144:R144"/>
    <mergeCell ref="S144:V144"/>
    <mergeCell ref="C146:E146"/>
    <mergeCell ref="W142:AA142"/>
    <mergeCell ref="AB142:AG142"/>
    <mergeCell ref="C143:E143"/>
    <mergeCell ref="F143:G143"/>
    <mergeCell ref="I143:J143"/>
    <mergeCell ref="K143:N143"/>
    <mergeCell ref="O143:R143"/>
    <mergeCell ref="S143:V143"/>
    <mergeCell ref="W143:AA143"/>
    <mergeCell ref="AB143:AG143"/>
    <mergeCell ref="C142:E142"/>
    <mergeCell ref="F142:G142"/>
    <mergeCell ref="I142:J142"/>
    <mergeCell ref="K142:N142"/>
    <mergeCell ref="O142:R142"/>
    <mergeCell ref="S142:V142"/>
    <mergeCell ref="W144:AA144"/>
    <mergeCell ref="AB144:AG144"/>
    <mergeCell ref="C145:E145"/>
    <mergeCell ref="F145:G145"/>
    <mergeCell ref="I145:J145"/>
    <mergeCell ref="K145:N145"/>
    <mergeCell ref="O145:R145"/>
    <mergeCell ref="C140:E141"/>
    <mergeCell ref="F140:G141"/>
    <mergeCell ref="H140:J141"/>
    <mergeCell ref="K140:V140"/>
    <mergeCell ref="W140:AA141"/>
    <mergeCell ref="AB140:AG141"/>
    <mergeCell ref="K141:N141"/>
    <mergeCell ref="O141:R141"/>
    <mergeCell ref="S141:V141"/>
    <mergeCell ref="F130:G130"/>
    <mergeCell ref="H130:N130"/>
    <mergeCell ref="F131:G131"/>
    <mergeCell ref="H131:N131"/>
    <mergeCell ref="H132:K132"/>
    <mergeCell ref="M132:N132"/>
    <mergeCell ref="W125:AA125"/>
    <mergeCell ref="AB125:AG125"/>
    <mergeCell ref="F128:G128"/>
    <mergeCell ref="H128:N128"/>
    <mergeCell ref="F129:G129"/>
    <mergeCell ref="H129:N129"/>
    <mergeCell ref="C125:E125"/>
    <mergeCell ref="F125:G125"/>
    <mergeCell ref="I125:J125"/>
    <mergeCell ref="K125:N125"/>
    <mergeCell ref="O125:R125"/>
    <mergeCell ref="S125:V125"/>
    <mergeCell ref="W123:AA123"/>
    <mergeCell ref="AB123:AG123"/>
    <mergeCell ref="C124:E124"/>
    <mergeCell ref="F124:G124"/>
    <mergeCell ref="I124:J124"/>
    <mergeCell ref="K124:N124"/>
    <mergeCell ref="O124:R124"/>
    <mergeCell ref="S124:V124"/>
    <mergeCell ref="W124:AA124"/>
    <mergeCell ref="AB124:AG124"/>
    <mergeCell ref="C123:E123"/>
    <mergeCell ref="F123:G123"/>
    <mergeCell ref="I123:J123"/>
    <mergeCell ref="K123:N123"/>
    <mergeCell ref="O123:R123"/>
    <mergeCell ref="S123:V123"/>
    <mergeCell ref="W121:AA121"/>
    <mergeCell ref="AB121:AG121"/>
    <mergeCell ref="C122:E122"/>
    <mergeCell ref="F122:G122"/>
    <mergeCell ref="I122:J122"/>
    <mergeCell ref="K122:N122"/>
    <mergeCell ref="O122:R122"/>
    <mergeCell ref="S122:V122"/>
    <mergeCell ref="W122:AA122"/>
    <mergeCell ref="AB122:AG122"/>
    <mergeCell ref="C121:E121"/>
    <mergeCell ref="F121:G121"/>
    <mergeCell ref="I121:J121"/>
    <mergeCell ref="K121:N121"/>
    <mergeCell ref="O121:R121"/>
    <mergeCell ref="S121:V121"/>
    <mergeCell ref="C119:E120"/>
    <mergeCell ref="F119:G120"/>
    <mergeCell ref="H119:J120"/>
    <mergeCell ref="K119:V119"/>
    <mergeCell ref="W119:AA120"/>
    <mergeCell ref="AB119:AG120"/>
    <mergeCell ref="K120:N120"/>
    <mergeCell ref="O120:R120"/>
    <mergeCell ref="S120:V120"/>
    <mergeCell ref="F109:G109"/>
    <mergeCell ref="H109:N109"/>
    <mergeCell ref="F110:G110"/>
    <mergeCell ref="H110:N110"/>
    <mergeCell ref="H111:K111"/>
    <mergeCell ref="M111:N111"/>
    <mergeCell ref="W104:AA104"/>
    <mergeCell ref="AB104:AG104"/>
    <mergeCell ref="C105:E105"/>
    <mergeCell ref="F105:G105"/>
    <mergeCell ref="I105:J105"/>
    <mergeCell ref="K105:N105"/>
    <mergeCell ref="O105:R105"/>
    <mergeCell ref="S105:V105"/>
    <mergeCell ref="W105:AA105"/>
    <mergeCell ref="AB105:AG105"/>
    <mergeCell ref="C104:E104"/>
    <mergeCell ref="F104:G104"/>
    <mergeCell ref="I104:J104"/>
    <mergeCell ref="K104:N104"/>
    <mergeCell ref="O104:R104"/>
    <mergeCell ref="S104:V104"/>
    <mergeCell ref="W102:AA102"/>
    <mergeCell ref="AB102:AG102"/>
    <mergeCell ref="C103:E103"/>
    <mergeCell ref="F103:G103"/>
    <mergeCell ref="I103:J103"/>
    <mergeCell ref="K103:N103"/>
    <mergeCell ref="O103:R103"/>
    <mergeCell ref="S103:V103"/>
    <mergeCell ref="W103:AA103"/>
    <mergeCell ref="AB103:AG103"/>
    <mergeCell ref="C102:E102"/>
    <mergeCell ref="F102:G102"/>
    <mergeCell ref="I102:J102"/>
    <mergeCell ref="K102:N102"/>
    <mergeCell ref="O102:R102"/>
    <mergeCell ref="S102:V102"/>
    <mergeCell ref="W100:AA100"/>
    <mergeCell ref="AB100:AG100"/>
    <mergeCell ref="C101:E101"/>
    <mergeCell ref="F101:G101"/>
    <mergeCell ref="I101:J101"/>
    <mergeCell ref="K101:N101"/>
    <mergeCell ref="O101:R101"/>
    <mergeCell ref="S101:V101"/>
    <mergeCell ref="W101:AA101"/>
    <mergeCell ref="AB101:AG101"/>
    <mergeCell ref="C100:E100"/>
    <mergeCell ref="F100:G100"/>
    <mergeCell ref="I100:J100"/>
    <mergeCell ref="K100:N100"/>
    <mergeCell ref="O100:R100"/>
    <mergeCell ref="S100:V100"/>
    <mergeCell ref="W98:AA98"/>
    <mergeCell ref="AB98:AG98"/>
    <mergeCell ref="C99:E99"/>
    <mergeCell ref="F99:G99"/>
    <mergeCell ref="I99:J99"/>
    <mergeCell ref="K99:N99"/>
    <mergeCell ref="O99:R99"/>
    <mergeCell ref="S99:V99"/>
    <mergeCell ref="W99:AA99"/>
    <mergeCell ref="AB99:AG99"/>
    <mergeCell ref="C98:E98"/>
    <mergeCell ref="F98:G98"/>
    <mergeCell ref="I98:J98"/>
    <mergeCell ref="K98:N98"/>
    <mergeCell ref="O98:R98"/>
    <mergeCell ref="S98:V98"/>
    <mergeCell ref="H86:K86"/>
    <mergeCell ref="M86:N86"/>
    <mergeCell ref="W79:AA79"/>
    <mergeCell ref="AB79:AG79"/>
    <mergeCell ref="F82:G82"/>
    <mergeCell ref="H82:N82"/>
    <mergeCell ref="F83:G83"/>
    <mergeCell ref="H83:N83"/>
    <mergeCell ref="C96:E97"/>
    <mergeCell ref="F96:G97"/>
    <mergeCell ref="H96:J97"/>
    <mergeCell ref="K96:V96"/>
    <mergeCell ref="W96:AA97"/>
    <mergeCell ref="AB96:AG97"/>
    <mergeCell ref="K97:N97"/>
    <mergeCell ref="O97:R97"/>
    <mergeCell ref="S97:V97"/>
    <mergeCell ref="C77:E77"/>
    <mergeCell ref="F77:G77"/>
    <mergeCell ref="I77:J77"/>
    <mergeCell ref="K77:N77"/>
    <mergeCell ref="O77:R77"/>
    <mergeCell ref="S77:V77"/>
    <mergeCell ref="F84:G84"/>
    <mergeCell ref="H84:N84"/>
    <mergeCell ref="F85:G85"/>
    <mergeCell ref="H85:N85"/>
    <mergeCell ref="C76:E76"/>
    <mergeCell ref="F76:G76"/>
    <mergeCell ref="I76:J76"/>
    <mergeCell ref="K76:N76"/>
    <mergeCell ref="O76:R76"/>
    <mergeCell ref="S76:V76"/>
    <mergeCell ref="W76:AA76"/>
    <mergeCell ref="AB76:AG76"/>
    <mergeCell ref="C79:E79"/>
    <mergeCell ref="F79:G79"/>
    <mergeCell ref="I79:J79"/>
    <mergeCell ref="K79:N79"/>
    <mergeCell ref="O79:R79"/>
    <mergeCell ref="S79:V79"/>
    <mergeCell ref="W77:AA77"/>
    <mergeCell ref="AB77:AG77"/>
    <mergeCell ref="C78:E78"/>
    <mergeCell ref="F78:G78"/>
    <mergeCell ref="I78:J78"/>
    <mergeCell ref="K78:N78"/>
    <mergeCell ref="O78:R78"/>
    <mergeCell ref="S78:V78"/>
    <mergeCell ref="W78:AA78"/>
    <mergeCell ref="AB78:AG78"/>
    <mergeCell ref="I68:R68"/>
    <mergeCell ref="S68:AA68"/>
    <mergeCell ref="AB68:AJ68"/>
    <mergeCell ref="AB73:AG74"/>
    <mergeCell ref="K74:N74"/>
    <mergeCell ref="O74:R74"/>
    <mergeCell ref="S74:V74"/>
    <mergeCell ref="C75:E75"/>
    <mergeCell ref="F75:G75"/>
    <mergeCell ref="I75:J75"/>
    <mergeCell ref="K75:N75"/>
    <mergeCell ref="O75:R75"/>
    <mergeCell ref="S75:V75"/>
    <mergeCell ref="C73:E74"/>
    <mergeCell ref="F73:G74"/>
    <mergeCell ref="H73:J74"/>
    <mergeCell ref="K73:V73"/>
    <mergeCell ref="W73:AA74"/>
    <mergeCell ref="W75:AA75"/>
    <mergeCell ref="AB75:AG75"/>
    <mergeCell ref="A1:AK2"/>
    <mergeCell ref="I66:R66"/>
    <mergeCell ref="S66:AJ66"/>
    <mergeCell ref="I67:R67"/>
    <mergeCell ref="S67:AA67"/>
    <mergeCell ref="AB67:AJ67"/>
    <mergeCell ref="W43:AK47"/>
    <mergeCell ref="W50:AK56"/>
    <mergeCell ref="P48:V56"/>
    <mergeCell ref="B27:B29"/>
    <mergeCell ref="C27:Q29"/>
    <mergeCell ref="R27:AA29"/>
    <mergeCell ref="B19:B23"/>
    <mergeCell ref="W48:AE48"/>
    <mergeCell ref="W49:AK49"/>
    <mergeCell ref="AB27:AK29"/>
    <mergeCell ref="G13:L15"/>
    <mergeCell ref="C16:AK16"/>
    <mergeCell ref="C18:Q18"/>
    <mergeCell ref="R18:AA18"/>
    <mergeCell ref="AB18:AK18"/>
    <mergeCell ref="B3:AK3"/>
    <mergeCell ref="B4:AK4"/>
    <mergeCell ref="B5:AK5"/>
  </mergeCells>
  <phoneticPr fontId="2"/>
  <hyperlinks>
    <hyperlink ref="B9:H9" location="一部繰上償還申出書!A1" display="一部繰上償還申出書" xr:uid="{00000000-0004-0000-0000-000000000000}"/>
    <hyperlink ref="I9:L9" location="記載例!A1" display="（記載例）" xr:uid="{00000000-0004-0000-0000-000001000000}"/>
    <hyperlink ref="AF41:AI41" location="一部繰上償還の説明!I38:AJ41" display="＊賦金率表" xr:uid="{00000000-0004-0000-0000-000002000000}"/>
    <hyperlink ref="AF57:AI57" location="一部繰上償還の説明!I38:AJ41" display="＊賦金率表" xr:uid="{00000000-0004-0000-0000-000003000000}"/>
    <hyperlink ref="AF48:AI48" location="一部繰上償還の説明!I38:AJ41" display="＊賦金率表" xr:uid="{00000000-0004-0000-0000-000004000000}"/>
    <hyperlink ref="S67:AA67" location="'賦金率表（毎月償還H19.3以前の貸付）'!A1" display="賦金率表（毎月償還）" xr:uid="{00000000-0004-0000-0000-000005000000}"/>
    <hyperlink ref="AB67:AJ67" location="'賦金率表（ボーナス償還H19.3以前の貸付）'!A1" display="賦金率表（ボーナス償還）" xr:uid="{00000000-0004-0000-0000-000006000000}"/>
    <hyperlink ref="S68:AA68" location="'賦金率表（毎月償還H19.4以降の貸付）'!A1" display="賦金率表（毎月償還）" xr:uid="{00000000-0004-0000-0000-000007000000}"/>
    <hyperlink ref="AB68:AJ68" location="'賦金率表(ボーナス償還H19.4以降の貸付）'!A1" display="賦金率表（ボーナス償還）" xr:uid="{00000000-0004-0000-0000-000008000000}"/>
    <hyperlink ref="AH159" location="'賦金率表（毎月償還）'!A1" display="ページTOP" xr:uid="{00000000-0004-0000-0000-000009000000}"/>
    <hyperlink ref="AH159:AK159" location="概要!A1" display="ページTOPへ" xr:uid="{00000000-0004-0000-0000-00000A000000}"/>
    <hyperlink ref="AF48:AH48" location="'賦金率表（毎月償還）'!A1" display="賦金率表" xr:uid="{00000000-0004-0000-0000-00000B000000}"/>
    <hyperlink ref="AF57:AH57" location="'賦金率表（ボーナス償還）'!A1" display="賦金率表" xr:uid="{00000000-0004-0000-0000-00000C000000}"/>
    <hyperlink ref="AF41:AH41" location="'賦金率表（毎月償還）'!Print_Area" display="賦金率表" xr:uid="{00000000-0004-0000-0000-00000D000000}"/>
    <hyperlink ref="AF41:AJ41" location="'賦金率表（毎月償還H19.4以降の貸付）'!A1" display="賦金率表" xr:uid="{00000000-0004-0000-0000-00000E000000}"/>
    <hyperlink ref="AF48:AJ48" location="'賦金率表（ボーナス償還H19.4以降の貸付）'!A1" display="賦金率表" xr:uid="{00000000-0004-0000-0000-00000F000000}"/>
    <hyperlink ref="AF57:AJ57" location="'賦金率表（ボーナス償還H19.4以降の貸付）'!A1" display="賦金率表" xr:uid="{00000000-0004-0000-0000-000010000000}"/>
  </hyperlinks>
  <pageMargins left="0.69" right="0.17" top="0.52" bottom="0.46" header="0.24" footer="0.24"/>
  <pageSetup paperSize="9" scale="78" orientation="portrait" horizontalDpi="300" verticalDpi="300" r:id="rId1"/>
  <headerFooter alignWithMargins="0"/>
  <rowBreaks count="2" manualBreakCount="2">
    <brk id="69" max="37" man="1"/>
    <brk id="136"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Y172"/>
  <sheetViews>
    <sheetView showGridLines="0" view="pageBreakPreview" zoomScaleNormal="100" zoomScaleSheetLayoutView="100" workbookViewId="0">
      <selection activeCell="BQ15" sqref="BQ15:BT17"/>
    </sheetView>
  </sheetViews>
  <sheetFormatPr defaultColWidth="1" defaultRowHeight="5.25" customHeight="1" x14ac:dyDescent="0.15"/>
  <cols>
    <col min="1" max="1" width="4.125" style="1" customWidth="1"/>
    <col min="2" max="23" width="1" style="1"/>
    <col min="24" max="24" width="1" style="1" customWidth="1"/>
    <col min="25" max="16384" width="1" style="1"/>
  </cols>
  <sheetData>
    <row r="1" spans="1:129" ht="5.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276"/>
      <c r="BR1" s="277"/>
      <c r="BS1" s="278"/>
      <c r="BT1" s="360" t="s">
        <v>195</v>
      </c>
      <c r="BU1" s="361"/>
      <c r="BV1" s="361"/>
      <c r="BW1" s="361"/>
      <c r="BX1" s="361"/>
      <c r="BY1" s="361"/>
      <c r="BZ1" s="361"/>
      <c r="CA1" s="361"/>
      <c r="CB1" s="361"/>
      <c r="CC1" s="361"/>
      <c r="CD1" s="361"/>
      <c r="CE1" s="361"/>
      <c r="CF1" s="361"/>
      <c r="CG1" s="361"/>
      <c r="CH1" s="361"/>
      <c r="CI1" s="361"/>
      <c r="CJ1" s="361"/>
      <c r="CK1" s="361"/>
      <c r="CL1" s="361"/>
      <c r="CM1" s="361"/>
      <c r="CN1" s="361"/>
    </row>
    <row r="2" spans="1:129" ht="5.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279"/>
      <c r="BR2" s="280"/>
      <c r="BS2" s="281"/>
      <c r="BT2" s="360"/>
      <c r="BU2" s="361"/>
      <c r="BV2" s="361"/>
      <c r="BW2" s="361"/>
      <c r="BX2" s="361"/>
      <c r="BY2" s="361"/>
      <c r="BZ2" s="361"/>
      <c r="CA2" s="361"/>
      <c r="CB2" s="361"/>
      <c r="CC2" s="361"/>
      <c r="CD2" s="361"/>
      <c r="CE2" s="361"/>
      <c r="CF2" s="361"/>
      <c r="CG2" s="361"/>
      <c r="CH2" s="361"/>
      <c r="CI2" s="361"/>
      <c r="CJ2" s="361"/>
      <c r="CK2" s="361"/>
      <c r="CL2" s="361"/>
      <c r="CM2" s="361"/>
      <c r="CN2" s="361"/>
    </row>
    <row r="3" spans="1:129" ht="5.2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row>
    <row r="4" spans="1:129" ht="5.25" customHeight="1" x14ac:dyDescent="0.15">
      <c r="A4" s="7"/>
      <c r="B4" s="7"/>
      <c r="C4" s="7"/>
      <c r="D4" s="7"/>
      <c r="E4" s="387" t="s">
        <v>30</v>
      </c>
      <c r="F4" s="387"/>
      <c r="G4" s="387"/>
      <c r="H4" s="387"/>
      <c r="I4" s="387"/>
      <c r="J4" s="387"/>
      <c r="K4" s="387"/>
      <c r="L4" s="387"/>
      <c r="M4" s="387"/>
      <c r="N4" s="387"/>
      <c r="O4" s="387"/>
      <c r="P4" s="387"/>
      <c r="Q4" s="387"/>
      <c r="R4" s="387"/>
      <c r="S4" s="387"/>
      <c r="T4" s="387"/>
      <c r="U4" s="387"/>
      <c r="V4" s="387"/>
      <c r="W4" s="387"/>
      <c r="X4" s="387"/>
      <c r="Y4" s="387"/>
      <c r="Z4" s="38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row>
    <row r="5" spans="1:129" ht="5.25" customHeight="1" x14ac:dyDescent="0.15">
      <c r="A5" s="7"/>
      <c r="B5" s="7"/>
      <c r="C5" s="7"/>
      <c r="D5" s="7"/>
      <c r="E5" s="387"/>
      <c r="F5" s="387"/>
      <c r="G5" s="387"/>
      <c r="H5" s="387"/>
      <c r="I5" s="387"/>
      <c r="J5" s="387"/>
      <c r="K5" s="387"/>
      <c r="L5" s="387"/>
      <c r="M5" s="387"/>
      <c r="N5" s="387"/>
      <c r="O5" s="387"/>
      <c r="P5" s="387"/>
      <c r="Q5" s="387"/>
      <c r="R5" s="387"/>
      <c r="S5" s="387"/>
      <c r="T5" s="387"/>
      <c r="U5" s="387"/>
      <c r="V5" s="387"/>
      <c r="W5" s="387"/>
      <c r="X5" s="387"/>
      <c r="Y5" s="387"/>
      <c r="Z5" s="38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D5" s="7"/>
      <c r="CE5" s="7"/>
      <c r="CF5" s="7"/>
      <c r="CG5" s="7"/>
      <c r="CH5" s="7"/>
      <c r="CI5" s="7"/>
      <c r="CJ5" s="7"/>
      <c r="CK5" s="7"/>
      <c r="CL5" s="7"/>
      <c r="CM5" s="7"/>
      <c r="CN5" s="7"/>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row>
    <row r="6" spans="1:129" ht="5.25" customHeight="1" x14ac:dyDescent="0.15">
      <c r="A6" s="7"/>
      <c r="B6" s="7"/>
      <c r="C6" s="7"/>
      <c r="D6" s="7"/>
      <c r="E6" s="387"/>
      <c r="F6" s="387"/>
      <c r="G6" s="387"/>
      <c r="H6" s="387"/>
      <c r="I6" s="387"/>
      <c r="J6" s="387"/>
      <c r="K6" s="387"/>
      <c r="L6" s="387"/>
      <c r="M6" s="387"/>
      <c r="N6" s="387"/>
      <c r="O6" s="387"/>
      <c r="P6" s="387"/>
      <c r="Q6" s="387"/>
      <c r="R6" s="387"/>
      <c r="S6" s="387"/>
      <c r="T6" s="387"/>
      <c r="U6" s="387"/>
      <c r="V6" s="387"/>
      <c r="W6" s="387"/>
      <c r="X6" s="387"/>
      <c r="Y6" s="387"/>
      <c r="Z6" s="38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row>
    <row r="7" spans="1:129" ht="5.2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7"/>
      <c r="BY7" s="7"/>
      <c r="BZ7" s="7"/>
      <c r="CA7" s="7"/>
      <c r="CB7" s="7"/>
      <c r="CC7" s="7"/>
      <c r="CD7" s="7"/>
      <c r="CE7" s="7"/>
      <c r="CF7" s="7"/>
      <c r="CG7" s="7"/>
      <c r="CH7" s="7"/>
      <c r="CI7" s="7"/>
      <c r="CJ7" s="7"/>
      <c r="CK7" s="7"/>
      <c r="CL7" s="7"/>
      <c r="CM7" s="7"/>
      <c r="CN7" s="7"/>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row>
    <row r="8" spans="1:129" ht="5.25" customHeight="1" x14ac:dyDescent="0.15">
      <c r="A8" s="388" t="s">
        <v>16</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row>
    <row r="9" spans="1:129" s="8" customFormat="1" ht="5.25" customHeigh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row>
    <row r="10" spans="1:129" s="8" customFormat="1" ht="5.25" customHeigh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row>
    <row r="11" spans="1:129" s="8" customFormat="1" ht="5.25" customHeigh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row>
    <row r="12" spans="1:129" s="8" customFormat="1" ht="5.25" customHeigh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row>
    <row r="13" spans="1:129" s="8" customFormat="1" ht="5.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row>
    <row r="14" spans="1:129" s="8" customFormat="1" ht="5.2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row>
    <row r="15" spans="1:129" s="8" customFormat="1" ht="5.2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301" t="s">
        <v>196</v>
      </c>
      <c r="BJ15" s="301"/>
      <c r="BK15" s="301"/>
      <c r="BL15" s="301"/>
      <c r="BM15" s="301"/>
      <c r="BN15" s="301"/>
      <c r="BO15" s="301"/>
      <c r="BP15" s="301"/>
      <c r="BQ15" s="378"/>
      <c r="BR15" s="379"/>
      <c r="BS15" s="379"/>
      <c r="BT15" s="380"/>
      <c r="BU15" s="376" t="s">
        <v>0</v>
      </c>
      <c r="BV15" s="376"/>
      <c r="BW15" s="376"/>
      <c r="BX15" s="378"/>
      <c r="BY15" s="379"/>
      <c r="BZ15" s="379"/>
      <c r="CA15" s="380"/>
      <c r="CB15" s="376" t="s">
        <v>1</v>
      </c>
      <c r="CC15" s="376"/>
      <c r="CD15" s="376"/>
      <c r="CE15" s="378"/>
      <c r="CF15" s="379"/>
      <c r="CG15" s="379"/>
      <c r="CH15" s="380"/>
      <c r="CI15" s="377" t="s">
        <v>2</v>
      </c>
      <c r="CJ15" s="377"/>
      <c r="CK15" s="377"/>
      <c r="CL15" s="377"/>
      <c r="CM15" s="7"/>
      <c r="CN15" s="7"/>
    </row>
    <row r="16" spans="1:129" s="8" customFormat="1" ht="5.2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301"/>
      <c r="BJ16" s="301"/>
      <c r="BK16" s="301"/>
      <c r="BL16" s="301"/>
      <c r="BM16" s="301"/>
      <c r="BN16" s="301"/>
      <c r="BO16" s="301"/>
      <c r="BP16" s="301"/>
      <c r="BQ16" s="381"/>
      <c r="BR16" s="382"/>
      <c r="BS16" s="382"/>
      <c r="BT16" s="383"/>
      <c r="BU16" s="376"/>
      <c r="BV16" s="376"/>
      <c r="BW16" s="376"/>
      <c r="BX16" s="381"/>
      <c r="BY16" s="382"/>
      <c r="BZ16" s="382"/>
      <c r="CA16" s="383"/>
      <c r="CB16" s="376"/>
      <c r="CC16" s="376"/>
      <c r="CD16" s="376"/>
      <c r="CE16" s="381"/>
      <c r="CF16" s="382"/>
      <c r="CG16" s="382"/>
      <c r="CH16" s="383"/>
      <c r="CI16" s="377"/>
      <c r="CJ16" s="377"/>
      <c r="CK16" s="377"/>
      <c r="CL16" s="377"/>
      <c r="CM16" s="7"/>
      <c r="CN16" s="7"/>
    </row>
    <row r="17" spans="1:92" s="8" customFormat="1" ht="5.2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301"/>
      <c r="BJ17" s="301"/>
      <c r="BK17" s="301"/>
      <c r="BL17" s="301"/>
      <c r="BM17" s="301"/>
      <c r="BN17" s="301"/>
      <c r="BO17" s="301"/>
      <c r="BP17" s="301"/>
      <c r="BQ17" s="384"/>
      <c r="BR17" s="385"/>
      <c r="BS17" s="385"/>
      <c r="BT17" s="386"/>
      <c r="BU17" s="376"/>
      <c r="BV17" s="376"/>
      <c r="BW17" s="376"/>
      <c r="BX17" s="384"/>
      <c r="BY17" s="385"/>
      <c r="BZ17" s="385"/>
      <c r="CA17" s="386"/>
      <c r="CB17" s="376"/>
      <c r="CC17" s="376"/>
      <c r="CD17" s="376"/>
      <c r="CE17" s="384"/>
      <c r="CF17" s="385"/>
      <c r="CG17" s="385"/>
      <c r="CH17" s="386"/>
      <c r="CI17" s="377"/>
      <c r="CJ17" s="377"/>
      <c r="CK17" s="377"/>
      <c r="CL17" s="377"/>
      <c r="CM17" s="7"/>
      <c r="CN17" s="7"/>
    </row>
    <row r="18" spans="1:92" s="8" customFormat="1" ht="5.2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row>
    <row r="19" spans="1:92" s="8" customFormat="1" ht="5.2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row>
    <row r="20" spans="1:92" s="8" customFormat="1" ht="5.2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row>
    <row r="21" spans="1:92" s="8" customFormat="1" ht="5.25" customHeight="1" x14ac:dyDescent="0.15">
      <c r="A21" s="275" t="s">
        <v>4</v>
      </c>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row>
    <row r="22" spans="1:92" s="8" customFormat="1" ht="5.25" customHeight="1" x14ac:dyDescent="0.15">
      <c r="A22" s="275"/>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row>
    <row r="23" spans="1:92" s="8" customFormat="1" ht="5.25" customHeight="1" x14ac:dyDescent="0.15">
      <c r="A23" s="275"/>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1:92" s="8" customFormat="1" ht="5.25" customHeight="1" x14ac:dyDescent="0.15">
      <c r="A24" s="275"/>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s="8" customFormat="1" ht="5.2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row>
    <row r="26" spans="1:92" s="8" customFormat="1" ht="5.2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row>
    <row r="27" spans="1:92" s="8" customFormat="1" ht="5.2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7"/>
      <c r="AA27" s="7"/>
      <c r="AB27" s="7"/>
      <c r="AC27" s="7"/>
      <c r="AD27" s="7"/>
      <c r="AE27" s="7"/>
      <c r="AF27" s="7"/>
      <c r="AG27" s="7"/>
      <c r="AH27" s="9"/>
      <c r="AI27" s="19"/>
      <c r="AJ27" s="19"/>
      <c r="AK27" s="19"/>
      <c r="AL27" s="19"/>
      <c r="AM27" s="19"/>
      <c r="AN27" s="19"/>
      <c r="AO27" s="19"/>
      <c r="AP27" s="19"/>
      <c r="AQ27" s="19"/>
      <c r="AR27" s="19"/>
      <c r="AS27" s="20"/>
      <c r="AT27" s="365"/>
      <c r="AU27" s="366"/>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6"/>
      <c r="BZ27" s="366"/>
      <c r="CA27" s="366"/>
      <c r="CB27" s="366"/>
      <c r="CC27" s="366"/>
      <c r="CD27" s="366"/>
      <c r="CE27" s="366"/>
      <c r="CF27" s="366"/>
      <c r="CG27" s="366"/>
      <c r="CH27" s="366"/>
      <c r="CI27" s="366"/>
      <c r="CJ27" s="366"/>
      <c r="CK27" s="366"/>
      <c r="CL27" s="367"/>
      <c r="CM27" s="7"/>
      <c r="CN27" s="7"/>
    </row>
    <row r="28" spans="1:92" s="8" customFormat="1" ht="5.2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7"/>
      <c r="AA28" s="7"/>
      <c r="AB28" s="7"/>
      <c r="AC28" s="7"/>
      <c r="AD28" s="7"/>
      <c r="AE28" s="7"/>
      <c r="AF28" s="7"/>
      <c r="AG28" s="7"/>
      <c r="AH28" s="21"/>
      <c r="AI28" s="18"/>
      <c r="AJ28" s="18"/>
      <c r="AK28" s="18"/>
      <c r="AL28" s="18"/>
      <c r="AM28" s="18"/>
      <c r="AN28" s="18"/>
      <c r="AO28" s="18"/>
      <c r="AP28" s="18"/>
      <c r="AQ28" s="18"/>
      <c r="AR28" s="18"/>
      <c r="AS28" s="22"/>
      <c r="AT28" s="368"/>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70"/>
      <c r="CM28" s="7"/>
      <c r="CN28" s="7"/>
    </row>
    <row r="29" spans="1:92" s="8" customFormat="1" ht="5.2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7"/>
      <c r="AA29" s="7"/>
      <c r="AB29" s="7"/>
      <c r="AC29" s="7"/>
      <c r="AD29" s="7"/>
      <c r="AE29" s="7"/>
      <c r="AF29" s="7"/>
      <c r="AG29" s="7"/>
      <c r="AH29" s="21"/>
      <c r="AI29" s="390" t="s">
        <v>6</v>
      </c>
      <c r="AJ29" s="391"/>
      <c r="AK29" s="391"/>
      <c r="AL29" s="391"/>
      <c r="AM29" s="391"/>
      <c r="AN29" s="391"/>
      <c r="AO29" s="391"/>
      <c r="AP29" s="391"/>
      <c r="AQ29" s="391"/>
      <c r="AR29" s="391"/>
      <c r="AS29" s="22"/>
      <c r="AT29" s="368"/>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70"/>
      <c r="CM29" s="7"/>
      <c r="CN29" s="7"/>
    </row>
    <row r="30" spans="1:92" s="8" customFormat="1" ht="5.2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7"/>
      <c r="AA30" s="7"/>
      <c r="AB30" s="7"/>
      <c r="AC30" s="7"/>
      <c r="AD30" s="7"/>
      <c r="AE30" s="7"/>
      <c r="AF30" s="7"/>
      <c r="AG30" s="7"/>
      <c r="AH30" s="21"/>
      <c r="AI30" s="391"/>
      <c r="AJ30" s="391"/>
      <c r="AK30" s="391"/>
      <c r="AL30" s="391"/>
      <c r="AM30" s="391"/>
      <c r="AN30" s="391"/>
      <c r="AO30" s="391"/>
      <c r="AP30" s="391"/>
      <c r="AQ30" s="391"/>
      <c r="AR30" s="391"/>
      <c r="AS30" s="22"/>
      <c r="AT30" s="368"/>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c r="CK30" s="369"/>
      <c r="CL30" s="370"/>
      <c r="CM30" s="7"/>
      <c r="CN30" s="7"/>
    </row>
    <row r="31" spans="1:92" s="8" customFormat="1" ht="5.2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7"/>
      <c r="AA31" s="7"/>
      <c r="AB31" s="7"/>
      <c r="AC31" s="7"/>
      <c r="AD31" s="7"/>
      <c r="AE31" s="7"/>
      <c r="AF31" s="7"/>
      <c r="AG31" s="7"/>
      <c r="AH31" s="21"/>
      <c r="AI31" s="391"/>
      <c r="AJ31" s="391"/>
      <c r="AK31" s="391"/>
      <c r="AL31" s="391"/>
      <c r="AM31" s="391"/>
      <c r="AN31" s="391"/>
      <c r="AO31" s="391"/>
      <c r="AP31" s="391"/>
      <c r="AQ31" s="391"/>
      <c r="AR31" s="391"/>
      <c r="AS31" s="22"/>
      <c r="AT31" s="368"/>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70"/>
      <c r="CM31" s="7"/>
      <c r="CN31" s="7"/>
    </row>
    <row r="32" spans="1:92" s="8" customFormat="1" ht="5.2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7"/>
      <c r="AA32" s="7"/>
      <c r="AB32" s="7"/>
      <c r="AC32" s="7"/>
      <c r="AD32" s="7"/>
      <c r="AE32" s="7"/>
      <c r="AF32" s="7"/>
      <c r="AG32" s="7"/>
      <c r="AH32" s="21"/>
      <c r="AI32" s="18"/>
      <c r="AJ32" s="18"/>
      <c r="AK32" s="18"/>
      <c r="AL32" s="18"/>
      <c r="AM32" s="18"/>
      <c r="AN32" s="18"/>
      <c r="AO32" s="18"/>
      <c r="AP32" s="18"/>
      <c r="AQ32" s="18"/>
      <c r="AR32" s="18"/>
      <c r="AS32" s="22"/>
      <c r="AT32" s="368"/>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70"/>
      <c r="CM32" s="7"/>
      <c r="CN32" s="7"/>
    </row>
    <row r="33" spans="1:119" s="8" customFormat="1" ht="5.2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7"/>
      <c r="AA33" s="7"/>
      <c r="AB33" s="7"/>
      <c r="AC33" s="7"/>
      <c r="AD33" s="7"/>
      <c r="AE33" s="7"/>
      <c r="AF33" s="7"/>
      <c r="AG33" s="7"/>
      <c r="AH33" s="23"/>
      <c r="AI33" s="24"/>
      <c r="AJ33" s="24"/>
      <c r="AK33" s="24"/>
      <c r="AL33" s="24"/>
      <c r="AM33" s="24"/>
      <c r="AN33" s="24"/>
      <c r="AO33" s="24"/>
      <c r="AP33" s="24"/>
      <c r="AQ33" s="24"/>
      <c r="AR33" s="24"/>
      <c r="AS33" s="25"/>
      <c r="AT33" s="371"/>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3"/>
      <c r="CM33" s="7"/>
      <c r="CN33" s="7"/>
    </row>
    <row r="34" spans="1:119" s="8" customFormat="1" ht="5.2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7"/>
      <c r="AA34" s="7"/>
      <c r="AB34" s="7"/>
      <c r="AC34" s="7"/>
      <c r="AD34" s="7"/>
      <c r="AE34" s="7"/>
      <c r="AF34" s="7"/>
      <c r="AG34" s="7"/>
      <c r="AH34" s="2"/>
      <c r="AI34" s="19"/>
      <c r="AJ34" s="19"/>
      <c r="AK34" s="19"/>
      <c r="AL34" s="19"/>
      <c r="AM34" s="19"/>
      <c r="AN34" s="19"/>
      <c r="AO34" s="19"/>
      <c r="AP34" s="19"/>
      <c r="AQ34" s="19"/>
      <c r="AR34" s="19"/>
      <c r="AS34" s="20"/>
      <c r="AT34" s="304"/>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6"/>
      <c r="CM34" s="7"/>
      <c r="CN34" s="7"/>
    </row>
    <row r="35" spans="1:119" s="8" customFormat="1" ht="5.2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7"/>
      <c r="AA35" s="7"/>
      <c r="AB35" s="7"/>
      <c r="AC35" s="7"/>
      <c r="AD35" s="7"/>
      <c r="AE35" s="7"/>
      <c r="AF35" s="7"/>
      <c r="AG35" s="7"/>
      <c r="AH35" s="21"/>
      <c r="AI35" s="18"/>
      <c r="AJ35" s="18"/>
      <c r="AK35" s="18"/>
      <c r="AL35" s="18"/>
      <c r="AM35" s="18"/>
      <c r="AN35" s="18"/>
      <c r="AO35" s="18"/>
      <c r="AP35" s="18"/>
      <c r="AQ35" s="18"/>
      <c r="AR35" s="18"/>
      <c r="AS35" s="22"/>
      <c r="AT35" s="307"/>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8"/>
      <c r="CJ35" s="308"/>
      <c r="CK35" s="308"/>
      <c r="CL35" s="309"/>
      <c r="CM35" s="7"/>
      <c r="CN35" s="7"/>
    </row>
    <row r="36" spans="1:119" s="8" customFormat="1" ht="5.25"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7"/>
      <c r="AA36" s="7"/>
      <c r="AB36" s="7"/>
      <c r="AC36" s="7"/>
      <c r="AD36" s="7"/>
      <c r="AE36" s="7"/>
      <c r="AF36" s="7"/>
      <c r="AG36" s="7"/>
      <c r="AH36" s="21"/>
      <c r="AI36" s="376" t="s">
        <v>33</v>
      </c>
      <c r="AJ36" s="392"/>
      <c r="AK36" s="392"/>
      <c r="AL36" s="392"/>
      <c r="AM36" s="392"/>
      <c r="AN36" s="392"/>
      <c r="AO36" s="392"/>
      <c r="AP36" s="392"/>
      <c r="AQ36" s="392"/>
      <c r="AR36" s="392"/>
      <c r="AS36" s="22"/>
      <c r="AT36" s="307"/>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9"/>
      <c r="CM36" s="7"/>
      <c r="CN36" s="7"/>
    </row>
    <row r="37" spans="1:119" s="8" customFormat="1" ht="5.2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21"/>
      <c r="AI37" s="392"/>
      <c r="AJ37" s="392"/>
      <c r="AK37" s="392"/>
      <c r="AL37" s="392"/>
      <c r="AM37" s="392"/>
      <c r="AN37" s="392"/>
      <c r="AO37" s="392"/>
      <c r="AP37" s="392"/>
      <c r="AQ37" s="392"/>
      <c r="AR37" s="392"/>
      <c r="AS37" s="22"/>
      <c r="AT37" s="307"/>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c r="CC37" s="308"/>
      <c r="CD37" s="308"/>
      <c r="CE37" s="308"/>
      <c r="CF37" s="308"/>
      <c r="CG37" s="308"/>
      <c r="CH37" s="308"/>
      <c r="CI37" s="308"/>
      <c r="CJ37" s="308"/>
      <c r="CK37" s="308"/>
      <c r="CL37" s="309"/>
      <c r="CM37" s="7"/>
      <c r="CN37" s="7"/>
    </row>
    <row r="38" spans="1:119" s="8" customFormat="1" ht="5.2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21"/>
      <c r="AI38" s="392"/>
      <c r="AJ38" s="392"/>
      <c r="AK38" s="392"/>
      <c r="AL38" s="392"/>
      <c r="AM38" s="392"/>
      <c r="AN38" s="392"/>
      <c r="AO38" s="392"/>
      <c r="AP38" s="392"/>
      <c r="AQ38" s="392"/>
      <c r="AR38" s="392"/>
      <c r="AS38" s="22"/>
      <c r="AT38" s="57"/>
      <c r="AU38" s="16"/>
      <c r="AV38" s="16"/>
      <c r="AW38" s="16"/>
      <c r="AX38" s="16"/>
      <c r="AY38" s="16"/>
      <c r="AZ38" s="58"/>
      <c r="BA38" s="300" t="s">
        <v>68</v>
      </c>
      <c r="BB38" s="374"/>
      <c r="BC38" s="374"/>
      <c r="BD38" s="374"/>
      <c r="BE38" s="374"/>
      <c r="BF38" s="374"/>
      <c r="BG38" s="302"/>
      <c r="BH38" s="302"/>
      <c r="BI38" s="302"/>
      <c r="BJ38" s="302"/>
      <c r="BK38" s="302"/>
      <c r="BL38" s="330" t="s">
        <v>69</v>
      </c>
      <c r="BM38" s="363"/>
      <c r="BN38" s="363"/>
      <c r="BO38" s="302"/>
      <c r="BP38" s="302"/>
      <c r="BQ38" s="302"/>
      <c r="BR38" s="302"/>
      <c r="BS38" s="302"/>
      <c r="BT38" s="302"/>
      <c r="BU38" s="302"/>
      <c r="BV38" s="330" t="s">
        <v>70</v>
      </c>
      <c r="BW38" s="363"/>
      <c r="BX38" s="363"/>
      <c r="BY38" s="302"/>
      <c r="BZ38" s="302"/>
      <c r="CA38" s="302"/>
      <c r="CB38" s="302"/>
      <c r="CC38" s="302"/>
      <c r="CD38" s="302"/>
      <c r="CE38" s="302"/>
      <c r="CF38" s="302"/>
      <c r="CG38" s="302"/>
      <c r="CH38" s="58"/>
      <c r="CI38" s="58"/>
      <c r="CJ38" s="58"/>
      <c r="CK38" s="58"/>
      <c r="CL38" s="59"/>
      <c r="CM38" s="7"/>
      <c r="CN38" s="7"/>
    </row>
    <row r="39" spans="1:119" s="8" customFormat="1" ht="5.2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21"/>
      <c r="AI39" s="18"/>
      <c r="AJ39" s="18"/>
      <c r="AK39" s="18"/>
      <c r="AL39" s="18"/>
      <c r="AM39" s="18"/>
      <c r="AN39" s="18"/>
      <c r="AO39" s="18"/>
      <c r="AP39" s="18"/>
      <c r="AQ39" s="18"/>
      <c r="AR39" s="18"/>
      <c r="AS39" s="22"/>
      <c r="AT39" s="57"/>
      <c r="AU39" s="16"/>
      <c r="AV39" s="16"/>
      <c r="AW39" s="16"/>
      <c r="AX39" s="16"/>
      <c r="AY39" s="16"/>
      <c r="AZ39" s="58"/>
      <c r="BA39" s="374"/>
      <c r="BB39" s="374"/>
      <c r="BC39" s="374"/>
      <c r="BD39" s="374"/>
      <c r="BE39" s="374"/>
      <c r="BF39" s="374"/>
      <c r="BG39" s="302"/>
      <c r="BH39" s="302"/>
      <c r="BI39" s="302"/>
      <c r="BJ39" s="302"/>
      <c r="BK39" s="302"/>
      <c r="BL39" s="363"/>
      <c r="BM39" s="363"/>
      <c r="BN39" s="363"/>
      <c r="BO39" s="302"/>
      <c r="BP39" s="302"/>
      <c r="BQ39" s="302"/>
      <c r="BR39" s="302"/>
      <c r="BS39" s="302"/>
      <c r="BT39" s="302"/>
      <c r="BU39" s="302"/>
      <c r="BV39" s="363"/>
      <c r="BW39" s="363"/>
      <c r="BX39" s="363"/>
      <c r="BY39" s="302"/>
      <c r="BZ39" s="302"/>
      <c r="CA39" s="302"/>
      <c r="CB39" s="302"/>
      <c r="CC39" s="302"/>
      <c r="CD39" s="302"/>
      <c r="CE39" s="302"/>
      <c r="CF39" s="302"/>
      <c r="CG39" s="302"/>
      <c r="CH39" s="58"/>
      <c r="CI39" s="58"/>
      <c r="CJ39" s="58"/>
      <c r="CK39" s="58"/>
      <c r="CL39" s="59"/>
      <c r="CM39" s="7"/>
      <c r="CN39" s="7"/>
    </row>
    <row r="40" spans="1:119" s="8" customFormat="1" ht="5.2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23"/>
      <c r="AI40" s="24"/>
      <c r="AJ40" s="24"/>
      <c r="AK40" s="24"/>
      <c r="AL40" s="24"/>
      <c r="AM40" s="24"/>
      <c r="AN40" s="24"/>
      <c r="AO40" s="24"/>
      <c r="AP40" s="24"/>
      <c r="AQ40" s="24"/>
      <c r="AR40" s="24"/>
      <c r="AS40" s="25"/>
      <c r="AT40" s="60"/>
      <c r="AU40" s="56"/>
      <c r="AV40" s="56"/>
      <c r="AW40" s="56"/>
      <c r="AX40" s="56"/>
      <c r="AY40" s="56"/>
      <c r="AZ40" s="61"/>
      <c r="BA40" s="375"/>
      <c r="BB40" s="375"/>
      <c r="BC40" s="375"/>
      <c r="BD40" s="375"/>
      <c r="BE40" s="375"/>
      <c r="BF40" s="375"/>
      <c r="BG40" s="303"/>
      <c r="BH40" s="303"/>
      <c r="BI40" s="303"/>
      <c r="BJ40" s="303"/>
      <c r="BK40" s="303"/>
      <c r="BL40" s="364"/>
      <c r="BM40" s="364"/>
      <c r="BN40" s="364"/>
      <c r="BO40" s="303"/>
      <c r="BP40" s="303"/>
      <c r="BQ40" s="303"/>
      <c r="BR40" s="303"/>
      <c r="BS40" s="303"/>
      <c r="BT40" s="303"/>
      <c r="BU40" s="303"/>
      <c r="BV40" s="364"/>
      <c r="BW40" s="364"/>
      <c r="BX40" s="364"/>
      <c r="BY40" s="303"/>
      <c r="BZ40" s="303"/>
      <c r="CA40" s="303"/>
      <c r="CB40" s="303"/>
      <c r="CC40" s="303"/>
      <c r="CD40" s="303"/>
      <c r="CE40" s="303"/>
      <c r="CF40" s="303"/>
      <c r="CG40" s="303"/>
      <c r="CH40" s="61"/>
      <c r="CI40" s="61"/>
      <c r="CJ40" s="61"/>
      <c r="CK40" s="61"/>
      <c r="CL40" s="62"/>
      <c r="CM40" s="7"/>
      <c r="CN40" s="7"/>
    </row>
    <row r="41" spans="1:119" s="8" customFormat="1" ht="5.2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2"/>
      <c r="AI41" s="19"/>
      <c r="AJ41" s="19"/>
      <c r="AK41" s="19"/>
      <c r="AL41" s="19"/>
      <c r="AM41" s="19"/>
      <c r="AN41" s="19"/>
      <c r="AO41" s="19"/>
      <c r="AP41" s="19"/>
      <c r="AQ41" s="19"/>
      <c r="AR41" s="19"/>
      <c r="AS41" s="20"/>
      <c r="AT41" s="341"/>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3"/>
      <c r="CM41" s="7"/>
      <c r="CN41" s="7"/>
    </row>
    <row r="42" spans="1:119" s="8" customFormat="1" ht="5.2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21"/>
      <c r="AI42" s="18"/>
      <c r="AJ42" s="18"/>
      <c r="AK42" s="18"/>
      <c r="AL42" s="18"/>
      <c r="AM42" s="18"/>
      <c r="AN42" s="18"/>
      <c r="AO42" s="18"/>
      <c r="AP42" s="18"/>
      <c r="AQ42" s="18"/>
      <c r="AR42" s="18"/>
      <c r="AS42" s="22"/>
      <c r="AT42" s="344"/>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c r="CE42" s="345"/>
      <c r="CF42" s="345"/>
      <c r="CG42" s="345"/>
      <c r="CH42" s="345"/>
      <c r="CI42" s="345"/>
      <c r="CJ42" s="345"/>
      <c r="CK42" s="345"/>
      <c r="CL42" s="346"/>
      <c r="CM42" s="7"/>
      <c r="CN42" s="7"/>
      <c r="CQ42" s="273" t="s">
        <v>263</v>
      </c>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row>
    <row r="43" spans="1:119" s="8" customFormat="1" ht="5.2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21"/>
      <c r="AI43" s="376" t="s">
        <v>10</v>
      </c>
      <c r="AJ43" s="392"/>
      <c r="AK43" s="392"/>
      <c r="AL43" s="392"/>
      <c r="AM43" s="392"/>
      <c r="AN43" s="392"/>
      <c r="AO43" s="392"/>
      <c r="AP43" s="392"/>
      <c r="AQ43" s="392"/>
      <c r="AR43" s="392"/>
      <c r="AS43" s="22"/>
      <c r="AT43" s="344"/>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345"/>
      <c r="CA43" s="345"/>
      <c r="CB43" s="345"/>
      <c r="CC43" s="345"/>
      <c r="CD43" s="345"/>
      <c r="CE43" s="345"/>
      <c r="CF43" s="345"/>
      <c r="CG43" s="345"/>
      <c r="CH43" s="345"/>
      <c r="CI43" s="345"/>
      <c r="CJ43" s="345"/>
      <c r="CK43" s="345"/>
      <c r="CL43" s="346"/>
      <c r="CM43" s="7"/>
      <c r="CN43" s="7"/>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row>
    <row r="44" spans="1:119" s="8" customFormat="1" ht="5.2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21"/>
      <c r="AI44" s="392"/>
      <c r="AJ44" s="392"/>
      <c r="AK44" s="392"/>
      <c r="AL44" s="392"/>
      <c r="AM44" s="392"/>
      <c r="AN44" s="392"/>
      <c r="AO44" s="392"/>
      <c r="AP44" s="392"/>
      <c r="AQ44" s="392"/>
      <c r="AR44" s="392"/>
      <c r="AS44" s="22"/>
      <c r="AT44" s="344"/>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345"/>
      <c r="CA44" s="345"/>
      <c r="CB44" s="345"/>
      <c r="CC44" s="345"/>
      <c r="CD44" s="345"/>
      <c r="CE44" s="345"/>
      <c r="CF44" s="345"/>
      <c r="CG44" s="345"/>
      <c r="CH44" s="345"/>
      <c r="CI44" s="345"/>
      <c r="CJ44" s="345"/>
      <c r="CK44" s="345"/>
      <c r="CL44" s="346"/>
      <c r="CM44" s="7"/>
      <c r="CN44" s="7"/>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row>
    <row r="45" spans="1:119" s="8" customFormat="1" ht="5.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21"/>
      <c r="AI45" s="392"/>
      <c r="AJ45" s="392"/>
      <c r="AK45" s="392"/>
      <c r="AL45" s="392"/>
      <c r="AM45" s="392"/>
      <c r="AN45" s="392"/>
      <c r="AO45" s="392"/>
      <c r="AP45" s="392"/>
      <c r="AQ45" s="392"/>
      <c r="AR45" s="392"/>
      <c r="AS45" s="22"/>
      <c r="AT45" s="344"/>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BW45" s="345"/>
      <c r="BX45" s="345"/>
      <c r="BY45" s="345"/>
      <c r="BZ45" s="345"/>
      <c r="CA45" s="345"/>
      <c r="CB45" s="345"/>
      <c r="CC45" s="345"/>
      <c r="CD45" s="345"/>
      <c r="CE45" s="345"/>
      <c r="CF45" s="345"/>
      <c r="CG45" s="345"/>
      <c r="CH45" s="345"/>
      <c r="CI45" s="345"/>
      <c r="CJ45" s="345"/>
      <c r="CK45" s="345"/>
      <c r="CL45" s="346"/>
      <c r="CM45" s="7"/>
      <c r="CN45" s="7"/>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row>
    <row r="46" spans="1:119" s="8" customFormat="1" ht="5.2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21"/>
      <c r="AI46" s="18"/>
      <c r="AJ46" s="18"/>
      <c r="AK46" s="18"/>
      <c r="AL46" s="18"/>
      <c r="AM46" s="18"/>
      <c r="AN46" s="18"/>
      <c r="AO46" s="18"/>
      <c r="AP46" s="18"/>
      <c r="AQ46" s="18"/>
      <c r="AR46" s="18"/>
      <c r="AS46" s="22"/>
      <c r="AT46" s="344"/>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6"/>
      <c r="CM46" s="7"/>
      <c r="CN46" s="7"/>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row>
    <row r="47" spans="1:119" s="8" customFormat="1" ht="5.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23"/>
      <c r="AI47" s="24"/>
      <c r="AJ47" s="24"/>
      <c r="AK47" s="24"/>
      <c r="AL47" s="24"/>
      <c r="AM47" s="24"/>
      <c r="AN47" s="24"/>
      <c r="AO47" s="24"/>
      <c r="AP47" s="24"/>
      <c r="AQ47" s="24"/>
      <c r="AR47" s="24"/>
      <c r="AS47" s="25"/>
      <c r="AT47" s="347"/>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9"/>
      <c r="CM47" s="7"/>
      <c r="CN47" s="7"/>
    </row>
    <row r="48" spans="1:119" s="8" customFormat="1" ht="5.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row>
    <row r="49" spans="1:92" s="8" customFormat="1" ht="5.2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row>
    <row r="50" spans="1:92" s="8" customFormat="1" ht="5.2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row>
    <row r="51" spans="1:92" s="8" customFormat="1" ht="5.2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row>
    <row r="52" spans="1:92" s="8" customFormat="1" ht="5.2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row>
    <row r="53" spans="1:92" s="8" customFormat="1" ht="5.25" customHeight="1" x14ac:dyDescent="0.15">
      <c r="A53" s="7"/>
      <c r="B53" s="7"/>
      <c r="C53" s="332" t="s">
        <v>31</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286"/>
      <c r="BV53" s="286"/>
      <c r="BW53" s="286"/>
      <c r="BX53" s="286"/>
      <c r="BY53" s="286"/>
      <c r="BZ53" s="286"/>
      <c r="CA53" s="286"/>
      <c r="CB53" s="330" t="s">
        <v>0</v>
      </c>
      <c r="CC53" s="330"/>
      <c r="CD53" s="286"/>
      <c r="CE53" s="286"/>
      <c r="CF53" s="286"/>
      <c r="CG53" s="286"/>
      <c r="CH53" s="286"/>
      <c r="CI53" s="286"/>
      <c r="CJ53" s="286"/>
      <c r="CK53" s="330" t="s">
        <v>1</v>
      </c>
      <c r="CL53" s="330"/>
      <c r="CM53" s="7"/>
      <c r="CN53" s="7"/>
    </row>
    <row r="54" spans="1:92" s="8" customFormat="1" ht="5.25" customHeight="1" x14ac:dyDescent="0.15">
      <c r="A54" s="7"/>
      <c r="B54" s="7"/>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286"/>
      <c r="BV54" s="286"/>
      <c r="BW54" s="286"/>
      <c r="BX54" s="286"/>
      <c r="BY54" s="286"/>
      <c r="BZ54" s="286"/>
      <c r="CA54" s="286"/>
      <c r="CB54" s="330"/>
      <c r="CC54" s="330"/>
      <c r="CD54" s="286"/>
      <c r="CE54" s="286"/>
      <c r="CF54" s="286"/>
      <c r="CG54" s="286"/>
      <c r="CH54" s="286"/>
      <c r="CI54" s="286"/>
      <c r="CJ54" s="286"/>
      <c r="CK54" s="330"/>
      <c r="CL54" s="330"/>
      <c r="CM54" s="7"/>
      <c r="CN54" s="7"/>
    </row>
    <row r="55" spans="1:92" s="8" customFormat="1" ht="5.25" customHeight="1" x14ac:dyDescent="0.15">
      <c r="A55" s="7"/>
      <c r="B55" s="7"/>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286"/>
      <c r="BV55" s="286"/>
      <c r="BW55" s="286"/>
      <c r="BX55" s="286"/>
      <c r="BY55" s="286"/>
      <c r="BZ55" s="286"/>
      <c r="CA55" s="286"/>
      <c r="CB55" s="330"/>
      <c r="CC55" s="330"/>
      <c r="CD55" s="286"/>
      <c r="CE55" s="286"/>
      <c r="CF55" s="286"/>
      <c r="CG55" s="286"/>
      <c r="CH55" s="286"/>
      <c r="CI55" s="286"/>
      <c r="CJ55" s="286"/>
      <c r="CK55" s="330"/>
      <c r="CL55" s="330"/>
      <c r="CM55" s="7"/>
      <c r="CN55" s="7"/>
    </row>
    <row r="56" spans="1:92" s="8" customFormat="1" ht="5.25" customHeight="1" x14ac:dyDescent="0.15">
      <c r="A56" s="7"/>
      <c r="B56" s="7"/>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289"/>
      <c r="BV56" s="289"/>
      <c r="BW56" s="289"/>
      <c r="BX56" s="289"/>
      <c r="BY56" s="289"/>
      <c r="BZ56" s="289"/>
      <c r="CA56" s="289"/>
      <c r="CB56" s="331"/>
      <c r="CC56" s="331"/>
      <c r="CD56" s="289"/>
      <c r="CE56" s="289"/>
      <c r="CF56" s="289"/>
      <c r="CG56" s="289"/>
      <c r="CH56" s="289"/>
      <c r="CI56" s="289"/>
      <c r="CJ56" s="289"/>
      <c r="CK56" s="331"/>
      <c r="CL56" s="331"/>
      <c r="CM56" s="7"/>
      <c r="CN56" s="7"/>
    </row>
    <row r="57" spans="1:92" s="8" customFormat="1" ht="5.25" customHeight="1" x14ac:dyDescent="0.15">
      <c r="A57" s="7"/>
      <c r="B57" s="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6"/>
      <c r="BV57" s="16"/>
      <c r="BW57" s="16"/>
      <c r="BX57" s="16"/>
      <c r="BY57" s="16"/>
      <c r="BZ57" s="16"/>
      <c r="CA57" s="16"/>
      <c r="CB57" s="16"/>
      <c r="CC57" s="16"/>
      <c r="CD57" s="16"/>
      <c r="CE57" s="16"/>
      <c r="CF57" s="16"/>
      <c r="CG57" s="16"/>
      <c r="CH57" s="16"/>
      <c r="CI57" s="16"/>
      <c r="CJ57" s="16"/>
      <c r="CK57" s="16"/>
      <c r="CL57" s="16"/>
      <c r="CM57" s="7"/>
      <c r="CN57" s="7"/>
    </row>
    <row r="58" spans="1:92" s="8" customFormat="1" ht="5.25" customHeight="1" x14ac:dyDescent="0.15">
      <c r="A58" s="7"/>
      <c r="B58" s="7"/>
      <c r="C58" s="300" t="s">
        <v>17</v>
      </c>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7"/>
      <c r="CN58" s="7"/>
    </row>
    <row r="59" spans="1:92" s="8" customFormat="1" ht="5.25" customHeight="1" x14ac:dyDescent="0.15">
      <c r="A59" s="7"/>
      <c r="B59" s="7"/>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300"/>
      <c r="CG59" s="300"/>
      <c r="CH59" s="300"/>
      <c r="CI59" s="300"/>
      <c r="CJ59" s="300"/>
      <c r="CK59" s="300"/>
      <c r="CL59" s="300"/>
      <c r="CM59" s="7"/>
      <c r="CN59" s="7"/>
    </row>
    <row r="60" spans="1:92" s="8" customFormat="1" ht="5.25" customHeight="1" x14ac:dyDescent="0.15">
      <c r="A60" s="7"/>
      <c r="B60" s="7"/>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7"/>
      <c r="CN60" s="7"/>
    </row>
    <row r="61" spans="1:92" s="8" customFormat="1" ht="5.25" customHeight="1" x14ac:dyDescent="0.15">
      <c r="A61" s="7"/>
      <c r="B61" s="7"/>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7"/>
      <c r="CN61" s="7"/>
    </row>
    <row r="62" spans="1:92" ht="5.25" customHeight="1"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row>
    <row r="63" spans="1:92" ht="5.25"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row>
    <row r="64" spans="1:92" ht="5.25"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row>
    <row r="65" spans="1:92" ht="5.25" customHeight="1" x14ac:dyDescent="0.15">
      <c r="A65" s="7"/>
      <c r="B65" s="3"/>
      <c r="C65" s="301"/>
      <c r="D65" s="301"/>
      <c r="E65" s="301"/>
      <c r="F65" s="301"/>
      <c r="G65" s="301"/>
      <c r="H65" s="301"/>
      <c r="I65" s="301"/>
      <c r="J65" s="301"/>
      <c r="K65" s="112"/>
      <c r="L65" s="112"/>
      <c r="M65" s="112"/>
      <c r="N65" s="113"/>
      <c r="O65" s="333" t="s">
        <v>3</v>
      </c>
      <c r="P65" s="334"/>
      <c r="Q65" s="334"/>
      <c r="R65" s="334"/>
      <c r="S65" s="334"/>
      <c r="T65" s="334"/>
      <c r="U65" s="334"/>
      <c r="V65" s="335"/>
      <c r="W65" s="333" t="s">
        <v>5</v>
      </c>
      <c r="X65" s="334"/>
      <c r="Y65" s="334"/>
      <c r="Z65" s="334"/>
      <c r="AA65" s="334"/>
      <c r="AB65" s="334"/>
      <c r="AC65" s="334"/>
      <c r="AD65" s="334"/>
      <c r="AE65" s="334"/>
      <c r="AF65" s="334"/>
      <c r="AG65" s="334"/>
      <c r="AH65" s="357"/>
      <c r="AI65" s="408" t="s">
        <v>11</v>
      </c>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57"/>
      <c r="BO65" s="310" t="s">
        <v>12</v>
      </c>
      <c r="BP65" s="311"/>
      <c r="BQ65" s="311"/>
      <c r="BR65" s="311"/>
      <c r="BS65" s="311"/>
      <c r="BT65" s="311"/>
      <c r="BU65" s="311"/>
      <c r="BV65" s="312"/>
      <c r="BW65" s="310" t="s">
        <v>13</v>
      </c>
      <c r="BX65" s="311"/>
      <c r="BY65" s="311"/>
      <c r="BZ65" s="311"/>
      <c r="CA65" s="311"/>
      <c r="CB65" s="311"/>
      <c r="CC65" s="311"/>
      <c r="CD65" s="311"/>
      <c r="CE65" s="311"/>
      <c r="CF65" s="311"/>
      <c r="CG65" s="311"/>
      <c r="CH65" s="311"/>
      <c r="CI65" s="311"/>
      <c r="CJ65" s="311"/>
      <c r="CK65" s="311"/>
      <c r="CL65" s="319"/>
      <c r="CM65" s="7"/>
      <c r="CN65" s="7"/>
    </row>
    <row r="66" spans="1:92" ht="5.25" customHeight="1" x14ac:dyDescent="0.15">
      <c r="A66" s="7"/>
      <c r="B66" s="3"/>
      <c r="C66" s="301"/>
      <c r="D66" s="301"/>
      <c r="E66" s="301"/>
      <c r="F66" s="301"/>
      <c r="G66" s="301"/>
      <c r="H66" s="301"/>
      <c r="I66" s="301"/>
      <c r="J66" s="301"/>
      <c r="K66" s="112"/>
      <c r="L66" s="112"/>
      <c r="M66" s="112"/>
      <c r="N66" s="113"/>
      <c r="O66" s="336"/>
      <c r="P66" s="301"/>
      <c r="Q66" s="301"/>
      <c r="R66" s="301"/>
      <c r="S66" s="301"/>
      <c r="T66" s="301"/>
      <c r="U66" s="301"/>
      <c r="V66" s="337"/>
      <c r="W66" s="336"/>
      <c r="X66" s="301"/>
      <c r="Y66" s="301"/>
      <c r="Z66" s="301"/>
      <c r="AA66" s="301"/>
      <c r="AB66" s="301"/>
      <c r="AC66" s="301"/>
      <c r="AD66" s="301"/>
      <c r="AE66" s="301"/>
      <c r="AF66" s="301"/>
      <c r="AG66" s="301"/>
      <c r="AH66" s="358"/>
      <c r="AI66" s="409"/>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58"/>
      <c r="BO66" s="313"/>
      <c r="BP66" s="314"/>
      <c r="BQ66" s="314"/>
      <c r="BR66" s="314"/>
      <c r="BS66" s="314"/>
      <c r="BT66" s="314"/>
      <c r="BU66" s="314"/>
      <c r="BV66" s="315"/>
      <c r="BW66" s="313"/>
      <c r="BX66" s="314"/>
      <c r="BY66" s="314"/>
      <c r="BZ66" s="314"/>
      <c r="CA66" s="314"/>
      <c r="CB66" s="314"/>
      <c r="CC66" s="314"/>
      <c r="CD66" s="314"/>
      <c r="CE66" s="314"/>
      <c r="CF66" s="314"/>
      <c r="CG66" s="314"/>
      <c r="CH66" s="314"/>
      <c r="CI66" s="314"/>
      <c r="CJ66" s="314"/>
      <c r="CK66" s="314"/>
      <c r="CL66" s="320"/>
      <c r="CM66" s="7"/>
      <c r="CN66" s="7"/>
    </row>
    <row r="67" spans="1:92" ht="5.25" customHeight="1" x14ac:dyDescent="0.15">
      <c r="A67" s="7"/>
      <c r="B67" s="3"/>
      <c r="C67" s="301"/>
      <c r="D67" s="301"/>
      <c r="E67" s="301"/>
      <c r="F67" s="301"/>
      <c r="G67" s="301"/>
      <c r="H67" s="301"/>
      <c r="I67" s="301"/>
      <c r="J67" s="301"/>
      <c r="K67" s="112"/>
      <c r="L67" s="112"/>
      <c r="M67" s="112"/>
      <c r="N67" s="113"/>
      <c r="O67" s="336"/>
      <c r="P67" s="301"/>
      <c r="Q67" s="301"/>
      <c r="R67" s="301"/>
      <c r="S67" s="301"/>
      <c r="T67" s="301"/>
      <c r="U67" s="301"/>
      <c r="V67" s="337"/>
      <c r="W67" s="336"/>
      <c r="X67" s="301"/>
      <c r="Y67" s="301"/>
      <c r="Z67" s="301"/>
      <c r="AA67" s="301"/>
      <c r="AB67" s="301"/>
      <c r="AC67" s="301"/>
      <c r="AD67" s="301"/>
      <c r="AE67" s="301"/>
      <c r="AF67" s="301"/>
      <c r="AG67" s="301"/>
      <c r="AH67" s="358"/>
      <c r="AI67" s="409"/>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58"/>
      <c r="BO67" s="313"/>
      <c r="BP67" s="314"/>
      <c r="BQ67" s="314"/>
      <c r="BR67" s="314"/>
      <c r="BS67" s="314"/>
      <c r="BT67" s="314"/>
      <c r="BU67" s="314"/>
      <c r="BV67" s="315"/>
      <c r="BW67" s="313"/>
      <c r="BX67" s="314"/>
      <c r="BY67" s="314"/>
      <c r="BZ67" s="314"/>
      <c r="CA67" s="314"/>
      <c r="CB67" s="314"/>
      <c r="CC67" s="314"/>
      <c r="CD67" s="314"/>
      <c r="CE67" s="314"/>
      <c r="CF67" s="314"/>
      <c r="CG67" s="314"/>
      <c r="CH67" s="314"/>
      <c r="CI67" s="314"/>
      <c r="CJ67" s="314"/>
      <c r="CK67" s="314"/>
      <c r="CL67" s="320"/>
      <c r="CM67" s="7"/>
      <c r="CN67" s="7"/>
    </row>
    <row r="68" spans="1:92" ht="5.25" customHeight="1" x14ac:dyDescent="0.15">
      <c r="A68" s="7"/>
      <c r="B68" s="3"/>
      <c r="C68" s="301"/>
      <c r="D68" s="301"/>
      <c r="E68" s="301"/>
      <c r="F68" s="301"/>
      <c r="G68" s="301"/>
      <c r="H68" s="301"/>
      <c r="I68" s="301"/>
      <c r="J68" s="301"/>
      <c r="K68" s="112"/>
      <c r="L68" s="112"/>
      <c r="M68" s="112"/>
      <c r="N68" s="113"/>
      <c r="O68" s="338"/>
      <c r="P68" s="339"/>
      <c r="Q68" s="339"/>
      <c r="R68" s="339"/>
      <c r="S68" s="339"/>
      <c r="T68" s="339"/>
      <c r="U68" s="339"/>
      <c r="V68" s="340"/>
      <c r="W68" s="338"/>
      <c r="X68" s="339"/>
      <c r="Y68" s="339"/>
      <c r="Z68" s="339"/>
      <c r="AA68" s="339"/>
      <c r="AB68" s="339"/>
      <c r="AC68" s="339"/>
      <c r="AD68" s="339"/>
      <c r="AE68" s="339"/>
      <c r="AF68" s="339"/>
      <c r="AG68" s="339"/>
      <c r="AH68" s="359"/>
      <c r="AI68" s="410"/>
      <c r="AJ68" s="339"/>
      <c r="AK68" s="339"/>
      <c r="AL68" s="339"/>
      <c r="AM68" s="339"/>
      <c r="AN68" s="339"/>
      <c r="AO68" s="339"/>
      <c r="AP68" s="339"/>
      <c r="AQ68" s="339"/>
      <c r="AR68" s="339"/>
      <c r="AS68" s="339"/>
      <c r="AT68" s="339"/>
      <c r="AU68" s="339"/>
      <c r="AV68" s="339"/>
      <c r="AW68" s="339"/>
      <c r="AX68" s="339"/>
      <c r="AY68" s="339"/>
      <c r="AZ68" s="339"/>
      <c r="BA68" s="339"/>
      <c r="BB68" s="339"/>
      <c r="BC68" s="339"/>
      <c r="BD68" s="339"/>
      <c r="BE68" s="339"/>
      <c r="BF68" s="339"/>
      <c r="BG68" s="339"/>
      <c r="BH68" s="339"/>
      <c r="BI68" s="339"/>
      <c r="BJ68" s="339"/>
      <c r="BK68" s="339"/>
      <c r="BL68" s="339"/>
      <c r="BM68" s="339"/>
      <c r="BN68" s="359"/>
      <c r="BO68" s="316"/>
      <c r="BP68" s="317"/>
      <c r="BQ68" s="317"/>
      <c r="BR68" s="317"/>
      <c r="BS68" s="317"/>
      <c r="BT68" s="317"/>
      <c r="BU68" s="317"/>
      <c r="BV68" s="318"/>
      <c r="BW68" s="316"/>
      <c r="BX68" s="317"/>
      <c r="BY68" s="317"/>
      <c r="BZ68" s="317"/>
      <c r="CA68" s="317"/>
      <c r="CB68" s="317"/>
      <c r="CC68" s="317"/>
      <c r="CD68" s="317"/>
      <c r="CE68" s="317"/>
      <c r="CF68" s="317"/>
      <c r="CG68" s="317"/>
      <c r="CH68" s="317"/>
      <c r="CI68" s="317"/>
      <c r="CJ68" s="317"/>
      <c r="CK68" s="317"/>
      <c r="CL68" s="321"/>
      <c r="CM68" s="7"/>
      <c r="CN68" s="7"/>
    </row>
    <row r="69" spans="1:92" ht="5.25" customHeight="1" x14ac:dyDescent="0.15">
      <c r="A69" s="7"/>
      <c r="B69" s="3"/>
      <c r="C69" s="322"/>
      <c r="D69" s="322"/>
      <c r="E69" s="322"/>
      <c r="F69" s="322"/>
      <c r="G69" s="322"/>
      <c r="H69" s="322"/>
      <c r="I69" s="322"/>
      <c r="J69" s="322"/>
      <c r="K69" s="322"/>
      <c r="L69" s="322"/>
      <c r="M69" s="322"/>
      <c r="N69" s="323"/>
      <c r="O69" s="393">
        <v>0</v>
      </c>
      <c r="P69" s="394"/>
      <c r="Q69" s="394"/>
      <c r="R69" s="395"/>
      <c r="S69" s="393">
        <v>1</v>
      </c>
      <c r="T69" s="394"/>
      <c r="U69" s="394"/>
      <c r="V69" s="423"/>
      <c r="W69" s="350"/>
      <c r="X69" s="351"/>
      <c r="Y69" s="351"/>
      <c r="Z69" s="352"/>
      <c r="AA69" s="350"/>
      <c r="AB69" s="351"/>
      <c r="AC69" s="351"/>
      <c r="AD69" s="352"/>
      <c r="AE69" s="350"/>
      <c r="AF69" s="351"/>
      <c r="AG69" s="351"/>
      <c r="AH69" s="411"/>
      <c r="AI69" s="282"/>
      <c r="AJ69" s="283"/>
      <c r="AK69" s="283"/>
      <c r="AL69" s="284"/>
      <c r="AM69" s="291"/>
      <c r="AN69" s="292"/>
      <c r="AO69" s="292"/>
      <c r="AP69" s="293"/>
      <c r="AQ69" s="291"/>
      <c r="AR69" s="292"/>
      <c r="AS69" s="292"/>
      <c r="AT69" s="293"/>
      <c r="AU69" s="291"/>
      <c r="AV69" s="292"/>
      <c r="AW69" s="292"/>
      <c r="AX69" s="293"/>
      <c r="AY69" s="291"/>
      <c r="AZ69" s="292"/>
      <c r="BA69" s="292"/>
      <c r="BB69" s="293"/>
      <c r="BC69" s="291"/>
      <c r="BD69" s="292"/>
      <c r="BE69" s="292"/>
      <c r="BF69" s="293"/>
      <c r="BG69" s="291"/>
      <c r="BH69" s="292"/>
      <c r="BI69" s="292"/>
      <c r="BJ69" s="293"/>
      <c r="BK69" s="291"/>
      <c r="BL69" s="292"/>
      <c r="BM69" s="292"/>
      <c r="BN69" s="324"/>
      <c r="BO69" s="282"/>
      <c r="BP69" s="283"/>
      <c r="BQ69" s="283"/>
      <c r="BR69" s="284"/>
      <c r="BS69" s="291"/>
      <c r="BT69" s="292"/>
      <c r="BU69" s="292"/>
      <c r="BV69" s="324"/>
      <c r="BW69" s="282"/>
      <c r="BX69" s="283"/>
      <c r="BY69" s="283"/>
      <c r="BZ69" s="284"/>
      <c r="CA69" s="327"/>
      <c r="CB69" s="327"/>
      <c r="CC69" s="327"/>
      <c r="CD69" s="327"/>
      <c r="CE69" s="327"/>
      <c r="CF69" s="327"/>
      <c r="CG69" s="327"/>
      <c r="CH69" s="327"/>
      <c r="CI69" s="327"/>
      <c r="CJ69" s="327"/>
      <c r="CK69" s="327"/>
      <c r="CL69" s="327"/>
      <c r="CM69" s="7"/>
      <c r="CN69" s="7"/>
    </row>
    <row r="70" spans="1:92" ht="5.25" customHeight="1" x14ac:dyDescent="0.15">
      <c r="A70" s="7"/>
      <c r="B70" s="3"/>
      <c r="C70" s="322"/>
      <c r="D70" s="322"/>
      <c r="E70" s="322"/>
      <c r="F70" s="322"/>
      <c r="G70" s="322"/>
      <c r="H70" s="322"/>
      <c r="I70" s="322"/>
      <c r="J70" s="322"/>
      <c r="K70" s="322"/>
      <c r="L70" s="322"/>
      <c r="M70" s="322"/>
      <c r="N70" s="323"/>
      <c r="O70" s="393"/>
      <c r="P70" s="394"/>
      <c r="Q70" s="394"/>
      <c r="R70" s="395"/>
      <c r="S70" s="393"/>
      <c r="T70" s="394"/>
      <c r="U70" s="394"/>
      <c r="V70" s="423"/>
      <c r="W70" s="353"/>
      <c r="X70" s="330"/>
      <c r="Y70" s="330"/>
      <c r="Z70" s="354"/>
      <c r="AA70" s="353"/>
      <c r="AB70" s="330"/>
      <c r="AC70" s="330"/>
      <c r="AD70" s="354"/>
      <c r="AE70" s="353"/>
      <c r="AF70" s="330"/>
      <c r="AG70" s="330"/>
      <c r="AH70" s="412"/>
      <c r="AI70" s="285"/>
      <c r="AJ70" s="286"/>
      <c r="AK70" s="286"/>
      <c r="AL70" s="287"/>
      <c r="AM70" s="294"/>
      <c r="AN70" s="295"/>
      <c r="AO70" s="295"/>
      <c r="AP70" s="296"/>
      <c r="AQ70" s="294"/>
      <c r="AR70" s="295"/>
      <c r="AS70" s="295"/>
      <c r="AT70" s="296"/>
      <c r="AU70" s="294"/>
      <c r="AV70" s="295"/>
      <c r="AW70" s="295"/>
      <c r="AX70" s="296"/>
      <c r="AY70" s="294"/>
      <c r="AZ70" s="295"/>
      <c r="BA70" s="295"/>
      <c r="BB70" s="296"/>
      <c r="BC70" s="294"/>
      <c r="BD70" s="295"/>
      <c r="BE70" s="295"/>
      <c r="BF70" s="296"/>
      <c r="BG70" s="294"/>
      <c r="BH70" s="295"/>
      <c r="BI70" s="295"/>
      <c r="BJ70" s="296"/>
      <c r="BK70" s="294"/>
      <c r="BL70" s="295"/>
      <c r="BM70" s="295"/>
      <c r="BN70" s="325"/>
      <c r="BO70" s="285"/>
      <c r="BP70" s="286"/>
      <c r="BQ70" s="286"/>
      <c r="BR70" s="287"/>
      <c r="BS70" s="294"/>
      <c r="BT70" s="295"/>
      <c r="BU70" s="295"/>
      <c r="BV70" s="325"/>
      <c r="BW70" s="285"/>
      <c r="BX70" s="286"/>
      <c r="BY70" s="286"/>
      <c r="BZ70" s="287"/>
      <c r="CA70" s="327"/>
      <c r="CB70" s="327"/>
      <c r="CC70" s="327"/>
      <c r="CD70" s="327"/>
      <c r="CE70" s="327"/>
      <c r="CF70" s="327"/>
      <c r="CG70" s="327"/>
      <c r="CH70" s="327"/>
      <c r="CI70" s="327"/>
      <c r="CJ70" s="327"/>
      <c r="CK70" s="327"/>
      <c r="CL70" s="327"/>
      <c r="CM70" s="7"/>
      <c r="CN70" s="7"/>
    </row>
    <row r="71" spans="1:92" ht="5.25" customHeight="1" x14ac:dyDescent="0.15">
      <c r="A71" s="7"/>
      <c r="B71" s="3"/>
      <c r="C71" s="322"/>
      <c r="D71" s="322"/>
      <c r="E71" s="322"/>
      <c r="F71" s="322"/>
      <c r="G71" s="322"/>
      <c r="H71" s="322"/>
      <c r="I71" s="322"/>
      <c r="J71" s="322"/>
      <c r="K71" s="322"/>
      <c r="L71" s="322"/>
      <c r="M71" s="322"/>
      <c r="N71" s="323"/>
      <c r="O71" s="393"/>
      <c r="P71" s="394"/>
      <c r="Q71" s="394"/>
      <c r="R71" s="395"/>
      <c r="S71" s="393"/>
      <c r="T71" s="394"/>
      <c r="U71" s="394"/>
      <c r="V71" s="423"/>
      <c r="W71" s="353"/>
      <c r="X71" s="330"/>
      <c r="Y71" s="330"/>
      <c r="Z71" s="354"/>
      <c r="AA71" s="353"/>
      <c r="AB71" s="330"/>
      <c r="AC71" s="330"/>
      <c r="AD71" s="354"/>
      <c r="AE71" s="353"/>
      <c r="AF71" s="330"/>
      <c r="AG71" s="330"/>
      <c r="AH71" s="412"/>
      <c r="AI71" s="285"/>
      <c r="AJ71" s="286"/>
      <c r="AK71" s="286"/>
      <c r="AL71" s="287"/>
      <c r="AM71" s="294"/>
      <c r="AN71" s="295"/>
      <c r="AO71" s="295"/>
      <c r="AP71" s="296"/>
      <c r="AQ71" s="294"/>
      <c r="AR71" s="295"/>
      <c r="AS71" s="295"/>
      <c r="AT71" s="296"/>
      <c r="AU71" s="294"/>
      <c r="AV71" s="295"/>
      <c r="AW71" s="295"/>
      <c r="AX71" s="296"/>
      <c r="AY71" s="294"/>
      <c r="AZ71" s="295"/>
      <c r="BA71" s="295"/>
      <c r="BB71" s="296"/>
      <c r="BC71" s="294"/>
      <c r="BD71" s="295"/>
      <c r="BE71" s="295"/>
      <c r="BF71" s="296"/>
      <c r="BG71" s="294"/>
      <c r="BH71" s="295"/>
      <c r="BI71" s="295"/>
      <c r="BJ71" s="296"/>
      <c r="BK71" s="294"/>
      <c r="BL71" s="295"/>
      <c r="BM71" s="295"/>
      <c r="BN71" s="325"/>
      <c r="BO71" s="285"/>
      <c r="BP71" s="286"/>
      <c r="BQ71" s="286"/>
      <c r="BR71" s="287"/>
      <c r="BS71" s="294"/>
      <c r="BT71" s="295"/>
      <c r="BU71" s="295"/>
      <c r="BV71" s="325"/>
      <c r="BW71" s="285"/>
      <c r="BX71" s="286"/>
      <c r="BY71" s="286"/>
      <c r="BZ71" s="287"/>
      <c r="CA71" s="327"/>
      <c r="CB71" s="327"/>
      <c r="CC71" s="327"/>
      <c r="CD71" s="327"/>
      <c r="CE71" s="327"/>
      <c r="CF71" s="327"/>
      <c r="CG71" s="327"/>
      <c r="CH71" s="327"/>
      <c r="CI71" s="327"/>
      <c r="CJ71" s="327"/>
      <c r="CK71" s="327"/>
      <c r="CL71" s="327"/>
      <c r="CM71" s="7"/>
      <c r="CN71" s="7"/>
    </row>
    <row r="72" spans="1:92" ht="5.25" customHeight="1" x14ac:dyDescent="0.15">
      <c r="A72" s="7"/>
      <c r="B72" s="3"/>
      <c r="C72" s="322"/>
      <c r="D72" s="322"/>
      <c r="E72" s="322"/>
      <c r="F72" s="322"/>
      <c r="G72" s="322"/>
      <c r="H72" s="322"/>
      <c r="I72" s="322"/>
      <c r="J72" s="322"/>
      <c r="K72" s="322"/>
      <c r="L72" s="322"/>
      <c r="M72" s="322"/>
      <c r="N72" s="323"/>
      <c r="O72" s="393"/>
      <c r="P72" s="394"/>
      <c r="Q72" s="394"/>
      <c r="R72" s="395"/>
      <c r="S72" s="393"/>
      <c r="T72" s="394"/>
      <c r="U72" s="394"/>
      <c r="V72" s="423"/>
      <c r="W72" s="353"/>
      <c r="X72" s="330"/>
      <c r="Y72" s="330"/>
      <c r="Z72" s="354"/>
      <c r="AA72" s="353"/>
      <c r="AB72" s="330"/>
      <c r="AC72" s="330"/>
      <c r="AD72" s="354"/>
      <c r="AE72" s="353"/>
      <c r="AF72" s="330"/>
      <c r="AG72" s="330"/>
      <c r="AH72" s="412"/>
      <c r="AI72" s="285"/>
      <c r="AJ72" s="286"/>
      <c r="AK72" s="286"/>
      <c r="AL72" s="287"/>
      <c r="AM72" s="294"/>
      <c r="AN72" s="295"/>
      <c r="AO72" s="295"/>
      <c r="AP72" s="296"/>
      <c r="AQ72" s="294"/>
      <c r="AR72" s="295"/>
      <c r="AS72" s="295"/>
      <c r="AT72" s="296"/>
      <c r="AU72" s="294"/>
      <c r="AV72" s="295"/>
      <c r="AW72" s="295"/>
      <c r="AX72" s="296"/>
      <c r="AY72" s="294"/>
      <c r="AZ72" s="295"/>
      <c r="BA72" s="295"/>
      <c r="BB72" s="296"/>
      <c r="BC72" s="294"/>
      <c r="BD72" s="295"/>
      <c r="BE72" s="295"/>
      <c r="BF72" s="296"/>
      <c r="BG72" s="294"/>
      <c r="BH72" s="295"/>
      <c r="BI72" s="295"/>
      <c r="BJ72" s="296"/>
      <c r="BK72" s="294"/>
      <c r="BL72" s="295"/>
      <c r="BM72" s="295"/>
      <c r="BN72" s="325"/>
      <c r="BO72" s="285"/>
      <c r="BP72" s="286"/>
      <c r="BQ72" s="286"/>
      <c r="BR72" s="287"/>
      <c r="BS72" s="294"/>
      <c r="BT72" s="295"/>
      <c r="BU72" s="295"/>
      <c r="BV72" s="325"/>
      <c r="BW72" s="285"/>
      <c r="BX72" s="286"/>
      <c r="BY72" s="286"/>
      <c r="BZ72" s="287"/>
      <c r="CA72" s="327"/>
      <c r="CB72" s="327"/>
      <c r="CC72" s="327"/>
      <c r="CD72" s="327"/>
      <c r="CE72" s="327"/>
      <c r="CF72" s="327"/>
      <c r="CG72" s="327"/>
      <c r="CH72" s="327"/>
      <c r="CI72" s="327"/>
      <c r="CJ72" s="327"/>
      <c r="CK72" s="327"/>
      <c r="CL72" s="327"/>
      <c r="CM72" s="7"/>
      <c r="CN72" s="7"/>
    </row>
    <row r="73" spans="1:92" ht="5.25" customHeight="1" x14ac:dyDescent="0.15">
      <c r="A73" s="7"/>
      <c r="B73" s="3"/>
      <c r="C73" s="322"/>
      <c r="D73" s="322"/>
      <c r="E73" s="322"/>
      <c r="F73" s="322"/>
      <c r="G73" s="322"/>
      <c r="H73" s="322"/>
      <c r="I73" s="322"/>
      <c r="J73" s="322"/>
      <c r="K73" s="322"/>
      <c r="L73" s="322"/>
      <c r="M73" s="322"/>
      <c r="N73" s="323"/>
      <c r="O73" s="393"/>
      <c r="P73" s="394"/>
      <c r="Q73" s="394"/>
      <c r="R73" s="395"/>
      <c r="S73" s="393"/>
      <c r="T73" s="394"/>
      <c r="U73" s="394"/>
      <c r="V73" s="423"/>
      <c r="W73" s="353"/>
      <c r="X73" s="330"/>
      <c r="Y73" s="330"/>
      <c r="Z73" s="354"/>
      <c r="AA73" s="353"/>
      <c r="AB73" s="330"/>
      <c r="AC73" s="330"/>
      <c r="AD73" s="354"/>
      <c r="AE73" s="353"/>
      <c r="AF73" s="330"/>
      <c r="AG73" s="330"/>
      <c r="AH73" s="412"/>
      <c r="AI73" s="285"/>
      <c r="AJ73" s="286"/>
      <c r="AK73" s="286"/>
      <c r="AL73" s="287"/>
      <c r="AM73" s="294"/>
      <c r="AN73" s="295"/>
      <c r="AO73" s="295"/>
      <c r="AP73" s="296"/>
      <c r="AQ73" s="294"/>
      <c r="AR73" s="295"/>
      <c r="AS73" s="295"/>
      <c r="AT73" s="296"/>
      <c r="AU73" s="294"/>
      <c r="AV73" s="295"/>
      <c r="AW73" s="295"/>
      <c r="AX73" s="296"/>
      <c r="AY73" s="294"/>
      <c r="AZ73" s="295"/>
      <c r="BA73" s="295"/>
      <c r="BB73" s="296"/>
      <c r="BC73" s="294"/>
      <c r="BD73" s="295"/>
      <c r="BE73" s="295"/>
      <c r="BF73" s="296"/>
      <c r="BG73" s="294"/>
      <c r="BH73" s="295"/>
      <c r="BI73" s="295"/>
      <c r="BJ73" s="296"/>
      <c r="BK73" s="294"/>
      <c r="BL73" s="295"/>
      <c r="BM73" s="295"/>
      <c r="BN73" s="325"/>
      <c r="BO73" s="285"/>
      <c r="BP73" s="286"/>
      <c r="BQ73" s="286"/>
      <c r="BR73" s="287"/>
      <c r="BS73" s="294"/>
      <c r="BT73" s="295"/>
      <c r="BU73" s="295"/>
      <c r="BV73" s="325"/>
      <c r="BW73" s="285"/>
      <c r="BX73" s="286"/>
      <c r="BY73" s="286"/>
      <c r="BZ73" s="287"/>
      <c r="CA73" s="327"/>
      <c r="CB73" s="327"/>
      <c r="CC73" s="327"/>
      <c r="CD73" s="327"/>
      <c r="CE73" s="327"/>
      <c r="CF73" s="327"/>
      <c r="CG73" s="327"/>
      <c r="CH73" s="327"/>
      <c r="CI73" s="327"/>
      <c r="CJ73" s="327"/>
      <c r="CK73" s="327"/>
      <c r="CL73" s="327"/>
      <c r="CM73" s="7"/>
      <c r="CN73" s="7"/>
    </row>
    <row r="74" spans="1:92" ht="5.25" customHeight="1" x14ac:dyDescent="0.15">
      <c r="A74" s="7"/>
      <c r="B74" s="3"/>
      <c r="C74" s="322"/>
      <c r="D74" s="322"/>
      <c r="E74" s="322"/>
      <c r="F74" s="322"/>
      <c r="G74" s="322"/>
      <c r="H74" s="322"/>
      <c r="I74" s="322"/>
      <c r="J74" s="322"/>
      <c r="K74" s="322"/>
      <c r="L74" s="322"/>
      <c r="M74" s="322"/>
      <c r="N74" s="323"/>
      <c r="O74" s="393"/>
      <c r="P74" s="394"/>
      <c r="Q74" s="394"/>
      <c r="R74" s="395"/>
      <c r="S74" s="393"/>
      <c r="T74" s="394"/>
      <c r="U74" s="394"/>
      <c r="V74" s="423"/>
      <c r="W74" s="353"/>
      <c r="X74" s="330"/>
      <c r="Y74" s="330"/>
      <c r="Z74" s="354"/>
      <c r="AA74" s="353"/>
      <c r="AB74" s="330"/>
      <c r="AC74" s="330"/>
      <c r="AD74" s="354"/>
      <c r="AE74" s="353"/>
      <c r="AF74" s="330"/>
      <c r="AG74" s="330"/>
      <c r="AH74" s="412"/>
      <c r="AI74" s="285"/>
      <c r="AJ74" s="286"/>
      <c r="AK74" s="286"/>
      <c r="AL74" s="287"/>
      <c r="AM74" s="294"/>
      <c r="AN74" s="295"/>
      <c r="AO74" s="295"/>
      <c r="AP74" s="296"/>
      <c r="AQ74" s="294"/>
      <c r="AR74" s="295"/>
      <c r="AS74" s="295"/>
      <c r="AT74" s="296"/>
      <c r="AU74" s="294"/>
      <c r="AV74" s="295"/>
      <c r="AW74" s="295"/>
      <c r="AX74" s="296"/>
      <c r="AY74" s="294"/>
      <c r="AZ74" s="295"/>
      <c r="BA74" s="295"/>
      <c r="BB74" s="296"/>
      <c r="BC74" s="294"/>
      <c r="BD74" s="295"/>
      <c r="BE74" s="295"/>
      <c r="BF74" s="296"/>
      <c r="BG74" s="294"/>
      <c r="BH74" s="295"/>
      <c r="BI74" s="295"/>
      <c r="BJ74" s="296"/>
      <c r="BK74" s="294"/>
      <c r="BL74" s="295"/>
      <c r="BM74" s="295"/>
      <c r="BN74" s="325"/>
      <c r="BO74" s="285"/>
      <c r="BP74" s="286"/>
      <c r="BQ74" s="286"/>
      <c r="BR74" s="287"/>
      <c r="BS74" s="294"/>
      <c r="BT74" s="295"/>
      <c r="BU74" s="295"/>
      <c r="BV74" s="325"/>
      <c r="BW74" s="285"/>
      <c r="BX74" s="286"/>
      <c r="BY74" s="286"/>
      <c r="BZ74" s="287"/>
      <c r="CA74" s="327"/>
      <c r="CB74" s="327"/>
      <c r="CC74" s="327"/>
      <c r="CD74" s="327"/>
      <c r="CE74" s="327"/>
      <c r="CF74" s="327"/>
      <c r="CG74" s="327"/>
      <c r="CH74" s="327"/>
      <c r="CI74" s="327"/>
      <c r="CJ74" s="327"/>
      <c r="CK74" s="327"/>
      <c r="CL74" s="327"/>
      <c r="CM74" s="7"/>
      <c r="CN74" s="7"/>
    </row>
    <row r="75" spans="1:92" ht="5.25" customHeight="1" x14ac:dyDescent="0.15">
      <c r="A75" s="7"/>
      <c r="B75" s="3"/>
      <c r="C75" s="322"/>
      <c r="D75" s="322"/>
      <c r="E75" s="322"/>
      <c r="F75" s="322"/>
      <c r="G75" s="322"/>
      <c r="H75" s="322"/>
      <c r="I75" s="322"/>
      <c r="J75" s="322"/>
      <c r="K75" s="322"/>
      <c r="L75" s="322"/>
      <c r="M75" s="322"/>
      <c r="N75" s="323"/>
      <c r="O75" s="393"/>
      <c r="P75" s="394"/>
      <c r="Q75" s="394"/>
      <c r="R75" s="395"/>
      <c r="S75" s="393"/>
      <c r="T75" s="394"/>
      <c r="U75" s="394"/>
      <c r="V75" s="423"/>
      <c r="W75" s="353"/>
      <c r="X75" s="330"/>
      <c r="Y75" s="330"/>
      <c r="Z75" s="354"/>
      <c r="AA75" s="353"/>
      <c r="AB75" s="330"/>
      <c r="AC75" s="330"/>
      <c r="AD75" s="354"/>
      <c r="AE75" s="353"/>
      <c r="AF75" s="330"/>
      <c r="AG75" s="330"/>
      <c r="AH75" s="412"/>
      <c r="AI75" s="285"/>
      <c r="AJ75" s="286"/>
      <c r="AK75" s="286"/>
      <c r="AL75" s="287"/>
      <c r="AM75" s="294"/>
      <c r="AN75" s="295"/>
      <c r="AO75" s="295"/>
      <c r="AP75" s="296"/>
      <c r="AQ75" s="294"/>
      <c r="AR75" s="295"/>
      <c r="AS75" s="295"/>
      <c r="AT75" s="296"/>
      <c r="AU75" s="294"/>
      <c r="AV75" s="295"/>
      <c r="AW75" s="295"/>
      <c r="AX75" s="296"/>
      <c r="AY75" s="294"/>
      <c r="AZ75" s="295"/>
      <c r="BA75" s="295"/>
      <c r="BB75" s="296"/>
      <c r="BC75" s="294"/>
      <c r="BD75" s="295"/>
      <c r="BE75" s="295"/>
      <c r="BF75" s="296"/>
      <c r="BG75" s="294"/>
      <c r="BH75" s="295"/>
      <c r="BI75" s="295"/>
      <c r="BJ75" s="296"/>
      <c r="BK75" s="294"/>
      <c r="BL75" s="295"/>
      <c r="BM75" s="295"/>
      <c r="BN75" s="325"/>
      <c r="BO75" s="285"/>
      <c r="BP75" s="286"/>
      <c r="BQ75" s="286"/>
      <c r="BR75" s="287"/>
      <c r="BS75" s="294"/>
      <c r="BT75" s="295"/>
      <c r="BU75" s="295"/>
      <c r="BV75" s="325"/>
      <c r="BW75" s="285"/>
      <c r="BX75" s="286"/>
      <c r="BY75" s="286"/>
      <c r="BZ75" s="287"/>
      <c r="CA75" s="327"/>
      <c r="CB75" s="327"/>
      <c r="CC75" s="327"/>
      <c r="CD75" s="327"/>
      <c r="CE75" s="327"/>
      <c r="CF75" s="327"/>
      <c r="CG75" s="327"/>
      <c r="CH75" s="327"/>
      <c r="CI75" s="327"/>
      <c r="CJ75" s="327"/>
      <c r="CK75" s="327"/>
      <c r="CL75" s="327"/>
      <c r="CM75" s="7"/>
      <c r="CN75" s="7"/>
    </row>
    <row r="76" spans="1:92" ht="5.25" customHeight="1" x14ac:dyDescent="0.15">
      <c r="A76" s="7"/>
      <c r="B76" s="3"/>
      <c r="C76" s="322"/>
      <c r="D76" s="322"/>
      <c r="E76" s="322"/>
      <c r="F76" s="322"/>
      <c r="G76" s="322"/>
      <c r="H76" s="322"/>
      <c r="I76" s="322"/>
      <c r="J76" s="322"/>
      <c r="K76" s="322"/>
      <c r="L76" s="322"/>
      <c r="M76" s="322"/>
      <c r="N76" s="323"/>
      <c r="O76" s="393"/>
      <c r="P76" s="394"/>
      <c r="Q76" s="394"/>
      <c r="R76" s="395"/>
      <c r="S76" s="393"/>
      <c r="T76" s="394"/>
      <c r="U76" s="394"/>
      <c r="V76" s="423"/>
      <c r="W76" s="353"/>
      <c r="X76" s="330"/>
      <c r="Y76" s="330"/>
      <c r="Z76" s="354"/>
      <c r="AA76" s="353"/>
      <c r="AB76" s="330"/>
      <c r="AC76" s="330"/>
      <c r="AD76" s="354"/>
      <c r="AE76" s="353"/>
      <c r="AF76" s="330"/>
      <c r="AG76" s="330"/>
      <c r="AH76" s="412"/>
      <c r="AI76" s="285"/>
      <c r="AJ76" s="286"/>
      <c r="AK76" s="286"/>
      <c r="AL76" s="287"/>
      <c r="AM76" s="294"/>
      <c r="AN76" s="295"/>
      <c r="AO76" s="295"/>
      <c r="AP76" s="296"/>
      <c r="AQ76" s="294"/>
      <c r="AR76" s="295"/>
      <c r="AS76" s="295"/>
      <c r="AT76" s="296"/>
      <c r="AU76" s="294"/>
      <c r="AV76" s="295"/>
      <c r="AW76" s="295"/>
      <c r="AX76" s="296"/>
      <c r="AY76" s="294"/>
      <c r="AZ76" s="295"/>
      <c r="BA76" s="295"/>
      <c r="BB76" s="296"/>
      <c r="BC76" s="294"/>
      <c r="BD76" s="295"/>
      <c r="BE76" s="295"/>
      <c r="BF76" s="296"/>
      <c r="BG76" s="294"/>
      <c r="BH76" s="295"/>
      <c r="BI76" s="295"/>
      <c r="BJ76" s="296"/>
      <c r="BK76" s="294"/>
      <c r="BL76" s="295"/>
      <c r="BM76" s="295"/>
      <c r="BN76" s="325"/>
      <c r="BO76" s="285"/>
      <c r="BP76" s="286"/>
      <c r="BQ76" s="286"/>
      <c r="BR76" s="287"/>
      <c r="BS76" s="294"/>
      <c r="BT76" s="295"/>
      <c r="BU76" s="295"/>
      <c r="BV76" s="325"/>
      <c r="BW76" s="285"/>
      <c r="BX76" s="286"/>
      <c r="BY76" s="286"/>
      <c r="BZ76" s="287"/>
      <c r="CA76" s="327"/>
      <c r="CB76" s="327"/>
      <c r="CC76" s="327"/>
      <c r="CD76" s="327"/>
      <c r="CE76" s="327"/>
      <c r="CF76" s="327"/>
      <c r="CG76" s="327"/>
      <c r="CH76" s="327"/>
      <c r="CI76" s="327"/>
      <c r="CJ76" s="327"/>
      <c r="CK76" s="327"/>
      <c r="CL76" s="327"/>
      <c r="CM76" s="7"/>
      <c r="CN76" s="7"/>
    </row>
    <row r="77" spans="1:92" ht="5.25" customHeight="1" x14ac:dyDescent="0.15">
      <c r="A77" s="7"/>
      <c r="B77" s="3"/>
      <c r="C77" s="322"/>
      <c r="D77" s="322"/>
      <c r="E77" s="322"/>
      <c r="F77" s="322"/>
      <c r="G77" s="322"/>
      <c r="H77" s="322"/>
      <c r="I77" s="322"/>
      <c r="J77" s="322"/>
      <c r="K77" s="322"/>
      <c r="L77" s="322"/>
      <c r="M77" s="322"/>
      <c r="N77" s="323"/>
      <c r="O77" s="393"/>
      <c r="P77" s="394"/>
      <c r="Q77" s="394"/>
      <c r="R77" s="395"/>
      <c r="S77" s="393"/>
      <c r="T77" s="394"/>
      <c r="U77" s="394"/>
      <c r="V77" s="423"/>
      <c r="W77" s="353"/>
      <c r="X77" s="330"/>
      <c r="Y77" s="330"/>
      <c r="Z77" s="354"/>
      <c r="AA77" s="353"/>
      <c r="AB77" s="330"/>
      <c r="AC77" s="330"/>
      <c r="AD77" s="354"/>
      <c r="AE77" s="353"/>
      <c r="AF77" s="330"/>
      <c r="AG77" s="330"/>
      <c r="AH77" s="412"/>
      <c r="AI77" s="285"/>
      <c r="AJ77" s="286"/>
      <c r="AK77" s="286"/>
      <c r="AL77" s="287"/>
      <c r="AM77" s="294"/>
      <c r="AN77" s="295"/>
      <c r="AO77" s="295"/>
      <c r="AP77" s="296"/>
      <c r="AQ77" s="294"/>
      <c r="AR77" s="295"/>
      <c r="AS77" s="295"/>
      <c r="AT77" s="296"/>
      <c r="AU77" s="294"/>
      <c r="AV77" s="295"/>
      <c r="AW77" s="295"/>
      <c r="AX77" s="296"/>
      <c r="AY77" s="294"/>
      <c r="AZ77" s="295"/>
      <c r="BA77" s="295"/>
      <c r="BB77" s="296"/>
      <c r="BC77" s="294"/>
      <c r="BD77" s="295"/>
      <c r="BE77" s="295"/>
      <c r="BF77" s="296"/>
      <c r="BG77" s="294"/>
      <c r="BH77" s="295"/>
      <c r="BI77" s="295"/>
      <c r="BJ77" s="296"/>
      <c r="BK77" s="294"/>
      <c r="BL77" s="295"/>
      <c r="BM77" s="295"/>
      <c r="BN77" s="325"/>
      <c r="BO77" s="285"/>
      <c r="BP77" s="286"/>
      <c r="BQ77" s="286"/>
      <c r="BR77" s="287"/>
      <c r="BS77" s="294"/>
      <c r="BT77" s="295"/>
      <c r="BU77" s="295"/>
      <c r="BV77" s="325"/>
      <c r="BW77" s="285"/>
      <c r="BX77" s="286"/>
      <c r="BY77" s="286"/>
      <c r="BZ77" s="287"/>
      <c r="CA77" s="327"/>
      <c r="CB77" s="327"/>
      <c r="CC77" s="327"/>
      <c r="CD77" s="327"/>
      <c r="CE77" s="327"/>
      <c r="CF77" s="327"/>
      <c r="CG77" s="327"/>
      <c r="CH77" s="327"/>
      <c r="CI77" s="327"/>
      <c r="CJ77" s="327"/>
      <c r="CK77" s="327"/>
      <c r="CL77" s="327"/>
      <c r="CM77" s="7"/>
      <c r="CN77" s="7"/>
    </row>
    <row r="78" spans="1:92" ht="5.25" customHeight="1" x14ac:dyDescent="0.15">
      <c r="A78" s="7"/>
      <c r="B78" s="3"/>
      <c r="C78" s="322"/>
      <c r="D78" s="322"/>
      <c r="E78" s="322"/>
      <c r="F78" s="322"/>
      <c r="G78" s="322"/>
      <c r="H78" s="322"/>
      <c r="I78" s="322"/>
      <c r="J78" s="322"/>
      <c r="K78" s="322"/>
      <c r="L78" s="322"/>
      <c r="M78" s="322"/>
      <c r="N78" s="323"/>
      <c r="O78" s="393"/>
      <c r="P78" s="394"/>
      <c r="Q78" s="394"/>
      <c r="R78" s="395"/>
      <c r="S78" s="393"/>
      <c r="T78" s="394"/>
      <c r="U78" s="394"/>
      <c r="V78" s="423"/>
      <c r="W78" s="355"/>
      <c r="X78" s="331"/>
      <c r="Y78" s="331"/>
      <c r="Z78" s="356"/>
      <c r="AA78" s="355"/>
      <c r="AB78" s="331"/>
      <c r="AC78" s="331"/>
      <c r="AD78" s="356"/>
      <c r="AE78" s="355"/>
      <c r="AF78" s="331"/>
      <c r="AG78" s="331"/>
      <c r="AH78" s="413"/>
      <c r="AI78" s="288"/>
      <c r="AJ78" s="289"/>
      <c r="AK78" s="289"/>
      <c r="AL78" s="290"/>
      <c r="AM78" s="297"/>
      <c r="AN78" s="298"/>
      <c r="AO78" s="298"/>
      <c r="AP78" s="299"/>
      <c r="AQ78" s="297"/>
      <c r="AR78" s="298"/>
      <c r="AS78" s="298"/>
      <c r="AT78" s="299"/>
      <c r="AU78" s="297"/>
      <c r="AV78" s="298"/>
      <c r="AW78" s="298"/>
      <c r="AX78" s="299"/>
      <c r="AY78" s="297"/>
      <c r="AZ78" s="298"/>
      <c r="BA78" s="298"/>
      <c r="BB78" s="299"/>
      <c r="BC78" s="297"/>
      <c r="BD78" s="298"/>
      <c r="BE78" s="298"/>
      <c r="BF78" s="299"/>
      <c r="BG78" s="297"/>
      <c r="BH78" s="298"/>
      <c r="BI78" s="298"/>
      <c r="BJ78" s="299"/>
      <c r="BK78" s="297"/>
      <c r="BL78" s="298"/>
      <c r="BM78" s="298"/>
      <c r="BN78" s="326"/>
      <c r="BO78" s="288"/>
      <c r="BP78" s="289"/>
      <c r="BQ78" s="289"/>
      <c r="BR78" s="290"/>
      <c r="BS78" s="297"/>
      <c r="BT78" s="298"/>
      <c r="BU78" s="298"/>
      <c r="BV78" s="326"/>
      <c r="BW78" s="288"/>
      <c r="BX78" s="289"/>
      <c r="BY78" s="289"/>
      <c r="BZ78" s="290"/>
      <c r="CA78" s="327"/>
      <c r="CB78" s="327"/>
      <c r="CC78" s="327"/>
      <c r="CD78" s="327"/>
      <c r="CE78" s="327"/>
      <c r="CF78" s="327"/>
      <c r="CG78" s="327"/>
      <c r="CH78" s="327"/>
      <c r="CI78" s="327"/>
      <c r="CJ78" s="327"/>
      <c r="CK78" s="327"/>
      <c r="CL78" s="327"/>
      <c r="CM78" s="7"/>
      <c r="CN78" s="7"/>
    </row>
    <row r="79" spans="1:92" ht="5.25" customHeight="1" x14ac:dyDescent="0.15">
      <c r="A79" s="7"/>
      <c r="B79" s="7"/>
      <c r="C79" s="7"/>
      <c r="D79" s="7"/>
      <c r="E79" s="7"/>
      <c r="F79" s="7"/>
      <c r="G79" s="7"/>
      <c r="H79" s="7"/>
      <c r="I79" s="7"/>
      <c r="J79" s="7"/>
      <c r="K79" s="7"/>
      <c r="L79" s="7"/>
      <c r="M79" s="7"/>
      <c r="N79" s="7"/>
      <c r="O79" s="7"/>
      <c r="P79" s="7"/>
      <c r="Q79" s="7"/>
      <c r="R79" s="7"/>
      <c r="S79" s="7"/>
      <c r="T79" s="7"/>
      <c r="U79" s="7"/>
      <c r="V79" s="7"/>
      <c r="W79" s="9"/>
      <c r="X79" s="6"/>
      <c r="Y79" s="6"/>
      <c r="Z79" s="6"/>
      <c r="AA79" s="6"/>
      <c r="AB79" s="6"/>
      <c r="AC79" s="6"/>
      <c r="AD79" s="6"/>
      <c r="AE79" s="6"/>
      <c r="AF79" s="6"/>
      <c r="AG79" s="6"/>
      <c r="AH79" s="11"/>
      <c r="AI79" s="6"/>
      <c r="AJ79" s="6"/>
      <c r="AK79" s="6"/>
      <c r="AL79" s="6"/>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row>
    <row r="80" spans="1:92" ht="5.25" customHeight="1" x14ac:dyDescent="0.15">
      <c r="A80" s="7"/>
      <c r="B80" s="7"/>
      <c r="C80" s="7"/>
      <c r="D80" s="7"/>
      <c r="E80" s="7"/>
      <c r="F80" s="7"/>
      <c r="G80" s="7"/>
      <c r="H80" s="7"/>
      <c r="I80" s="7"/>
      <c r="J80" s="7"/>
      <c r="K80" s="7"/>
      <c r="L80" s="7"/>
      <c r="M80" s="7"/>
      <c r="N80" s="7"/>
      <c r="O80" s="7"/>
      <c r="P80" s="7"/>
      <c r="Q80" s="7"/>
      <c r="R80" s="7"/>
      <c r="S80" s="7"/>
      <c r="T80" s="7"/>
      <c r="U80" s="7"/>
      <c r="V80" s="7"/>
      <c r="W80" s="4"/>
      <c r="X80" s="5"/>
      <c r="Y80" s="5"/>
      <c r="Z80" s="5"/>
      <c r="AA80" s="5"/>
      <c r="AB80" s="5"/>
      <c r="AC80" s="5"/>
      <c r="AD80" s="5"/>
      <c r="AE80" s="5"/>
      <c r="AF80" s="5"/>
      <c r="AG80" s="5"/>
      <c r="AH80" s="10"/>
      <c r="AI80" s="3"/>
      <c r="AJ80" s="3"/>
      <c r="AK80" s="3"/>
      <c r="AL80" s="3"/>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row>
    <row r="81" spans="1:92" ht="5.25" customHeight="1"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9"/>
      <c r="AF81" s="6"/>
      <c r="AG81" s="6"/>
      <c r="AH81" s="3"/>
      <c r="AI81" s="387" t="s">
        <v>14</v>
      </c>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row>
    <row r="82" spans="1:92" ht="5.25"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4"/>
      <c r="AF82" s="5"/>
      <c r="AG82" s="5"/>
      <c r="AH82" s="5"/>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row>
    <row r="83" spans="1:92" ht="5.25"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row>
    <row r="84" spans="1:92" s="8" customFormat="1" ht="5.25"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row>
    <row r="85" spans="1:92" s="8" customFormat="1" ht="5.25" customHeight="1" x14ac:dyDescent="0.15">
      <c r="A85" s="7"/>
      <c r="B85" s="7"/>
      <c r="C85" s="424" t="s">
        <v>20</v>
      </c>
      <c r="D85" s="425"/>
      <c r="E85" s="425"/>
      <c r="F85" s="425"/>
      <c r="G85" s="425"/>
      <c r="H85" s="425"/>
      <c r="I85" s="425"/>
      <c r="J85" s="425"/>
      <c r="K85" s="425"/>
      <c r="L85" s="425"/>
      <c r="M85" s="425"/>
      <c r="N85" s="425"/>
      <c r="O85" s="425"/>
      <c r="P85" s="425"/>
      <c r="Q85" s="425"/>
      <c r="R85" s="426"/>
      <c r="S85" s="414" t="s">
        <v>23</v>
      </c>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5"/>
      <c r="AY85" s="420" t="s">
        <v>21</v>
      </c>
      <c r="AZ85" s="414"/>
      <c r="BA85" s="414"/>
      <c r="BB85" s="414"/>
      <c r="BC85" s="414"/>
      <c r="BD85" s="414"/>
      <c r="BE85" s="414"/>
      <c r="BF85" s="414"/>
      <c r="BG85" s="414"/>
      <c r="BH85" s="414"/>
      <c r="BI85" s="414"/>
      <c r="BJ85" s="414"/>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row>
    <row r="86" spans="1:92" s="8" customFormat="1" ht="5.25" customHeight="1" x14ac:dyDescent="0.15">
      <c r="A86" s="7"/>
      <c r="B86" s="7"/>
      <c r="C86" s="424"/>
      <c r="D86" s="425"/>
      <c r="E86" s="425"/>
      <c r="F86" s="425"/>
      <c r="G86" s="425"/>
      <c r="H86" s="425"/>
      <c r="I86" s="425"/>
      <c r="J86" s="425"/>
      <c r="K86" s="425"/>
      <c r="L86" s="425"/>
      <c r="M86" s="425"/>
      <c r="N86" s="425"/>
      <c r="O86" s="425"/>
      <c r="P86" s="425"/>
      <c r="Q86" s="425"/>
      <c r="R86" s="42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7"/>
      <c r="AY86" s="337"/>
      <c r="AZ86" s="416"/>
      <c r="BA86" s="416"/>
      <c r="BB86" s="416"/>
      <c r="BC86" s="416"/>
      <c r="BD86" s="416"/>
      <c r="BE86" s="416"/>
      <c r="BF86" s="416"/>
      <c r="BG86" s="416"/>
      <c r="BH86" s="416"/>
      <c r="BI86" s="416"/>
      <c r="BJ86" s="416"/>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row>
    <row r="87" spans="1:92" s="8" customFormat="1" ht="5.25" customHeight="1" x14ac:dyDescent="0.15">
      <c r="A87" s="7"/>
      <c r="B87" s="7"/>
      <c r="C87" s="424"/>
      <c r="D87" s="425"/>
      <c r="E87" s="425"/>
      <c r="F87" s="425"/>
      <c r="G87" s="425"/>
      <c r="H87" s="425"/>
      <c r="I87" s="425"/>
      <c r="J87" s="425"/>
      <c r="K87" s="425"/>
      <c r="L87" s="425"/>
      <c r="M87" s="425"/>
      <c r="N87" s="425"/>
      <c r="O87" s="425"/>
      <c r="P87" s="425"/>
      <c r="Q87" s="425"/>
      <c r="R87" s="42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7"/>
      <c r="AY87" s="337"/>
      <c r="AZ87" s="416"/>
      <c r="BA87" s="416"/>
      <c r="BB87" s="416"/>
      <c r="BC87" s="416"/>
      <c r="BD87" s="416"/>
      <c r="BE87" s="416"/>
      <c r="BF87" s="416"/>
      <c r="BG87" s="416"/>
      <c r="BH87" s="416"/>
      <c r="BI87" s="416"/>
      <c r="BJ87" s="416"/>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row>
    <row r="88" spans="1:92" s="8" customFormat="1" ht="5.25" customHeight="1" x14ac:dyDescent="0.15">
      <c r="A88" s="7"/>
      <c r="B88" s="7"/>
      <c r="C88" s="424"/>
      <c r="D88" s="425"/>
      <c r="E88" s="425"/>
      <c r="F88" s="425"/>
      <c r="G88" s="425"/>
      <c r="H88" s="425"/>
      <c r="I88" s="425"/>
      <c r="J88" s="425"/>
      <c r="K88" s="425"/>
      <c r="L88" s="425"/>
      <c r="M88" s="425"/>
      <c r="N88" s="425"/>
      <c r="O88" s="425"/>
      <c r="P88" s="425"/>
      <c r="Q88" s="425"/>
      <c r="R88" s="42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7"/>
      <c r="AY88" s="337"/>
      <c r="AZ88" s="416"/>
      <c r="BA88" s="416"/>
      <c r="BB88" s="416"/>
      <c r="BC88" s="416"/>
      <c r="BD88" s="416"/>
      <c r="BE88" s="416"/>
      <c r="BF88" s="416"/>
      <c r="BG88" s="416"/>
      <c r="BH88" s="416"/>
      <c r="BI88" s="416"/>
      <c r="BJ88" s="416"/>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row>
    <row r="89" spans="1:92" s="8" customFormat="1" ht="5.25" customHeight="1" x14ac:dyDescent="0.15">
      <c r="A89" s="7"/>
      <c r="B89" s="7"/>
      <c r="C89" s="424"/>
      <c r="D89" s="425"/>
      <c r="E89" s="425"/>
      <c r="F89" s="425"/>
      <c r="G89" s="425"/>
      <c r="H89" s="425"/>
      <c r="I89" s="425"/>
      <c r="J89" s="425"/>
      <c r="K89" s="425"/>
      <c r="L89" s="425"/>
      <c r="M89" s="425"/>
      <c r="N89" s="425"/>
      <c r="O89" s="425"/>
      <c r="P89" s="425"/>
      <c r="Q89" s="425"/>
      <c r="R89" s="426"/>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9"/>
      <c r="AY89" s="340"/>
      <c r="AZ89" s="418"/>
      <c r="BA89" s="418"/>
      <c r="BB89" s="418"/>
      <c r="BC89" s="418"/>
      <c r="BD89" s="418"/>
      <c r="BE89" s="418"/>
      <c r="BF89" s="418"/>
      <c r="BG89" s="418"/>
      <c r="BH89" s="418"/>
      <c r="BI89" s="418"/>
      <c r="BJ89" s="418"/>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row>
    <row r="90" spans="1:92" s="8" customFormat="1" ht="5.25" customHeight="1" x14ac:dyDescent="0.15">
      <c r="A90" s="7"/>
      <c r="B90" s="7"/>
      <c r="C90" s="333" t="s">
        <v>18</v>
      </c>
      <c r="D90" s="334"/>
      <c r="E90" s="334"/>
      <c r="F90" s="334"/>
      <c r="G90" s="334"/>
      <c r="H90" s="334"/>
      <c r="I90" s="334"/>
      <c r="J90" s="334"/>
      <c r="K90" s="334"/>
      <c r="L90" s="334"/>
      <c r="M90" s="334"/>
      <c r="N90" s="334"/>
      <c r="O90" s="334"/>
      <c r="P90" s="334"/>
      <c r="Q90" s="334"/>
      <c r="R90" s="335"/>
      <c r="S90" s="327"/>
      <c r="T90" s="327"/>
      <c r="U90" s="327"/>
      <c r="V90" s="327"/>
      <c r="W90" s="327"/>
      <c r="X90" s="327"/>
      <c r="Y90" s="327"/>
      <c r="Z90" s="329"/>
      <c r="AA90" s="328"/>
      <c r="AB90" s="327"/>
      <c r="AC90" s="327"/>
      <c r="AD90" s="327"/>
      <c r="AE90" s="327"/>
      <c r="AF90" s="327"/>
      <c r="AG90" s="327"/>
      <c r="AH90" s="327"/>
      <c r="AI90" s="327"/>
      <c r="AJ90" s="327"/>
      <c r="AK90" s="327"/>
      <c r="AL90" s="329"/>
      <c r="AM90" s="328"/>
      <c r="AN90" s="327"/>
      <c r="AO90" s="327"/>
      <c r="AP90" s="327"/>
      <c r="AQ90" s="327"/>
      <c r="AR90" s="327"/>
      <c r="AS90" s="327"/>
      <c r="AT90" s="327"/>
      <c r="AU90" s="327"/>
      <c r="AV90" s="327"/>
      <c r="AW90" s="327"/>
      <c r="AX90" s="329"/>
      <c r="AY90" s="328"/>
      <c r="AZ90" s="327"/>
      <c r="BA90" s="327"/>
      <c r="BB90" s="327"/>
      <c r="BC90" s="327"/>
      <c r="BD90" s="327"/>
      <c r="BE90" s="327"/>
      <c r="BF90" s="327"/>
      <c r="BG90" s="327"/>
      <c r="BH90" s="327"/>
      <c r="BI90" s="327"/>
      <c r="BJ90" s="32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row>
    <row r="91" spans="1:92" s="8" customFormat="1" ht="5.25" customHeight="1" x14ac:dyDescent="0.15">
      <c r="A91" s="7"/>
      <c r="B91" s="7"/>
      <c r="C91" s="336"/>
      <c r="D91" s="301"/>
      <c r="E91" s="301"/>
      <c r="F91" s="301"/>
      <c r="G91" s="301"/>
      <c r="H91" s="301"/>
      <c r="I91" s="301"/>
      <c r="J91" s="301"/>
      <c r="K91" s="301"/>
      <c r="L91" s="301"/>
      <c r="M91" s="301"/>
      <c r="N91" s="301"/>
      <c r="O91" s="301"/>
      <c r="P91" s="301"/>
      <c r="Q91" s="301"/>
      <c r="R91" s="337"/>
      <c r="S91" s="327"/>
      <c r="T91" s="327"/>
      <c r="U91" s="327"/>
      <c r="V91" s="327"/>
      <c r="W91" s="327"/>
      <c r="X91" s="327"/>
      <c r="Y91" s="327"/>
      <c r="Z91" s="329"/>
      <c r="AA91" s="328"/>
      <c r="AB91" s="327"/>
      <c r="AC91" s="327"/>
      <c r="AD91" s="327"/>
      <c r="AE91" s="327"/>
      <c r="AF91" s="327"/>
      <c r="AG91" s="327"/>
      <c r="AH91" s="327"/>
      <c r="AI91" s="327"/>
      <c r="AJ91" s="327"/>
      <c r="AK91" s="327"/>
      <c r="AL91" s="329"/>
      <c r="AM91" s="328"/>
      <c r="AN91" s="327"/>
      <c r="AO91" s="327"/>
      <c r="AP91" s="327"/>
      <c r="AQ91" s="327"/>
      <c r="AR91" s="327"/>
      <c r="AS91" s="327"/>
      <c r="AT91" s="327"/>
      <c r="AU91" s="327"/>
      <c r="AV91" s="327"/>
      <c r="AW91" s="327"/>
      <c r="AX91" s="329"/>
      <c r="AY91" s="328"/>
      <c r="AZ91" s="327"/>
      <c r="BA91" s="327"/>
      <c r="BB91" s="327"/>
      <c r="BC91" s="327"/>
      <c r="BD91" s="327"/>
      <c r="BE91" s="327"/>
      <c r="BF91" s="327"/>
      <c r="BG91" s="327"/>
      <c r="BH91" s="327"/>
      <c r="BI91" s="327"/>
      <c r="BJ91" s="32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row>
    <row r="92" spans="1:92" s="8" customFormat="1" ht="5.25" customHeight="1" x14ac:dyDescent="0.15">
      <c r="A92" s="7"/>
      <c r="B92" s="7"/>
      <c r="C92" s="336"/>
      <c r="D92" s="301"/>
      <c r="E92" s="301"/>
      <c r="F92" s="301"/>
      <c r="G92" s="301"/>
      <c r="H92" s="301"/>
      <c r="I92" s="301"/>
      <c r="J92" s="301"/>
      <c r="K92" s="301"/>
      <c r="L92" s="301"/>
      <c r="M92" s="301"/>
      <c r="N92" s="301"/>
      <c r="O92" s="301"/>
      <c r="P92" s="301"/>
      <c r="Q92" s="301"/>
      <c r="R92" s="337"/>
      <c r="S92" s="327"/>
      <c r="T92" s="327"/>
      <c r="U92" s="327"/>
      <c r="V92" s="327"/>
      <c r="W92" s="327"/>
      <c r="X92" s="327"/>
      <c r="Y92" s="327"/>
      <c r="Z92" s="329"/>
      <c r="AA92" s="328"/>
      <c r="AB92" s="327"/>
      <c r="AC92" s="327"/>
      <c r="AD92" s="327"/>
      <c r="AE92" s="327"/>
      <c r="AF92" s="327"/>
      <c r="AG92" s="327"/>
      <c r="AH92" s="327"/>
      <c r="AI92" s="327"/>
      <c r="AJ92" s="327"/>
      <c r="AK92" s="327"/>
      <c r="AL92" s="329"/>
      <c r="AM92" s="328"/>
      <c r="AN92" s="327"/>
      <c r="AO92" s="327"/>
      <c r="AP92" s="327"/>
      <c r="AQ92" s="327"/>
      <c r="AR92" s="327"/>
      <c r="AS92" s="327"/>
      <c r="AT92" s="327"/>
      <c r="AU92" s="327"/>
      <c r="AV92" s="327"/>
      <c r="AW92" s="327"/>
      <c r="AX92" s="329"/>
      <c r="AY92" s="328"/>
      <c r="AZ92" s="327"/>
      <c r="BA92" s="327"/>
      <c r="BB92" s="327"/>
      <c r="BC92" s="327"/>
      <c r="BD92" s="327"/>
      <c r="BE92" s="327"/>
      <c r="BF92" s="327"/>
      <c r="BG92" s="327"/>
      <c r="BH92" s="327"/>
      <c r="BI92" s="327"/>
      <c r="BJ92" s="32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row>
    <row r="93" spans="1:92" s="8" customFormat="1" ht="5.25" customHeight="1" x14ac:dyDescent="0.15">
      <c r="A93" s="7"/>
      <c r="B93" s="7"/>
      <c r="C93" s="336"/>
      <c r="D93" s="301"/>
      <c r="E93" s="301"/>
      <c r="F93" s="301"/>
      <c r="G93" s="301"/>
      <c r="H93" s="301"/>
      <c r="I93" s="301"/>
      <c r="J93" s="301"/>
      <c r="K93" s="301"/>
      <c r="L93" s="301"/>
      <c r="M93" s="301"/>
      <c r="N93" s="301"/>
      <c r="O93" s="301"/>
      <c r="P93" s="301"/>
      <c r="Q93" s="301"/>
      <c r="R93" s="337"/>
      <c r="S93" s="327"/>
      <c r="T93" s="327"/>
      <c r="U93" s="327"/>
      <c r="V93" s="327"/>
      <c r="W93" s="327"/>
      <c r="X93" s="327"/>
      <c r="Y93" s="327"/>
      <c r="Z93" s="329"/>
      <c r="AA93" s="328"/>
      <c r="AB93" s="327"/>
      <c r="AC93" s="327"/>
      <c r="AD93" s="327"/>
      <c r="AE93" s="327"/>
      <c r="AF93" s="327"/>
      <c r="AG93" s="327"/>
      <c r="AH93" s="327"/>
      <c r="AI93" s="327"/>
      <c r="AJ93" s="327"/>
      <c r="AK93" s="327"/>
      <c r="AL93" s="329"/>
      <c r="AM93" s="328"/>
      <c r="AN93" s="327"/>
      <c r="AO93" s="327"/>
      <c r="AP93" s="327"/>
      <c r="AQ93" s="327"/>
      <c r="AR93" s="327"/>
      <c r="AS93" s="327"/>
      <c r="AT93" s="327"/>
      <c r="AU93" s="327"/>
      <c r="AV93" s="327"/>
      <c r="AW93" s="327"/>
      <c r="AX93" s="329"/>
      <c r="AY93" s="328"/>
      <c r="AZ93" s="327"/>
      <c r="BA93" s="327"/>
      <c r="BB93" s="327"/>
      <c r="BC93" s="327"/>
      <c r="BD93" s="327"/>
      <c r="BE93" s="327"/>
      <c r="BF93" s="327"/>
      <c r="BG93" s="327"/>
      <c r="BH93" s="327"/>
      <c r="BI93" s="327"/>
      <c r="BJ93" s="32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row>
    <row r="94" spans="1:92" s="8" customFormat="1" ht="5.25" customHeight="1" x14ac:dyDescent="0.15">
      <c r="A94" s="7"/>
      <c r="B94" s="7"/>
      <c r="C94" s="336"/>
      <c r="D94" s="301"/>
      <c r="E94" s="301"/>
      <c r="F94" s="301"/>
      <c r="G94" s="301"/>
      <c r="H94" s="301"/>
      <c r="I94" s="301"/>
      <c r="J94" s="301"/>
      <c r="K94" s="301"/>
      <c r="L94" s="301"/>
      <c r="M94" s="301"/>
      <c r="N94" s="301"/>
      <c r="O94" s="301"/>
      <c r="P94" s="301"/>
      <c r="Q94" s="301"/>
      <c r="R94" s="337"/>
      <c r="S94" s="327"/>
      <c r="T94" s="327"/>
      <c r="U94" s="327"/>
      <c r="V94" s="327"/>
      <c r="W94" s="327"/>
      <c r="X94" s="327"/>
      <c r="Y94" s="327"/>
      <c r="Z94" s="329"/>
      <c r="AA94" s="328"/>
      <c r="AB94" s="327"/>
      <c r="AC94" s="327"/>
      <c r="AD94" s="327"/>
      <c r="AE94" s="327"/>
      <c r="AF94" s="327"/>
      <c r="AG94" s="327"/>
      <c r="AH94" s="327"/>
      <c r="AI94" s="327"/>
      <c r="AJ94" s="327"/>
      <c r="AK94" s="327"/>
      <c r="AL94" s="329"/>
      <c r="AM94" s="328"/>
      <c r="AN94" s="327"/>
      <c r="AO94" s="327"/>
      <c r="AP94" s="327"/>
      <c r="AQ94" s="327"/>
      <c r="AR94" s="327"/>
      <c r="AS94" s="327"/>
      <c r="AT94" s="327"/>
      <c r="AU94" s="327"/>
      <c r="AV94" s="327"/>
      <c r="AW94" s="327"/>
      <c r="AX94" s="329"/>
      <c r="AY94" s="328"/>
      <c r="AZ94" s="327"/>
      <c r="BA94" s="327"/>
      <c r="BB94" s="327"/>
      <c r="BC94" s="327"/>
      <c r="BD94" s="327"/>
      <c r="BE94" s="327"/>
      <c r="BF94" s="327"/>
      <c r="BG94" s="327"/>
      <c r="BH94" s="327"/>
      <c r="BI94" s="327"/>
      <c r="BJ94" s="32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row>
    <row r="95" spans="1:92" s="8" customFormat="1" ht="5.25" customHeight="1" x14ac:dyDescent="0.15">
      <c r="A95" s="7"/>
      <c r="B95" s="7"/>
      <c r="C95" s="336"/>
      <c r="D95" s="301"/>
      <c r="E95" s="301"/>
      <c r="F95" s="301"/>
      <c r="G95" s="301"/>
      <c r="H95" s="301"/>
      <c r="I95" s="301"/>
      <c r="J95" s="301"/>
      <c r="K95" s="301"/>
      <c r="L95" s="301"/>
      <c r="M95" s="301"/>
      <c r="N95" s="301"/>
      <c r="O95" s="301"/>
      <c r="P95" s="301"/>
      <c r="Q95" s="301"/>
      <c r="R95" s="337"/>
      <c r="S95" s="327"/>
      <c r="T95" s="327"/>
      <c r="U95" s="327"/>
      <c r="V95" s="327"/>
      <c r="W95" s="327"/>
      <c r="X95" s="327"/>
      <c r="Y95" s="327"/>
      <c r="Z95" s="329"/>
      <c r="AA95" s="328"/>
      <c r="AB95" s="327"/>
      <c r="AC95" s="327"/>
      <c r="AD95" s="327"/>
      <c r="AE95" s="327"/>
      <c r="AF95" s="327"/>
      <c r="AG95" s="327"/>
      <c r="AH95" s="327"/>
      <c r="AI95" s="327"/>
      <c r="AJ95" s="327"/>
      <c r="AK95" s="327"/>
      <c r="AL95" s="329"/>
      <c r="AM95" s="328"/>
      <c r="AN95" s="327"/>
      <c r="AO95" s="327"/>
      <c r="AP95" s="327"/>
      <c r="AQ95" s="327"/>
      <c r="AR95" s="327"/>
      <c r="AS95" s="327"/>
      <c r="AT95" s="327"/>
      <c r="AU95" s="327"/>
      <c r="AV95" s="327"/>
      <c r="AW95" s="327"/>
      <c r="AX95" s="329"/>
      <c r="AY95" s="328"/>
      <c r="AZ95" s="327"/>
      <c r="BA95" s="327"/>
      <c r="BB95" s="327"/>
      <c r="BC95" s="327"/>
      <c r="BD95" s="327"/>
      <c r="BE95" s="327"/>
      <c r="BF95" s="327"/>
      <c r="BG95" s="327"/>
      <c r="BH95" s="327"/>
      <c r="BI95" s="327"/>
      <c r="BJ95" s="32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row>
    <row r="96" spans="1:92" s="8" customFormat="1" ht="5.25" customHeight="1" x14ac:dyDescent="0.15">
      <c r="A96" s="7"/>
      <c r="B96" s="7"/>
      <c r="C96" s="336"/>
      <c r="D96" s="301"/>
      <c r="E96" s="301"/>
      <c r="F96" s="301"/>
      <c r="G96" s="301"/>
      <c r="H96" s="301"/>
      <c r="I96" s="301"/>
      <c r="J96" s="301"/>
      <c r="K96" s="301"/>
      <c r="L96" s="301"/>
      <c r="M96" s="301"/>
      <c r="N96" s="301"/>
      <c r="O96" s="301"/>
      <c r="P96" s="301"/>
      <c r="Q96" s="301"/>
      <c r="R96" s="337"/>
      <c r="S96" s="327"/>
      <c r="T96" s="327"/>
      <c r="U96" s="327"/>
      <c r="V96" s="327"/>
      <c r="W96" s="327"/>
      <c r="X96" s="327"/>
      <c r="Y96" s="327"/>
      <c r="Z96" s="329"/>
      <c r="AA96" s="328"/>
      <c r="AB96" s="327"/>
      <c r="AC96" s="327"/>
      <c r="AD96" s="327"/>
      <c r="AE96" s="327"/>
      <c r="AF96" s="327"/>
      <c r="AG96" s="327"/>
      <c r="AH96" s="327"/>
      <c r="AI96" s="327"/>
      <c r="AJ96" s="327"/>
      <c r="AK96" s="327"/>
      <c r="AL96" s="329"/>
      <c r="AM96" s="328"/>
      <c r="AN96" s="327"/>
      <c r="AO96" s="327"/>
      <c r="AP96" s="327"/>
      <c r="AQ96" s="327"/>
      <c r="AR96" s="327"/>
      <c r="AS96" s="327"/>
      <c r="AT96" s="327"/>
      <c r="AU96" s="327"/>
      <c r="AV96" s="327"/>
      <c r="AW96" s="327"/>
      <c r="AX96" s="329"/>
      <c r="AY96" s="328"/>
      <c r="AZ96" s="327"/>
      <c r="BA96" s="327"/>
      <c r="BB96" s="327"/>
      <c r="BC96" s="327"/>
      <c r="BD96" s="327"/>
      <c r="BE96" s="327"/>
      <c r="BF96" s="327"/>
      <c r="BG96" s="327"/>
      <c r="BH96" s="327"/>
      <c r="BI96" s="327"/>
      <c r="BJ96" s="327"/>
      <c r="BK96" s="396"/>
      <c r="BL96" s="397"/>
      <c r="BM96" s="397"/>
      <c r="BN96" s="398"/>
      <c r="BO96" s="333" t="s">
        <v>22</v>
      </c>
      <c r="BP96" s="334"/>
      <c r="BQ96" s="334"/>
      <c r="BR96" s="334"/>
      <c r="BS96" s="334"/>
      <c r="BT96" s="334"/>
      <c r="BU96" s="334"/>
      <c r="BV96" s="334"/>
      <c r="BW96" s="334"/>
      <c r="BX96" s="334"/>
      <c r="BY96" s="334"/>
      <c r="BZ96" s="334"/>
      <c r="CA96" s="334"/>
      <c r="CB96" s="334"/>
      <c r="CC96" s="334"/>
      <c r="CD96" s="334"/>
      <c r="CE96" s="334"/>
      <c r="CF96" s="334"/>
      <c r="CG96" s="334"/>
      <c r="CH96" s="334"/>
      <c r="CI96" s="334"/>
      <c r="CJ96" s="334"/>
      <c r="CK96" s="334"/>
      <c r="CL96" s="335"/>
      <c r="CM96" s="7"/>
      <c r="CN96" s="7"/>
    </row>
    <row r="97" spans="1:92" s="8" customFormat="1" ht="5.25" customHeight="1" x14ac:dyDescent="0.15">
      <c r="A97" s="7"/>
      <c r="B97" s="7"/>
      <c r="C97" s="336"/>
      <c r="D97" s="301"/>
      <c r="E97" s="301"/>
      <c r="F97" s="301"/>
      <c r="G97" s="301"/>
      <c r="H97" s="301"/>
      <c r="I97" s="301"/>
      <c r="J97" s="301"/>
      <c r="K97" s="301"/>
      <c r="L97" s="301"/>
      <c r="M97" s="301"/>
      <c r="N97" s="301"/>
      <c r="O97" s="301"/>
      <c r="P97" s="301"/>
      <c r="Q97" s="301"/>
      <c r="R97" s="337"/>
      <c r="S97" s="327"/>
      <c r="T97" s="327"/>
      <c r="U97" s="327"/>
      <c r="V97" s="327"/>
      <c r="W97" s="327"/>
      <c r="X97" s="327"/>
      <c r="Y97" s="327"/>
      <c r="Z97" s="329"/>
      <c r="AA97" s="328"/>
      <c r="AB97" s="327"/>
      <c r="AC97" s="327"/>
      <c r="AD97" s="327"/>
      <c r="AE97" s="327"/>
      <c r="AF97" s="327"/>
      <c r="AG97" s="327"/>
      <c r="AH97" s="327"/>
      <c r="AI97" s="327"/>
      <c r="AJ97" s="327"/>
      <c r="AK97" s="327"/>
      <c r="AL97" s="329"/>
      <c r="AM97" s="328"/>
      <c r="AN97" s="327"/>
      <c r="AO97" s="327"/>
      <c r="AP97" s="327"/>
      <c r="AQ97" s="327"/>
      <c r="AR97" s="327"/>
      <c r="AS97" s="327"/>
      <c r="AT97" s="327"/>
      <c r="AU97" s="327"/>
      <c r="AV97" s="327"/>
      <c r="AW97" s="327"/>
      <c r="AX97" s="329"/>
      <c r="AY97" s="328"/>
      <c r="AZ97" s="327"/>
      <c r="BA97" s="327"/>
      <c r="BB97" s="327"/>
      <c r="BC97" s="327"/>
      <c r="BD97" s="327"/>
      <c r="BE97" s="327"/>
      <c r="BF97" s="327"/>
      <c r="BG97" s="327"/>
      <c r="BH97" s="327"/>
      <c r="BI97" s="327"/>
      <c r="BJ97" s="327"/>
      <c r="BK97" s="399"/>
      <c r="BL97" s="400"/>
      <c r="BM97" s="400"/>
      <c r="BN97" s="401"/>
      <c r="BO97" s="336"/>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37"/>
      <c r="CM97" s="7"/>
      <c r="CN97" s="7"/>
    </row>
    <row r="98" spans="1:92" s="8" customFormat="1" ht="5.25" customHeight="1" x14ac:dyDescent="0.15">
      <c r="A98" s="7"/>
      <c r="B98" s="7"/>
      <c r="C98" s="336"/>
      <c r="D98" s="301"/>
      <c r="E98" s="301"/>
      <c r="F98" s="301"/>
      <c r="G98" s="301"/>
      <c r="H98" s="301"/>
      <c r="I98" s="301"/>
      <c r="J98" s="301"/>
      <c r="K98" s="301"/>
      <c r="L98" s="301"/>
      <c r="M98" s="301"/>
      <c r="N98" s="301"/>
      <c r="O98" s="301"/>
      <c r="P98" s="301"/>
      <c r="Q98" s="301"/>
      <c r="R98" s="337"/>
      <c r="S98" s="327"/>
      <c r="T98" s="327"/>
      <c r="U98" s="327"/>
      <c r="V98" s="327"/>
      <c r="W98" s="327"/>
      <c r="X98" s="327"/>
      <c r="Y98" s="327"/>
      <c r="Z98" s="329"/>
      <c r="AA98" s="328"/>
      <c r="AB98" s="327"/>
      <c r="AC98" s="327"/>
      <c r="AD98" s="327"/>
      <c r="AE98" s="327"/>
      <c r="AF98" s="327"/>
      <c r="AG98" s="327"/>
      <c r="AH98" s="327"/>
      <c r="AI98" s="327"/>
      <c r="AJ98" s="327"/>
      <c r="AK98" s="327"/>
      <c r="AL98" s="329"/>
      <c r="AM98" s="328"/>
      <c r="AN98" s="327"/>
      <c r="AO98" s="327"/>
      <c r="AP98" s="327"/>
      <c r="AQ98" s="327"/>
      <c r="AR98" s="327"/>
      <c r="AS98" s="327"/>
      <c r="AT98" s="327"/>
      <c r="AU98" s="327"/>
      <c r="AV98" s="327"/>
      <c r="AW98" s="327"/>
      <c r="AX98" s="329"/>
      <c r="AY98" s="328"/>
      <c r="AZ98" s="327"/>
      <c r="BA98" s="327"/>
      <c r="BB98" s="327"/>
      <c r="BC98" s="327"/>
      <c r="BD98" s="327"/>
      <c r="BE98" s="327"/>
      <c r="BF98" s="327"/>
      <c r="BG98" s="327"/>
      <c r="BH98" s="327"/>
      <c r="BI98" s="327"/>
      <c r="BJ98" s="327"/>
      <c r="BK98" s="399"/>
      <c r="BL98" s="400"/>
      <c r="BM98" s="400"/>
      <c r="BN98" s="401"/>
      <c r="BO98" s="336"/>
      <c r="BP98" s="301"/>
      <c r="BQ98" s="301"/>
      <c r="BR98" s="301"/>
      <c r="BS98" s="301"/>
      <c r="BT98" s="301"/>
      <c r="BU98" s="301"/>
      <c r="BV98" s="301"/>
      <c r="BW98" s="301"/>
      <c r="BX98" s="301"/>
      <c r="BY98" s="301"/>
      <c r="BZ98" s="301"/>
      <c r="CA98" s="301"/>
      <c r="CB98" s="301"/>
      <c r="CC98" s="301"/>
      <c r="CD98" s="301"/>
      <c r="CE98" s="301"/>
      <c r="CF98" s="301"/>
      <c r="CG98" s="301"/>
      <c r="CH98" s="301"/>
      <c r="CI98" s="301"/>
      <c r="CJ98" s="301"/>
      <c r="CK98" s="301"/>
      <c r="CL98" s="337"/>
      <c r="CM98" s="7"/>
      <c r="CN98" s="7"/>
    </row>
    <row r="99" spans="1:92" s="8" customFormat="1" ht="5.25" customHeight="1" x14ac:dyDescent="0.15">
      <c r="A99" s="7"/>
      <c r="B99" s="7"/>
      <c r="C99" s="338"/>
      <c r="D99" s="339"/>
      <c r="E99" s="339"/>
      <c r="F99" s="339"/>
      <c r="G99" s="339"/>
      <c r="H99" s="339"/>
      <c r="I99" s="339"/>
      <c r="J99" s="339"/>
      <c r="K99" s="339"/>
      <c r="L99" s="339"/>
      <c r="M99" s="339"/>
      <c r="N99" s="339"/>
      <c r="O99" s="339"/>
      <c r="P99" s="339"/>
      <c r="Q99" s="339"/>
      <c r="R99" s="340"/>
      <c r="S99" s="327"/>
      <c r="T99" s="327"/>
      <c r="U99" s="327"/>
      <c r="V99" s="327"/>
      <c r="W99" s="327"/>
      <c r="X99" s="327"/>
      <c r="Y99" s="327"/>
      <c r="Z99" s="329"/>
      <c r="AA99" s="328"/>
      <c r="AB99" s="327"/>
      <c r="AC99" s="327"/>
      <c r="AD99" s="327"/>
      <c r="AE99" s="327"/>
      <c r="AF99" s="327"/>
      <c r="AG99" s="327"/>
      <c r="AH99" s="327"/>
      <c r="AI99" s="327"/>
      <c r="AJ99" s="327"/>
      <c r="AK99" s="327"/>
      <c r="AL99" s="329"/>
      <c r="AM99" s="328"/>
      <c r="AN99" s="327"/>
      <c r="AO99" s="327"/>
      <c r="AP99" s="327"/>
      <c r="AQ99" s="327"/>
      <c r="AR99" s="327"/>
      <c r="AS99" s="327"/>
      <c r="AT99" s="327"/>
      <c r="AU99" s="327"/>
      <c r="AV99" s="327"/>
      <c r="AW99" s="327"/>
      <c r="AX99" s="329"/>
      <c r="AY99" s="328"/>
      <c r="AZ99" s="327"/>
      <c r="BA99" s="327"/>
      <c r="BB99" s="327"/>
      <c r="BC99" s="327"/>
      <c r="BD99" s="327"/>
      <c r="BE99" s="327"/>
      <c r="BF99" s="327"/>
      <c r="BG99" s="327"/>
      <c r="BH99" s="327"/>
      <c r="BI99" s="327"/>
      <c r="BJ99" s="327"/>
      <c r="BK99" s="399"/>
      <c r="BL99" s="400"/>
      <c r="BM99" s="400"/>
      <c r="BN99" s="401"/>
      <c r="BO99" s="338"/>
      <c r="BP99" s="339"/>
      <c r="BQ99" s="339"/>
      <c r="BR99" s="339"/>
      <c r="BS99" s="339"/>
      <c r="BT99" s="339"/>
      <c r="BU99" s="339"/>
      <c r="BV99" s="339"/>
      <c r="BW99" s="339"/>
      <c r="BX99" s="339"/>
      <c r="BY99" s="339"/>
      <c r="BZ99" s="339"/>
      <c r="CA99" s="339"/>
      <c r="CB99" s="339"/>
      <c r="CC99" s="339"/>
      <c r="CD99" s="339"/>
      <c r="CE99" s="339"/>
      <c r="CF99" s="339"/>
      <c r="CG99" s="339"/>
      <c r="CH99" s="339"/>
      <c r="CI99" s="339"/>
      <c r="CJ99" s="339"/>
      <c r="CK99" s="339"/>
      <c r="CL99" s="340"/>
      <c r="CM99" s="7"/>
      <c r="CN99" s="7"/>
    </row>
    <row r="100" spans="1:92" s="8" customFormat="1" ht="5.25" customHeight="1" x14ac:dyDescent="0.15">
      <c r="A100" s="7"/>
      <c r="B100" s="7"/>
      <c r="C100" s="333" t="s">
        <v>19</v>
      </c>
      <c r="D100" s="334"/>
      <c r="E100" s="334"/>
      <c r="F100" s="334"/>
      <c r="G100" s="334"/>
      <c r="H100" s="334"/>
      <c r="I100" s="334"/>
      <c r="J100" s="334"/>
      <c r="K100" s="334"/>
      <c r="L100" s="334"/>
      <c r="M100" s="334"/>
      <c r="N100" s="334"/>
      <c r="O100" s="334"/>
      <c r="P100" s="334"/>
      <c r="Q100" s="334"/>
      <c r="R100" s="335"/>
      <c r="S100" s="327"/>
      <c r="T100" s="327"/>
      <c r="U100" s="327"/>
      <c r="V100" s="327"/>
      <c r="W100" s="327"/>
      <c r="X100" s="327"/>
      <c r="Y100" s="327"/>
      <c r="Z100" s="329"/>
      <c r="AA100" s="328"/>
      <c r="AB100" s="327"/>
      <c r="AC100" s="327"/>
      <c r="AD100" s="327"/>
      <c r="AE100" s="327"/>
      <c r="AF100" s="327"/>
      <c r="AG100" s="327"/>
      <c r="AH100" s="327"/>
      <c r="AI100" s="327"/>
      <c r="AJ100" s="327"/>
      <c r="AK100" s="327"/>
      <c r="AL100" s="329"/>
      <c r="AM100" s="328"/>
      <c r="AN100" s="327"/>
      <c r="AO100" s="327"/>
      <c r="AP100" s="327"/>
      <c r="AQ100" s="327"/>
      <c r="AR100" s="327"/>
      <c r="AS100" s="327"/>
      <c r="AT100" s="327"/>
      <c r="AU100" s="327"/>
      <c r="AV100" s="327"/>
      <c r="AW100" s="327"/>
      <c r="AX100" s="329"/>
      <c r="AY100" s="328"/>
      <c r="AZ100" s="327"/>
      <c r="BA100" s="327"/>
      <c r="BB100" s="327"/>
      <c r="BC100" s="327"/>
      <c r="BD100" s="327"/>
      <c r="BE100" s="327"/>
      <c r="BF100" s="327"/>
      <c r="BG100" s="327"/>
      <c r="BH100" s="327"/>
      <c r="BI100" s="327"/>
      <c r="BJ100" s="327"/>
      <c r="BK100" s="399"/>
      <c r="BL100" s="400"/>
      <c r="BM100" s="400"/>
      <c r="BN100" s="401"/>
      <c r="BO100" s="327"/>
      <c r="BP100" s="327"/>
      <c r="BQ100" s="327"/>
      <c r="BR100" s="327"/>
      <c r="BS100" s="327"/>
      <c r="BT100" s="327"/>
      <c r="BU100" s="327"/>
      <c r="BV100" s="327"/>
      <c r="BW100" s="327"/>
      <c r="BX100" s="327"/>
      <c r="BY100" s="327"/>
      <c r="BZ100" s="329"/>
      <c r="CA100" s="328"/>
      <c r="CB100" s="327"/>
      <c r="CC100" s="327"/>
      <c r="CD100" s="327"/>
      <c r="CE100" s="327"/>
      <c r="CF100" s="327"/>
      <c r="CG100" s="327"/>
      <c r="CH100" s="327"/>
      <c r="CI100" s="327"/>
      <c r="CJ100" s="327"/>
      <c r="CK100" s="327"/>
      <c r="CL100" s="327"/>
      <c r="CM100" s="7"/>
      <c r="CN100" s="7"/>
    </row>
    <row r="101" spans="1:92" s="8" customFormat="1" ht="5.25" customHeight="1" x14ac:dyDescent="0.15">
      <c r="A101" s="7"/>
      <c r="B101" s="7"/>
      <c r="C101" s="336"/>
      <c r="D101" s="301"/>
      <c r="E101" s="301"/>
      <c r="F101" s="301"/>
      <c r="G101" s="301"/>
      <c r="H101" s="301"/>
      <c r="I101" s="301"/>
      <c r="J101" s="301"/>
      <c r="K101" s="301"/>
      <c r="L101" s="301"/>
      <c r="M101" s="301"/>
      <c r="N101" s="301"/>
      <c r="O101" s="301"/>
      <c r="P101" s="301"/>
      <c r="Q101" s="301"/>
      <c r="R101" s="337"/>
      <c r="S101" s="327"/>
      <c r="T101" s="327"/>
      <c r="U101" s="327"/>
      <c r="V101" s="327"/>
      <c r="W101" s="327"/>
      <c r="X101" s="327"/>
      <c r="Y101" s="327"/>
      <c r="Z101" s="329"/>
      <c r="AA101" s="328"/>
      <c r="AB101" s="327"/>
      <c r="AC101" s="327"/>
      <c r="AD101" s="327"/>
      <c r="AE101" s="327"/>
      <c r="AF101" s="327"/>
      <c r="AG101" s="327"/>
      <c r="AH101" s="327"/>
      <c r="AI101" s="327"/>
      <c r="AJ101" s="327"/>
      <c r="AK101" s="327"/>
      <c r="AL101" s="329"/>
      <c r="AM101" s="328"/>
      <c r="AN101" s="327"/>
      <c r="AO101" s="327"/>
      <c r="AP101" s="327"/>
      <c r="AQ101" s="327"/>
      <c r="AR101" s="327"/>
      <c r="AS101" s="327"/>
      <c r="AT101" s="327"/>
      <c r="AU101" s="327"/>
      <c r="AV101" s="327"/>
      <c r="AW101" s="327"/>
      <c r="AX101" s="329"/>
      <c r="AY101" s="328"/>
      <c r="AZ101" s="327"/>
      <c r="BA101" s="327"/>
      <c r="BB101" s="327"/>
      <c r="BC101" s="327"/>
      <c r="BD101" s="327"/>
      <c r="BE101" s="327"/>
      <c r="BF101" s="327"/>
      <c r="BG101" s="327"/>
      <c r="BH101" s="327"/>
      <c r="BI101" s="327"/>
      <c r="BJ101" s="327"/>
      <c r="BK101" s="399"/>
      <c r="BL101" s="400"/>
      <c r="BM101" s="400"/>
      <c r="BN101" s="401"/>
      <c r="BO101" s="327"/>
      <c r="BP101" s="327"/>
      <c r="BQ101" s="327"/>
      <c r="BR101" s="327"/>
      <c r="BS101" s="327"/>
      <c r="BT101" s="327"/>
      <c r="BU101" s="327"/>
      <c r="BV101" s="327"/>
      <c r="BW101" s="327"/>
      <c r="BX101" s="327"/>
      <c r="BY101" s="327"/>
      <c r="BZ101" s="329"/>
      <c r="CA101" s="328"/>
      <c r="CB101" s="327"/>
      <c r="CC101" s="327"/>
      <c r="CD101" s="327"/>
      <c r="CE101" s="327"/>
      <c r="CF101" s="327"/>
      <c r="CG101" s="327"/>
      <c r="CH101" s="327"/>
      <c r="CI101" s="327"/>
      <c r="CJ101" s="327"/>
      <c r="CK101" s="327"/>
      <c r="CL101" s="327"/>
      <c r="CM101" s="7"/>
      <c r="CN101" s="7"/>
    </row>
    <row r="102" spans="1:92" s="8" customFormat="1" ht="5.25" customHeight="1" x14ac:dyDescent="0.15">
      <c r="A102" s="7"/>
      <c r="B102" s="7"/>
      <c r="C102" s="336"/>
      <c r="D102" s="301"/>
      <c r="E102" s="301"/>
      <c r="F102" s="301"/>
      <c r="G102" s="301"/>
      <c r="H102" s="301"/>
      <c r="I102" s="301"/>
      <c r="J102" s="301"/>
      <c r="K102" s="301"/>
      <c r="L102" s="301"/>
      <c r="M102" s="301"/>
      <c r="N102" s="301"/>
      <c r="O102" s="301"/>
      <c r="P102" s="301"/>
      <c r="Q102" s="301"/>
      <c r="R102" s="337"/>
      <c r="S102" s="327"/>
      <c r="T102" s="327"/>
      <c r="U102" s="327"/>
      <c r="V102" s="327"/>
      <c r="W102" s="327"/>
      <c r="X102" s="327"/>
      <c r="Y102" s="327"/>
      <c r="Z102" s="329"/>
      <c r="AA102" s="328"/>
      <c r="AB102" s="327"/>
      <c r="AC102" s="327"/>
      <c r="AD102" s="327"/>
      <c r="AE102" s="327"/>
      <c r="AF102" s="327"/>
      <c r="AG102" s="327"/>
      <c r="AH102" s="327"/>
      <c r="AI102" s="327"/>
      <c r="AJ102" s="327"/>
      <c r="AK102" s="327"/>
      <c r="AL102" s="329"/>
      <c r="AM102" s="328"/>
      <c r="AN102" s="327"/>
      <c r="AO102" s="327"/>
      <c r="AP102" s="327"/>
      <c r="AQ102" s="327"/>
      <c r="AR102" s="327"/>
      <c r="AS102" s="327"/>
      <c r="AT102" s="327"/>
      <c r="AU102" s="327"/>
      <c r="AV102" s="327"/>
      <c r="AW102" s="327"/>
      <c r="AX102" s="329"/>
      <c r="AY102" s="328"/>
      <c r="AZ102" s="327"/>
      <c r="BA102" s="327"/>
      <c r="BB102" s="327"/>
      <c r="BC102" s="327"/>
      <c r="BD102" s="327"/>
      <c r="BE102" s="327"/>
      <c r="BF102" s="327"/>
      <c r="BG102" s="327"/>
      <c r="BH102" s="327"/>
      <c r="BI102" s="327"/>
      <c r="BJ102" s="327"/>
      <c r="BK102" s="399"/>
      <c r="BL102" s="400"/>
      <c r="BM102" s="400"/>
      <c r="BN102" s="401"/>
      <c r="BO102" s="327"/>
      <c r="BP102" s="327"/>
      <c r="BQ102" s="327"/>
      <c r="BR102" s="327"/>
      <c r="BS102" s="327"/>
      <c r="BT102" s="327"/>
      <c r="BU102" s="327"/>
      <c r="BV102" s="327"/>
      <c r="BW102" s="327"/>
      <c r="BX102" s="327"/>
      <c r="BY102" s="327"/>
      <c r="BZ102" s="329"/>
      <c r="CA102" s="328"/>
      <c r="CB102" s="327"/>
      <c r="CC102" s="327"/>
      <c r="CD102" s="327"/>
      <c r="CE102" s="327"/>
      <c r="CF102" s="327"/>
      <c r="CG102" s="327"/>
      <c r="CH102" s="327"/>
      <c r="CI102" s="327"/>
      <c r="CJ102" s="327"/>
      <c r="CK102" s="327"/>
      <c r="CL102" s="327"/>
      <c r="CM102" s="7"/>
      <c r="CN102" s="7"/>
    </row>
    <row r="103" spans="1:92" s="8" customFormat="1" ht="5.25" customHeight="1" x14ac:dyDescent="0.15">
      <c r="A103" s="7"/>
      <c r="B103" s="7"/>
      <c r="C103" s="336"/>
      <c r="D103" s="301"/>
      <c r="E103" s="301"/>
      <c r="F103" s="301"/>
      <c r="G103" s="301"/>
      <c r="H103" s="301"/>
      <c r="I103" s="301"/>
      <c r="J103" s="301"/>
      <c r="K103" s="301"/>
      <c r="L103" s="301"/>
      <c r="M103" s="301"/>
      <c r="N103" s="301"/>
      <c r="O103" s="301"/>
      <c r="P103" s="301"/>
      <c r="Q103" s="301"/>
      <c r="R103" s="337"/>
      <c r="S103" s="327"/>
      <c r="T103" s="327"/>
      <c r="U103" s="327"/>
      <c r="V103" s="327"/>
      <c r="W103" s="327"/>
      <c r="X103" s="327"/>
      <c r="Y103" s="327"/>
      <c r="Z103" s="329"/>
      <c r="AA103" s="328"/>
      <c r="AB103" s="327"/>
      <c r="AC103" s="327"/>
      <c r="AD103" s="327"/>
      <c r="AE103" s="327"/>
      <c r="AF103" s="327"/>
      <c r="AG103" s="327"/>
      <c r="AH103" s="327"/>
      <c r="AI103" s="327"/>
      <c r="AJ103" s="327"/>
      <c r="AK103" s="327"/>
      <c r="AL103" s="329"/>
      <c r="AM103" s="328"/>
      <c r="AN103" s="327"/>
      <c r="AO103" s="327"/>
      <c r="AP103" s="327"/>
      <c r="AQ103" s="327"/>
      <c r="AR103" s="327"/>
      <c r="AS103" s="327"/>
      <c r="AT103" s="327"/>
      <c r="AU103" s="327"/>
      <c r="AV103" s="327"/>
      <c r="AW103" s="327"/>
      <c r="AX103" s="329"/>
      <c r="AY103" s="328"/>
      <c r="AZ103" s="327"/>
      <c r="BA103" s="327"/>
      <c r="BB103" s="327"/>
      <c r="BC103" s="327"/>
      <c r="BD103" s="327"/>
      <c r="BE103" s="327"/>
      <c r="BF103" s="327"/>
      <c r="BG103" s="327"/>
      <c r="BH103" s="327"/>
      <c r="BI103" s="327"/>
      <c r="BJ103" s="327"/>
      <c r="BK103" s="399"/>
      <c r="BL103" s="400"/>
      <c r="BM103" s="400"/>
      <c r="BN103" s="401"/>
      <c r="BO103" s="327"/>
      <c r="BP103" s="327"/>
      <c r="BQ103" s="327"/>
      <c r="BR103" s="327"/>
      <c r="BS103" s="327"/>
      <c r="BT103" s="327"/>
      <c r="BU103" s="327"/>
      <c r="BV103" s="327"/>
      <c r="BW103" s="327"/>
      <c r="BX103" s="327"/>
      <c r="BY103" s="327"/>
      <c r="BZ103" s="329"/>
      <c r="CA103" s="328"/>
      <c r="CB103" s="327"/>
      <c r="CC103" s="327"/>
      <c r="CD103" s="327"/>
      <c r="CE103" s="327"/>
      <c r="CF103" s="327"/>
      <c r="CG103" s="327"/>
      <c r="CH103" s="327"/>
      <c r="CI103" s="327"/>
      <c r="CJ103" s="327"/>
      <c r="CK103" s="327"/>
      <c r="CL103" s="327"/>
      <c r="CM103" s="7"/>
      <c r="CN103" s="7"/>
    </row>
    <row r="104" spans="1:92" s="8" customFormat="1" ht="5.25" customHeight="1" x14ac:dyDescent="0.15">
      <c r="A104" s="7"/>
      <c r="B104" s="7"/>
      <c r="C104" s="336"/>
      <c r="D104" s="301"/>
      <c r="E104" s="301"/>
      <c r="F104" s="301"/>
      <c r="G104" s="301"/>
      <c r="H104" s="301"/>
      <c r="I104" s="301"/>
      <c r="J104" s="301"/>
      <c r="K104" s="301"/>
      <c r="L104" s="301"/>
      <c r="M104" s="301"/>
      <c r="N104" s="301"/>
      <c r="O104" s="301"/>
      <c r="P104" s="301"/>
      <c r="Q104" s="301"/>
      <c r="R104" s="337"/>
      <c r="S104" s="327"/>
      <c r="T104" s="327"/>
      <c r="U104" s="327"/>
      <c r="V104" s="327"/>
      <c r="W104" s="327"/>
      <c r="X104" s="327"/>
      <c r="Y104" s="327"/>
      <c r="Z104" s="329"/>
      <c r="AA104" s="328"/>
      <c r="AB104" s="327"/>
      <c r="AC104" s="327"/>
      <c r="AD104" s="327"/>
      <c r="AE104" s="327"/>
      <c r="AF104" s="327"/>
      <c r="AG104" s="327"/>
      <c r="AH104" s="327"/>
      <c r="AI104" s="327"/>
      <c r="AJ104" s="327"/>
      <c r="AK104" s="327"/>
      <c r="AL104" s="329"/>
      <c r="AM104" s="328"/>
      <c r="AN104" s="327"/>
      <c r="AO104" s="327"/>
      <c r="AP104" s="327"/>
      <c r="AQ104" s="327"/>
      <c r="AR104" s="327"/>
      <c r="AS104" s="327"/>
      <c r="AT104" s="327"/>
      <c r="AU104" s="327"/>
      <c r="AV104" s="327"/>
      <c r="AW104" s="327"/>
      <c r="AX104" s="329"/>
      <c r="AY104" s="328"/>
      <c r="AZ104" s="327"/>
      <c r="BA104" s="327"/>
      <c r="BB104" s="327"/>
      <c r="BC104" s="327"/>
      <c r="BD104" s="327"/>
      <c r="BE104" s="327"/>
      <c r="BF104" s="327"/>
      <c r="BG104" s="327"/>
      <c r="BH104" s="327"/>
      <c r="BI104" s="327"/>
      <c r="BJ104" s="327"/>
      <c r="BK104" s="399"/>
      <c r="BL104" s="400"/>
      <c r="BM104" s="400"/>
      <c r="BN104" s="401"/>
      <c r="BO104" s="327"/>
      <c r="BP104" s="327"/>
      <c r="BQ104" s="327"/>
      <c r="BR104" s="327"/>
      <c r="BS104" s="327"/>
      <c r="BT104" s="327"/>
      <c r="BU104" s="327"/>
      <c r="BV104" s="327"/>
      <c r="BW104" s="327"/>
      <c r="BX104" s="327"/>
      <c r="BY104" s="327"/>
      <c r="BZ104" s="329"/>
      <c r="CA104" s="328"/>
      <c r="CB104" s="327"/>
      <c r="CC104" s="327"/>
      <c r="CD104" s="327"/>
      <c r="CE104" s="327"/>
      <c r="CF104" s="327"/>
      <c r="CG104" s="327"/>
      <c r="CH104" s="327"/>
      <c r="CI104" s="327"/>
      <c r="CJ104" s="327"/>
      <c r="CK104" s="327"/>
      <c r="CL104" s="327"/>
      <c r="CM104" s="7"/>
      <c r="CN104" s="7"/>
    </row>
    <row r="105" spans="1:92" s="8" customFormat="1" ht="5.25" customHeight="1" x14ac:dyDescent="0.15">
      <c r="A105" s="7"/>
      <c r="B105" s="7"/>
      <c r="C105" s="336"/>
      <c r="D105" s="301"/>
      <c r="E105" s="301"/>
      <c r="F105" s="301"/>
      <c r="G105" s="301"/>
      <c r="H105" s="301"/>
      <c r="I105" s="301"/>
      <c r="J105" s="301"/>
      <c r="K105" s="301"/>
      <c r="L105" s="301"/>
      <c r="M105" s="301"/>
      <c r="N105" s="301"/>
      <c r="O105" s="301"/>
      <c r="P105" s="301"/>
      <c r="Q105" s="301"/>
      <c r="R105" s="337"/>
      <c r="S105" s="327"/>
      <c r="T105" s="327"/>
      <c r="U105" s="327"/>
      <c r="V105" s="327"/>
      <c r="W105" s="327"/>
      <c r="X105" s="327"/>
      <c r="Y105" s="327"/>
      <c r="Z105" s="329"/>
      <c r="AA105" s="328"/>
      <c r="AB105" s="327"/>
      <c r="AC105" s="327"/>
      <c r="AD105" s="327"/>
      <c r="AE105" s="327"/>
      <c r="AF105" s="327"/>
      <c r="AG105" s="327"/>
      <c r="AH105" s="327"/>
      <c r="AI105" s="327"/>
      <c r="AJ105" s="327"/>
      <c r="AK105" s="327"/>
      <c r="AL105" s="329"/>
      <c r="AM105" s="328"/>
      <c r="AN105" s="327"/>
      <c r="AO105" s="327"/>
      <c r="AP105" s="327"/>
      <c r="AQ105" s="327"/>
      <c r="AR105" s="327"/>
      <c r="AS105" s="327"/>
      <c r="AT105" s="327"/>
      <c r="AU105" s="327"/>
      <c r="AV105" s="327"/>
      <c r="AW105" s="327"/>
      <c r="AX105" s="329"/>
      <c r="AY105" s="328"/>
      <c r="AZ105" s="327"/>
      <c r="BA105" s="327"/>
      <c r="BB105" s="327"/>
      <c r="BC105" s="327"/>
      <c r="BD105" s="327"/>
      <c r="BE105" s="327"/>
      <c r="BF105" s="327"/>
      <c r="BG105" s="327"/>
      <c r="BH105" s="327"/>
      <c r="BI105" s="327"/>
      <c r="BJ105" s="327"/>
      <c r="BK105" s="399"/>
      <c r="BL105" s="400"/>
      <c r="BM105" s="400"/>
      <c r="BN105" s="401"/>
      <c r="BO105" s="327"/>
      <c r="BP105" s="327"/>
      <c r="BQ105" s="327"/>
      <c r="BR105" s="327"/>
      <c r="BS105" s="327"/>
      <c r="BT105" s="327"/>
      <c r="BU105" s="327"/>
      <c r="BV105" s="327"/>
      <c r="BW105" s="327"/>
      <c r="BX105" s="327"/>
      <c r="BY105" s="327"/>
      <c r="BZ105" s="329"/>
      <c r="CA105" s="328"/>
      <c r="CB105" s="327"/>
      <c r="CC105" s="327"/>
      <c r="CD105" s="327"/>
      <c r="CE105" s="327"/>
      <c r="CF105" s="327"/>
      <c r="CG105" s="327"/>
      <c r="CH105" s="327"/>
      <c r="CI105" s="327"/>
      <c r="CJ105" s="327"/>
      <c r="CK105" s="327"/>
      <c r="CL105" s="327"/>
      <c r="CM105" s="7"/>
      <c r="CN105" s="7"/>
    </row>
    <row r="106" spans="1:92" s="8" customFormat="1" ht="5.25" customHeight="1" x14ac:dyDescent="0.15">
      <c r="A106" s="7"/>
      <c r="B106" s="7"/>
      <c r="C106" s="336"/>
      <c r="D106" s="301"/>
      <c r="E106" s="301"/>
      <c r="F106" s="301"/>
      <c r="G106" s="301"/>
      <c r="H106" s="301"/>
      <c r="I106" s="301"/>
      <c r="J106" s="301"/>
      <c r="K106" s="301"/>
      <c r="L106" s="301"/>
      <c r="M106" s="301"/>
      <c r="N106" s="301"/>
      <c r="O106" s="301"/>
      <c r="P106" s="301"/>
      <c r="Q106" s="301"/>
      <c r="R106" s="337"/>
      <c r="S106" s="327"/>
      <c r="T106" s="327"/>
      <c r="U106" s="327"/>
      <c r="V106" s="327"/>
      <c r="W106" s="327"/>
      <c r="X106" s="327"/>
      <c r="Y106" s="327"/>
      <c r="Z106" s="329"/>
      <c r="AA106" s="328"/>
      <c r="AB106" s="327"/>
      <c r="AC106" s="327"/>
      <c r="AD106" s="327"/>
      <c r="AE106" s="327"/>
      <c r="AF106" s="327"/>
      <c r="AG106" s="327"/>
      <c r="AH106" s="327"/>
      <c r="AI106" s="327"/>
      <c r="AJ106" s="327"/>
      <c r="AK106" s="327"/>
      <c r="AL106" s="329"/>
      <c r="AM106" s="328"/>
      <c r="AN106" s="327"/>
      <c r="AO106" s="327"/>
      <c r="AP106" s="327"/>
      <c r="AQ106" s="327"/>
      <c r="AR106" s="327"/>
      <c r="AS106" s="327"/>
      <c r="AT106" s="327"/>
      <c r="AU106" s="327"/>
      <c r="AV106" s="327"/>
      <c r="AW106" s="327"/>
      <c r="AX106" s="329"/>
      <c r="AY106" s="328"/>
      <c r="AZ106" s="327"/>
      <c r="BA106" s="327"/>
      <c r="BB106" s="327"/>
      <c r="BC106" s="327"/>
      <c r="BD106" s="327"/>
      <c r="BE106" s="327"/>
      <c r="BF106" s="327"/>
      <c r="BG106" s="327"/>
      <c r="BH106" s="327"/>
      <c r="BI106" s="327"/>
      <c r="BJ106" s="327"/>
      <c r="BK106" s="399"/>
      <c r="BL106" s="400"/>
      <c r="BM106" s="400"/>
      <c r="BN106" s="401"/>
      <c r="BO106" s="327"/>
      <c r="BP106" s="327"/>
      <c r="BQ106" s="327"/>
      <c r="BR106" s="327"/>
      <c r="BS106" s="327"/>
      <c r="BT106" s="327"/>
      <c r="BU106" s="327"/>
      <c r="BV106" s="327"/>
      <c r="BW106" s="327"/>
      <c r="BX106" s="327"/>
      <c r="BY106" s="327"/>
      <c r="BZ106" s="329"/>
      <c r="CA106" s="328"/>
      <c r="CB106" s="327"/>
      <c r="CC106" s="327"/>
      <c r="CD106" s="327"/>
      <c r="CE106" s="327"/>
      <c r="CF106" s="327"/>
      <c r="CG106" s="327"/>
      <c r="CH106" s="327"/>
      <c r="CI106" s="327"/>
      <c r="CJ106" s="327"/>
      <c r="CK106" s="327"/>
      <c r="CL106" s="327"/>
      <c r="CM106" s="7"/>
      <c r="CN106" s="7"/>
    </row>
    <row r="107" spans="1:92" s="8" customFormat="1" ht="5.25" customHeight="1" x14ac:dyDescent="0.15">
      <c r="A107" s="7"/>
      <c r="B107" s="7"/>
      <c r="C107" s="336"/>
      <c r="D107" s="301"/>
      <c r="E107" s="301"/>
      <c r="F107" s="301"/>
      <c r="G107" s="301"/>
      <c r="H107" s="301"/>
      <c r="I107" s="301"/>
      <c r="J107" s="301"/>
      <c r="K107" s="301"/>
      <c r="L107" s="301"/>
      <c r="M107" s="301"/>
      <c r="N107" s="301"/>
      <c r="O107" s="301"/>
      <c r="P107" s="301"/>
      <c r="Q107" s="301"/>
      <c r="R107" s="337"/>
      <c r="S107" s="327"/>
      <c r="T107" s="327"/>
      <c r="U107" s="327"/>
      <c r="V107" s="327"/>
      <c r="W107" s="327"/>
      <c r="X107" s="327"/>
      <c r="Y107" s="327"/>
      <c r="Z107" s="329"/>
      <c r="AA107" s="328"/>
      <c r="AB107" s="327"/>
      <c r="AC107" s="327"/>
      <c r="AD107" s="327"/>
      <c r="AE107" s="327"/>
      <c r="AF107" s="327"/>
      <c r="AG107" s="327"/>
      <c r="AH107" s="327"/>
      <c r="AI107" s="327"/>
      <c r="AJ107" s="327"/>
      <c r="AK107" s="327"/>
      <c r="AL107" s="329"/>
      <c r="AM107" s="328"/>
      <c r="AN107" s="327"/>
      <c r="AO107" s="327"/>
      <c r="AP107" s="327"/>
      <c r="AQ107" s="327"/>
      <c r="AR107" s="327"/>
      <c r="AS107" s="327"/>
      <c r="AT107" s="327"/>
      <c r="AU107" s="327"/>
      <c r="AV107" s="327"/>
      <c r="AW107" s="327"/>
      <c r="AX107" s="329"/>
      <c r="AY107" s="328"/>
      <c r="AZ107" s="327"/>
      <c r="BA107" s="327"/>
      <c r="BB107" s="327"/>
      <c r="BC107" s="327"/>
      <c r="BD107" s="327"/>
      <c r="BE107" s="327"/>
      <c r="BF107" s="327"/>
      <c r="BG107" s="327"/>
      <c r="BH107" s="327"/>
      <c r="BI107" s="327"/>
      <c r="BJ107" s="327"/>
      <c r="BK107" s="399"/>
      <c r="BL107" s="400"/>
      <c r="BM107" s="400"/>
      <c r="BN107" s="401"/>
      <c r="BO107" s="327"/>
      <c r="BP107" s="327"/>
      <c r="BQ107" s="327"/>
      <c r="BR107" s="327"/>
      <c r="BS107" s="327"/>
      <c r="BT107" s="327"/>
      <c r="BU107" s="327"/>
      <c r="BV107" s="327"/>
      <c r="BW107" s="327"/>
      <c r="BX107" s="327"/>
      <c r="BY107" s="327"/>
      <c r="BZ107" s="329"/>
      <c r="CA107" s="328"/>
      <c r="CB107" s="327"/>
      <c r="CC107" s="327"/>
      <c r="CD107" s="327"/>
      <c r="CE107" s="327"/>
      <c r="CF107" s="327"/>
      <c r="CG107" s="327"/>
      <c r="CH107" s="327"/>
      <c r="CI107" s="327"/>
      <c r="CJ107" s="327"/>
      <c r="CK107" s="327"/>
      <c r="CL107" s="327"/>
      <c r="CM107" s="7"/>
      <c r="CN107" s="7"/>
    </row>
    <row r="108" spans="1:92" s="8" customFormat="1" ht="5.25" customHeight="1" x14ac:dyDescent="0.15">
      <c r="A108" s="7"/>
      <c r="B108" s="7"/>
      <c r="C108" s="336"/>
      <c r="D108" s="301"/>
      <c r="E108" s="301"/>
      <c r="F108" s="301"/>
      <c r="G108" s="301"/>
      <c r="H108" s="301"/>
      <c r="I108" s="301"/>
      <c r="J108" s="301"/>
      <c r="K108" s="301"/>
      <c r="L108" s="301"/>
      <c r="M108" s="301"/>
      <c r="N108" s="301"/>
      <c r="O108" s="301"/>
      <c r="P108" s="301"/>
      <c r="Q108" s="301"/>
      <c r="R108" s="337"/>
      <c r="S108" s="327"/>
      <c r="T108" s="327"/>
      <c r="U108" s="327"/>
      <c r="V108" s="327"/>
      <c r="W108" s="327"/>
      <c r="X108" s="327"/>
      <c r="Y108" s="327"/>
      <c r="Z108" s="329"/>
      <c r="AA108" s="328"/>
      <c r="AB108" s="327"/>
      <c r="AC108" s="327"/>
      <c r="AD108" s="327"/>
      <c r="AE108" s="327"/>
      <c r="AF108" s="327"/>
      <c r="AG108" s="327"/>
      <c r="AH108" s="327"/>
      <c r="AI108" s="327"/>
      <c r="AJ108" s="327"/>
      <c r="AK108" s="327"/>
      <c r="AL108" s="329"/>
      <c r="AM108" s="328"/>
      <c r="AN108" s="327"/>
      <c r="AO108" s="327"/>
      <c r="AP108" s="327"/>
      <c r="AQ108" s="327"/>
      <c r="AR108" s="327"/>
      <c r="AS108" s="327"/>
      <c r="AT108" s="327"/>
      <c r="AU108" s="327"/>
      <c r="AV108" s="327"/>
      <c r="AW108" s="327"/>
      <c r="AX108" s="329"/>
      <c r="AY108" s="328"/>
      <c r="AZ108" s="327"/>
      <c r="BA108" s="327"/>
      <c r="BB108" s="327"/>
      <c r="BC108" s="327"/>
      <c r="BD108" s="327"/>
      <c r="BE108" s="327"/>
      <c r="BF108" s="327"/>
      <c r="BG108" s="327"/>
      <c r="BH108" s="327"/>
      <c r="BI108" s="327"/>
      <c r="BJ108" s="327"/>
      <c r="BK108" s="399"/>
      <c r="BL108" s="400"/>
      <c r="BM108" s="400"/>
      <c r="BN108" s="401"/>
      <c r="BO108" s="327"/>
      <c r="BP108" s="327"/>
      <c r="BQ108" s="327"/>
      <c r="BR108" s="327"/>
      <c r="BS108" s="327"/>
      <c r="BT108" s="327"/>
      <c r="BU108" s="327"/>
      <c r="BV108" s="327"/>
      <c r="BW108" s="327"/>
      <c r="BX108" s="327"/>
      <c r="BY108" s="327"/>
      <c r="BZ108" s="329"/>
      <c r="CA108" s="328"/>
      <c r="CB108" s="327"/>
      <c r="CC108" s="327"/>
      <c r="CD108" s="327"/>
      <c r="CE108" s="327"/>
      <c r="CF108" s="327"/>
      <c r="CG108" s="327"/>
      <c r="CH108" s="327"/>
      <c r="CI108" s="327"/>
      <c r="CJ108" s="327"/>
      <c r="CK108" s="327"/>
      <c r="CL108" s="327"/>
      <c r="CM108" s="7"/>
      <c r="CN108" s="7"/>
    </row>
    <row r="109" spans="1:92" s="8" customFormat="1" ht="5.25" customHeight="1" x14ac:dyDescent="0.15">
      <c r="A109" s="7"/>
      <c r="B109" s="7"/>
      <c r="C109" s="338"/>
      <c r="D109" s="339"/>
      <c r="E109" s="339"/>
      <c r="F109" s="339"/>
      <c r="G109" s="339"/>
      <c r="H109" s="339"/>
      <c r="I109" s="339"/>
      <c r="J109" s="339"/>
      <c r="K109" s="339"/>
      <c r="L109" s="339"/>
      <c r="M109" s="339"/>
      <c r="N109" s="339"/>
      <c r="O109" s="339"/>
      <c r="P109" s="339"/>
      <c r="Q109" s="339"/>
      <c r="R109" s="340"/>
      <c r="S109" s="327"/>
      <c r="T109" s="327"/>
      <c r="U109" s="327"/>
      <c r="V109" s="327"/>
      <c r="W109" s="327"/>
      <c r="X109" s="327"/>
      <c r="Y109" s="327"/>
      <c r="Z109" s="329"/>
      <c r="AA109" s="328"/>
      <c r="AB109" s="327"/>
      <c r="AC109" s="327"/>
      <c r="AD109" s="327"/>
      <c r="AE109" s="327"/>
      <c r="AF109" s="327"/>
      <c r="AG109" s="327"/>
      <c r="AH109" s="327"/>
      <c r="AI109" s="327"/>
      <c r="AJ109" s="327"/>
      <c r="AK109" s="327"/>
      <c r="AL109" s="329"/>
      <c r="AM109" s="328"/>
      <c r="AN109" s="327"/>
      <c r="AO109" s="327"/>
      <c r="AP109" s="327"/>
      <c r="AQ109" s="327"/>
      <c r="AR109" s="327"/>
      <c r="AS109" s="327"/>
      <c r="AT109" s="327"/>
      <c r="AU109" s="327"/>
      <c r="AV109" s="327"/>
      <c r="AW109" s="327"/>
      <c r="AX109" s="329"/>
      <c r="AY109" s="328"/>
      <c r="AZ109" s="327"/>
      <c r="BA109" s="327"/>
      <c r="BB109" s="327"/>
      <c r="BC109" s="327"/>
      <c r="BD109" s="327"/>
      <c r="BE109" s="327"/>
      <c r="BF109" s="327"/>
      <c r="BG109" s="327"/>
      <c r="BH109" s="327"/>
      <c r="BI109" s="327"/>
      <c r="BJ109" s="327"/>
      <c r="BK109" s="402"/>
      <c r="BL109" s="403"/>
      <c r="BM109" s="403"/>
      <c r="BN109" s="404"/>
      <c r="BO109" s="327"/>
      <c r="BP109" s="327"/>
      <c r="BQ109" s="327"/>
      <c r="BR109" s="327"/>
      <c r="BS109" s="327"/>
      <c r="BT109" s="327"/>
      <c r="BU109" s="327"/>
      <c r="BV109" s="327"/>
      <c r="BW109" s="327"/>
      <c r="BX109" s="327"/>
      <c r="BY109" s="327"/>
      <c r="BZ109" s="329"/>
      <c r="CA109" s="328"/>
      <c r="CB109" s="327"/>
      <c r="CC109" s="327"/>
      <c r="CD109" s="327"/>
      <c r="CE109" s="327"/>
      <c r="CF109" s="327"/>
      <c r="CG109" s="327"/>
      <c r="CH109" s="327"/>
      <c r="CI109" s="327"/>
      <c r="CJ109" s="327"/>
      <c r="CK109" s="327"/>
      <c r="CL109" s="327"/>
      <c r="CM109" s="7"/>
      <c r="CN109" s="7"/>
    </row>
    <row r="110" spans="1:92" s="8" customFormat="1" ht="5.25" customHeight="1"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row>
    <row r="111" spans="1:92" s="8" customFormat="1" ht="5.25" customHeight="1"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row>
    <row r="112" spans="1:92" s="8" customFormat="1" ht="5.2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row>
    <row r="113" spans="1:101" ht="5.25" customHeight="1" x14ac:dyDescent="0.15">
      <c r="A113" s="8"/>
      <c r="B113" s="274" t="s">
        <v>15</v>
      </c>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row>
    <row r="114" spans="1:101" ht="5.25" customHeight="1" x14ac:dyDescent="0.15">
      <c r="A114" s="8"/>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8"/>
      <c r="AH114" s="8"/>
      <c r="AI114" s="8"/>
      <c r="AJ114" s="8"/>
      <c r="AK114" s="8"/>
      <c r="AL114" s="8"/>
      <c r="AM114" s="8"/>
      <c r="AN114" s="8"/>
      <c r="AO114" s="8"/>
      <c r="AP114" s="8"/>
      <c r="AQ114" s="8"/>
      <c r="AR114" s="8"/>
      <c r="AS114" s="8"/>
      <c r="AT114" s="8"/>
      <c r="AU114" s="8"/>
      <c r="AV114" s="8"/>
      <c r="AW114" s="8"/>
      <c r="AX114" s="8"/>
      <c r="AY114" s="112"/>
      <c r="AZ114" s="112"/>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row>
    <row r="115" spans="1:101" ht="5.25" customHeight="1" x14ac:dyDescent="0.15">
      <c r="A115" s="8"/>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8"/>
      <c r="AH115" s="8"/>
      <c r="AI115" s="8"/>
      <c r="AJ115" s="8"/>
      <c r="AK115" s="8"/>
      <c r="AL115" s="8"/>
      <c r="AM115" s="8"/>
      <c r="AN115" s="8"/>
      <c r="AO115" s="8"/>
      <c r="AP115" s="8"/>
      <c r="AQ115" s="8"/>
      <c r="AR115" s="8"/>
      <c r="AS115" s="8"/>
      <c r="AT115" s="8"/>
      <c r="AU115" s="8"/>
      <c r="AV115" s="8"/>
      <c r="AW115" s="8"/>
      <c r="AX115" s="8"/>
      <c r="AY115" s="112"/>
      <c r="AZ115" s="112"/>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8"/>
      <c r="CJ115" s="8"/>
      <c r="CK115" s="8"/>
      <c r="CL115" s="8"/>
      <c r="CM115" s="8"/>
      <c r="CN115" s="8"/>
      <c r="CO115" s="8"/>
      <c r="CP115" s="8"/>
      <c r="CQ115" s="8"/>
      <c r="CR115" s="8"/>
      <c r="CS115" s="8"/>
      <c r="CT115" s="8"/>
      <c r="CU115" s="8"/>
      <c r="CV115" s="8"/>
      <c r="CW115" s="8"/>
    </row>
    <row r="116" spans="1:101" ht="5.25" customHeight="1" x14ac:dyDescent="0.15">
      <c r="A116" s="8"/>
      <c r="B116" s="8"/>
      <c r="C116" s="8"/>
      <c r="D116" s="274" t="s">
        <v>264</v>
      </c>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389"/>
      <c r="AY116" s="112"/>
      <c r="AZ116" s="112"/>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8"/>
      <c r="CJ116" s="8"/>
      <c r="CK116" s="8"/>
      <c r="CL116" s="8"/>
      <c r="CM116" s="8"/>
      <c r="CN116" s="8"/>
      <c r="CO116" s="8"/>
      <c r="CP116" s="8"/>
      <c r="CQ116" s="8"/>
      <c r="CR116" s="8"/>
      <c r="CS116" s="8"/>
      <c r="CT116" s="8"/>
      <c r="CU116" s="8"/>
      <c r="CV116" s="8"/>
      <c r="CW116" s="8"/>
    </row>
    <row r="117" spans="1:101" ht="5.25" customHeight="1" x14ac:dyDescent="0.15">
      <c r="A117" s="8"/>
      <c r="B117" s="8"/>
      <c r="C117" s="8"/>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389"/>
      <c r="AY117" s="112"/>
      <c r="AZ117" s="112"/>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8"/>
      <c r="CJ117" s="8"/>
      <c r="CK117" s="8"/>
      <c r="CL117" s="8"/>
      <c r="CM117" s="8"/>
      <c r="CN117" s="8"/>
      <c r="CO117" s="8"/>
      <c r="CP117" s="8"/>
      <c r="CQ117" s="8"/>
      <c r="CR117" s="8"/>
      <c r="CS117" s="8"/>
      <c r="CT117" s="8"/>
      <c r="CU117" s="8"/>
      <c r="CV117" s="8"/>
      <c r="CW117" s="8"/>
    </row>
    <row r="118" spans="1:101" s="8" customFormat="1" ht="5.25" customHeight="1" x14ac:dyDescent="0.15">
      <c r="A118" s="112"/>
      <c r="B118" s="112"/>
      <c r="C118" s="112"/>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389"/>
      <c r="AY118" s="112"/>
      <c r="AZ118" s="112"/>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row>
    <row r="119" spans="1:101" s="8" customFormat="1" ht="5.25" customHeight="1" x14ac:dyDescent="0.15">
      <c r="A119" s="112"/>
      <c r="B119" s="112"/>
      <c r="C119" s="112"/>
      <c r="D119" s="274" t="s">
        <v>137</v>
      </c>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389"/>
      <c r="AY119" s="112"/>
      <c r="AZ119" s="112"/>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row>
    <row r="120" spans="1:101" s="8" customFormat="1" ht="5.25" customHeight="1" x14ac:dyDescent="0.15">
      <c r="A120" s="112"/>
      <c r="B120" s="112"/>
      <c r="C120" s="112"/>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389"/>
      <c r="AY120" s="112"/>
      <c r="AZ120" s="112"/>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row>
    <row r="121" spans="1:101" s="8" customFormat="1" ht="5.25" customHeight="1" x14ac:dyDescent="0.15">
      <c r="A121" s="112"/>
      <c r="B121" s="112"/>
      <c r="C121" s="112"/>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389"/>
      <c r="AY121" s="112"/>
      <c r="AZ121" s="112"/>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row>
    <row r="122" spans="1:101" s="8" customFormat="1" ht="5.25" customHeight="1" x14ac:dyDescent="0.15">
      <c r="A122" s="112"/>
      <c r="B122" s="112"/>
      <c r="C122" s="112"/>
      <c r="D122" s="274" t="s">
        <v>138</v>
      </c>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389"/>
      <c r="AY122" s="112"/>
      <c r="AZ122" s="112"/>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row>
    <row r="123" spans="1:101" s="8" customFormat="1" ht="5.25" customHeight="1" x14ac:dyDescent="0.15">
      <c r="A123" s="112"/>
      <c r="B123" s="112"/>
      <c r="C123" s="112"/>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389"/>
      <c r="AY123" s="112"/>
      <c r="AZ123" s="112"/>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row>
    <row r="124" spans="1:101" s="8" customFormat="1" ht="5.25" customHeight="1" x14ac:dyDescent="0.15">
      <c r="A124" s="112"/>
      <c r="B124" s="112"/>
      <c r="C124" s="112"/>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389"/>
      <c r="AY124" s="112"/>
      <c r="AZ124" s="112"/>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row>
    <row r="125" spans="1:101" s="8" customFormat="1" ht="5.25" customHeight="1" x14ac:dyDescent="0.15">
      <c r="A125" s="112"/>
      <c r="B125" s="112"/>
      <c r="C125" s="112"/>
      <c r="D125" s="274" t="s">
        <v>139</v>
      </c>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389"/>
      <c r="AY125" s="112"/>
      <c r="AZ125" s="112"/>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row>
    <row r="126" spans="1:101" s="8" customFormat="1" ht="5.25" customHeight="1" x14ac:dyDescent="0.15">
      <c r="A126" s="112"/>
      <c r="B126" s="112"/>
      <c r="C126" s="112"/>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389"/>
      <c r="AY126" s="112"/>
      <c r="AZ126" s="112"/>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row>
    <row r="127" spans="1:101" s="8" customFormat="1" ht="5.25" customHeight="1" x14ac:dyDescent="0.15">
      <c r="A127" s="112"/>
      <c r="B127" s="112"/>
      <c r="C127" s="112"/>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389"/>
      <c r="AY127" s="112"/>
      <c r="AZ127" s="112"/>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row>
    <row r="128" spans="1:101" s="8" customFormat="1" ht="5.25" customHeight="1" x14ac:dyDescent="0.15">
      <c r="A128" s="112"/>
      <c r="B128" s="112"/>
      <c r="C128" s="112"/>
      <c r="D128" s="274" t="s">
        <v>24</v>
      </c>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389"/>
      <c r="AY128" s="112"/>
      <c r="AZ128" s="112"/>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row>
    <row r="129" spans="1:92" s="8" customFormat="1" ht="5.25" customHeight="1" x14ac:dyDescent="0.15">
      <c r="A129" s="112"/>
      <c r="B129" s="112"/>
      <c r="C129" s="112"/>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389"/>
      <c r="AY129" s="112"/>
      <c r="AZ129" s="112"/>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row>
    <row r="130" spans="1:92" s="8" customFormat="1" ht="5.25" customHeight="1" x14ac:dyDescent="0.15">
      <c r="A130" s="112"/>
      <c r="B130" s="112"/>
      <c r="C130" s="112"/>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389"/>
      <c r="AY130" s="112"/>
    </row>
    <row r="131" spans="1:92" s="8" customFormat="1" ht="5.25" customHeight="1" x14ac:dyDescent="0.15">
      <c r="A131" s="112"/>
      <c r="B131" s="112"/>
      <c r="D131" s="421" t="s">
        <v>25</v>
      </c>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1"/>
      <c r="AY131" s="421"/>
      <c r="AZ131" s="421"/>
      <c r="BA131" s="421"/>
      <c r="BB131" s="421"/>
      <c r="BC131" s="421"/>
      <c r="BD131" s="421"/>
      <c r="BE131" s="421"/>
      <c r="BF131" s="421"/>
      <c r="BG131" s="421"/>
      <c r="BH131" s="421"/>
      <c r="BI131" s="421"/>
      <c r="BJ131" s="421"/>
      <c r="BK131" s="421"/>
      <c r="BL131" s="421"/>
      <c r="BM131" s="421"/>
      <c r="BN131" s="421"/>
      <c r="BO131" s="421"/>
      <c r="BP131" s="421"/>
      <c r="BQ131" s="421"/>
      <c r="BR131" s="421"/>
      <c r="BS131" s="421"/>
      <c r="BT131" s="421"/>
      <c r="BU131" s="421"/>
      <c r="BV131" s="421"/>
      <c r="BW131" s="421"/>
      <c r="BX131" s="421"/>
      <c r="BY131" s="421"/>
      <c r="BZ131" s="421"/>
      <c r="CA131" s="421"/>
      <c r="CB131" s="421"/>
      <c r="CC131" s="421"/>
      <c r="CD131" s="421"/>
      <c r="CE131" s="421"/>
      <c r="CF131" s="421"/>
      <c r="CG131" s="421"/>
      <c r="CH131" s="421"/>
      <c r="CI131" s="421"/>
      <c r="CJ131" s="421"/>
      <c r="CK131" s="421"/>
      <c r="CL131" s="421"/>
      <c r="CM131" s="421"/>
      <c r="CN131" s="421"/>
    </row>
    <row r="132" spans="1:92" s="8" customFormat="1" ht="5.25" customHeight="1" x14ac:dyDescent="0.15">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1"/>
      <c r="AY132" s="421"/>
      <c r="AZ132" s="421"/>
      <c r="BA132" s="421"/>
      <c r="BB132" s="421"/>
      <c r="BC132" s="421"/>
      <c r="BD132" s="421"/>
      <c r="BE132" s="421"/>
      <c r="BF132" s="421"/>
      <c r="BG132" s="421"/>
      <c r="BH132" s="421"/>
      <c r="BI132" s="421"/>
      <c r="BJ132" s="421"/>
      <c r="BK132" s="421"/>
      <c r="BL132" s="421"/>
      <c r="BM132" s="421"/>
      <c r="BN132" s="421"/>
      <c r="BO132" s="421"/>
      <c r="BP132" s="421"/>
      <c r="BQ132" s="421"/>
      <c r="BR132" s="421"/>
      <c r="BS132" s="421"/>
      <c r="BT132" s="421"/>
      <c r="BU132" s="421"/>
      <c r="BV132" s="421"/>
      <c r="BW132" s="421"/>
      <c r="BX132" s="421"/>
      <c r="BY132" s="421"/>
      <c r="BZ132" s="421"/>
      <c r="CA132" s="421"/>
      <c r="CB132" s="421"/>
      <c r="CC132" s="421"/>
      <c r="CD132" s="421"/>
      <c r="CE132" s="421"/>
      <c r="CF132" s="421"/>
      <c r="CG132" s="421"/>
      <c r="CH132" s="421"/>
      <c r="CI132" s="421"/>
      <c r="CJ132" s="421"/>
      <c r="CK132" s="421"/>
      <c r="CL132" s="421"/>
      <c r="CM132" s="421"/>
      <c r="CN132" s="421"/>
    </row>
    <row r="133" spans="1:92" s="8" customFormat="1" ht="5.25" customHeight="1" x14ac:dyDescent="0.15">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1"/>
      <c r="AY133" s="421"/>
      <c r="AZ133" s="421"/>
      <c r="BA133" s="421"/>
      <c r="BB133" s="421"/>
      <c r="BC133" s="421"/>
      <c r="BD133" s="421"/>
      <c r="BE133" s="421"/>
      <c r="BF133" s="421"/>
      <c r="BG133" s="421"/>
      <c r="BH133" s="421"/>
      <c r="BI133" s="421"/>
      <c r="BJ133" s="421"/>
      <c r="BK133" s="421"/>
      <c r="BL133" s="421"/>
      <c r="BM133" s="421"/>
      <c r="BN133" s="421"/>
      <c r="BO133" s="421"/>
      <c r="BP133" s="421"/>
      <c r="BQ133" s="421"/>
      <c r="BR133" s="421"/>
      <c r="BS133" s="421"/>
      <c r="BT133" s="421"/>
      <c r="BU133" s="421"/>
      <c r="BV133" s="421"/>
      <c r="BW133" s="421"/>
      <c r="BX133" s="421"/>
      <c r="BY133" s="421"/>
      <c r="BZ133" s="421"/>
      <c r="CA133" s="421"/>
      <c r="CB133" s="421"/>
      <c r="CC133" s="421"/>
      <c r="CD133" s="421"/>
      <c r="CE133" s="421"/>
      <c r="CF133" s="421"/>
      <c r="CG133" s="421"/>
      <c r="CH133" s="421"/>
      <c r="CI133" s="421"/>
      <c r="CJ133" s="421"/>
      <c r="CK133" s="421"/>
      <c r="CL133" s="421"/>
      <c r="CM133" s="421"/>
      <c r="CN133" s="421"/>
    </row>
    <row r="134" spans="1:92" s="8" customFormat="1" ht="5.25" customHeight="1" x14ac:dyDescent="0.15">
      <c r="D134" s="274" t="s">
        <v>136</v>
      </c>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row>
    <row r="135" spans="1:92" s="8" customFormat="1" ht="5.25" customHeight="1" x14ac:dyDescent="0.15">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row>
    <row r="136" spans="1:92" s="8" customFormat="1" ht="5.25" customHeight="1" x14ac:dyDescent="0.15">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H136" s="274"/>
      <c r="CI136" s="274"/>
      <c r="CJ136" s="274"/>
      <c r="CK136" s="274"/>
      <c r="CL136" s="274"/>
      <c r="CM136" s="274"/>
      <c r="CN136" s="274"/>
    </row>
    <row r="137" spans="1:92" s="8" customFormat="1" ht="5.25" customHeight="1" x14ac:dyDescent="0.15">
      <c r="D137" s="405" t="s">
        <v>135</v>
      </c>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405"/>
      <c r="BA137" s="405"/>
      <c r="BB137" s="405"/>
      <c r="BC137" s="405"/>
      <c r="BD137" s="405"/>
      <c r="BE137" s="405"/>
      <c r="BF137" s="405"/>
      <c r="BG137" s="405"/>
      <c r="BH137" s="405"/>
      <c r="BI137" s="405"/>
      <c r="BJ137" s="405"/>
      <c r="BK137" s="405"/>
      <c r="BL137" s="405"/>
      <c r="BM137" s="405"/>
      <c r="BN137" s="405"/>
      <c r="BO137" s="405"/>
      <c r="BP137" s="405"/>
      <c r="BQ137" s="405"/>
      <c r="BR137" s="405"/>
      <c r="BS137" s="405"/>
      <c r="BT137" s="405"/>
      <c r="BU137" s="405"/>
      <c r="BV137" s="405"/>
      <c r="BW137" s="405"/>
      <c r="BX137" s="405"/>
      <c r="BY137" s="405"/>
      <c r="BZ137" s="405"/>
      <c r="CA137" s="405"/>
      <c r="CB137" s="405"/>
      <c r="CC137" s="405"/>
      <c r="CD137" s="405"/>
      <c r="CE137" s="405"/>
      <c r="CF137" s="405"/>
      <c r="CG137" s="405"/>
      <c r="CH137" s="405"/>
      <c r="CI137" s="405"/>
      <c r="CJ137" s="405"/>
      <c r="CK137" s="405"/>
      <c r="CL137" s="405"/>
      <c r="CM137" s="405"/>
      <c r="CN137" s="405"/>
    </row>
    <row r="138" spans="1:92" s="8" customFormat="1" ht="5.25" customHeight="1" x14ac:dyDescent="0.1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5"/>
      <c r="AD138" s="405"/>
      <c r="AE138" s="405"/>
      <c r="AF138" s="405"/>
      <c r="AG138" s="405"/>
      <c r="AH138" s="405"/>
      <c r="AI138" s="405"/>
      <c r="AJ138" s="405"/>
      <c r="AK138" s="405"/>
      <c r="AL138" s="405"/>
      <c r="AM138" s="405"/>
      <c r="AN138" s="405"/>
      <c r="AO138" s="405"/>
      <c r="AP138" s="405"/>
      <c r="AQ138" s="405"/>
      <c r="AR138" s="405"/>
      <c r="AS138" s="405"/>
      <c r="AT138" s="405"/>
      <c r="AU138" s="405"/>
      <c r="AV138" s="405"/>
      <c r="AW138" s="405"/>
      <c r="AX138" s="405"/>
      <c r="AY138" s="405"/>
      <c r="AZ138" s="405"/>
      <c r="BA138" s="405"/>
      <c r="BB138" s="405"/>
      <c r="BC138" s="405"/>
      <c r="BD138" s="405"/>
      <c r="BE138" s="405"/>
      <c r="BF138" s="405"/>
      <c r="BG138" s="405"/>
      <c r="BH138" s="405"/>
      <c r="BI138" s="405"/>
      <c r="BJ138" s="405"/>
      <c r="BK138" s="405"/>
      <c r="BL138" s="405"/>
      <c r="BM138" s="405"/>
      <c r="BN138" s="405"/>
      <c r="BO138" s="405"/>
      <c r="BP138" s="405"/>
      <c r="BQ138" s="405"/>
      <c r="BR138" s="405"/>
      <c r="BS138" s="405"/>
      <c r="BT138" s="405"/>
      <c r="BU138" s="405"/>
      <c r="BV138" s="405"/>
      <c r="BW138" s="405"/>
      <c r="BX138" s="405"/>
      <c r="BY138" s="405"/>
      <c r="BZ138" s="405"/>
      <c r="CA138" s="405"/>
      <c r="CB138" s="405"/>
      <c r="CC138" s="405"/>
      <c r="CD138" s="405"/>
      <c r="CE138" s="405"/>
      <c r="CF138" s="405"/>
      <c r="CG138" s="405"/>
      <c r="CH138" s="405"/>
      <c r="CI138" s="405"/>
      <c r="CJ138" s="405"/>
      <c r="CK138" s="405"/>
      <c r="CL138" s="405"/>
      <c r="CM138" s="405"/>
      <c r="CN138" s="405"/>
    </row>
    <row r="139" spans="1:92" s="8" customFormat="1" ht="5.25" customHeight="1" x14ac:dyDescent="0.1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405"/>
      <c r="AN139" s="405"/>
      <c r="AO139" s="405"/>
      <c r="AP139" s="405"/>
      <c r="AQ139" s="405"/>
      <c r="AR139" s="405"/>
      <c r="AS139" s="405"/>
      <c r="AT139" s="405"/>
      <c r="AU139" s="405"/>
      <c r="AV139" s="405"/>
      <c r="AW139" s="405"/>
      <c r="AX139" s="405"/>
      <c r="AY139" s="405"/>
      <c r="AZ139" s="405"/>
      <c r="BA139" s="405"/>
      <c r="BB139" s="405"/>
      <c r="BC139" s="405"/>
      <c r="BD139" s="405"/>
      <c r="BE139" s="405"/>
      <c r="BF139" s="405"/>
      <c r="BG139" s="405"/>
      <c r="BH139" s="405"/>
      <c r="BI139" s="405"/>
      <c r="BJ139" s="405"/>
      <c r="BK139" s="405"/>
      <c r="BL139" s="405"/>
      <c r="BM139" s="405"/>
      <c r="BN139" s="405"/>
      <c r="BO139" s="405"/>
      <c r="BP139" s="405"/>
      <c r="BQ139" s="405"/>
      <c r="BR139" s="405"/>
      <c r="BS139" s="405"/>
      <c r="BT139" s="405"/>
      <c r="BU139" s="405"/>
      <c r="BV139" s="405"/>
      <c r="BW139" s="405"/>
      <c r="BX139" s="405"/>
      <c r="BY139" s="405"/>
      <c r="BZ139" s="405"/>
      <c r="CA139" s="405"/>
      <c r="CB139" s="405"/>
      <c r="CC139" s="405"/>
      <c r="CD139" s="405"/>
      <c r="CE139" s="405"/>
      <c r="CF139" s="405"/>
      <c r="CG139" s="405"/>
      <c r="CH139" s="405"/>
      <c r="CI139" s="405"/>
      <c r="CJ139" s="405"/>
      <c r="CK139" s="405"/>
      <c r="CL139" s="405"/>
      <c r="CM139" s="405"/>
      <c r="CN139" s="405"/>
    </row>
    <row r="140" spans="1:92" s="8" customFormat="1" ht="5.25" customHeight="1" x14ac:dyDescent="0.15">
      <c r="D140" s="274" t="s">
        <v>26</v>
      </c>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row>
    <row r="141" spans="1:92" s="8" customFormat="1" ht="5.25" customHeight="1" x14ac:dyDescent="0.15">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row>
    <row r="142" spans="1:92" s="8" customFormat="1" ht="5.25" customHeight="1" x14ac:dyDescent="0.15">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row>
    <row r="143" spans="1:92" s="8" customFormat="1" ht="5.25" customHeight="1" x14ac:dyDescent="0.15">
      <c r="D143" s="274" t="s">
        <v>140</v>
      </c>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389"/>
      <c r="AY143" s="112"/>
    </row>
    <row r="144" spans="1:92" s="8" customFormat="1" ht="5.25" customHeight="1" x14ac:dyDescent="0.15">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389"/>
      <c r="AY144" s="112"/>
    </row>
    <row r="145" spans="1:101" s="8" customFormat="1" ht="5.25" customHeight="1" x14ac:dyDescent="0.15">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389"/>
      <c r="AY145" s="112"/>
    </row>
    <row r="146" spans="1:101" s="8" customFormat="1" ht="5.25" customHeight="1" x14ac:dyDescent="0.15">
      <c r="D146" s="274" t="s">
        <v>27</v>
      </c>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row>
    <row r="147" spans="1:101" s="8" customFormat="1" ht="5.25" customHeight="1" x14ac:dyDescent="0.15">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row>
    <row r="148" spans="1:101" s="8" customFormat="1" ht="5.25" customHeight="1" x14ac:dyDescent="0.15">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row>
    <row r="149" spans="1:101" ht="5.25" customHeight="1" x14ac:dyDescent="0.15">
      <c r="A149" s="8"/>
      <c r="B149" s="8"/>
      <c r="C149" s="8"/>
      <c r="D149" s="274" t="s">
        <v>32</v>
      </c>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8"/>
      <c r="CP149" s="8"/>
      <c r="CQ149" s="8"/>
      <c r="CR149" s="8"/>
      <c r="CS149" s="8"/>
      <c r="CT149" s="8"/>
      <c r="CU149" s="8"/>
      <c r="CV149" s="8"/>
      <c r="CW149" s="8"/>
    </row>
    <row r="150" spans="1:101" ht="5.25" customHeight="1" x14ac:dyDescent="0.15">
      <c r="A150" s="8"/>
      <c r="B150" s="8"/>
      <c r="C150" s="8"/>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8"/>
      <c r="CP150" s="8"/>
      <c r="CQ150" s="8"/>
      <c r="CR150" s="8"/>
      <c r="CS150" s="8"/>
      <c r="CT150" s="8"/>
      <c r="CU150" s="8"/>
      <c r="CV150" s="8"/>
      <c r="CW150" s="8"/>
    </row>
    <row r="151" spans="1:101" ht="5.25" customHeight="1" x14ac:dyDescent="0.15">
      <c r="A151" s="8"/>
      <c r="B151" s="8"/>
      <c r="C151" s="8"/>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8"/>
      <c r="CP151" s="8"/>
      <c r="CQ151" s="8"/>
      <c r="CR151" s="8"/>
      <c r="CS151" s="8"/>
      <c r="CT151" s="8"/>
      <c r="CU151" s="8"/>
      <c r="CV151" s="8"/>
      <c r="CW151" s="8"/>
    </row>
    <row r="152" spans="1:101" ht="5.25" customHeight="1" x14ac:dyDescent="0.15">
      <c r="A152" s="8"/>
      <c r="B152" s="8"/>
      <c r="C152" s="8"/>
      <c r="D152" s="421" t="s">
        <v>28</v>
      </c>
      <c r="E152" s="421"/>
      <c r="F152" s="421"/>
      <c r="G152" s="421"/>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c r="AN152" s="421"/>
      <c r="AO152" s="421"/>
      <c r="AP152" s="421"/>
      <c r="AQ152" s="421"/>
      <c r="AR152" s="421"/>
      <c r="AS152" s="421"/>
      <c r="AT152" s="421"/>
      <c r="AU152" s="421"/>
      <c r="AV152" s="421"/>
      <c r="AW152" s="421"/>
      <c r="AX152" s="421"/>
      <c r="AY152" s="421"/>
      <c r="AZ152" s="421"/>
      <c r="BA152" s="421"/>
      <c r="BB152" s="421"/>
      <c r="BC152" s="421"/>
      <c r="BD152" s="421"/>
      <c r="BE152" s="421"/>
      <c r="BF152" s="421"/>
      <c r="BG152" s="421"/>
      <c r="BH152" s="421"/>
      <c r="BI152" s="421"/>
      <c r="BJ152" s="421"/>
      <c r="BK152" s="421"/>
      <c r="BL152" s="421"/>
      <c r="BM152" s="421"/>
      <c r="BN152" s="421"/>
      <c r="BO152" s="421"/>
      <c r="BP152" s="421"/>
      <c r="BQ152" s="421"/>
      <c r="BR152" s="421"/>
      <c r="BS152" s="421"/>
      <c r="BT152" s="421"/>
      <c r="BU152" s="421"/>
      <c r="BV152" s="421"/>
      <c r="BW152" s="421"/>
      <c r="BX152" s="421"/>
      <c r="BY152" s="421"/>
      <c r="BZ152" s="421"/>
      <c r="CA152" s="421"/>
      <c r="CB152" s="421"/>
      <c r="CC152" s="421"/>
      <c r="CD152" s="421"/>
      <c r="CE152" s="421"/>
      <c r="CF152" s="421"/>
      <c r="CG152" s="421"/>
      <c r="CH152" s="421"/>
      <c r="CI152" s="421"/>
      <c r="CJ152" s="421"/>
      <c r="CK152" s="421"/>
      <c r="CL152" s="421"/>
      <c r="CM152" s="421"/>
      <c r="CN152" s="421"/>
      <c r="CO152" s="8"/>
      <c r="CP152" s="8"/>
      <c r="CQ152" s="8"/>
      <c r="CR152" s="8"/>
      <c r="CS152" s="8"/>
      <c r="CT152" s="8"/>
      <c r="CU152" s="8"/>
      <c r="CV152" s="8"/>
      <c r="CW152" s="8"/>
    </row>
    <row r="153" spans="1:101" ht="5.25" customHeight="1" x14ac:dyDescent="0.15">
      <c r="A153" s="8"/>
      <c r="B153" s="8"/>
      <c r="C153" s="8"/>
      <c r="D153" s="421"/>
      <c r="E153" s="421"/>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421"/>
      <c r="AY153" s="421"/>
      <c r="AZ153" s="421"/>
      <c r="BA153" s="421"/>
      <c r="BB153" s="421"/>
      <c r="BC153" s="421"/>
      <c r="BD153" s="421"/>
      <c r="BE153" s="421"/>
      <c r="BF153" s="421"/>
      <c r="BG153" s="421"/>
      <c r="BH153" s="421"/>
      <c r="BI153" s="421"/>
      <c r="BJ153" s="421"/>
      <c r="BK153" s="421"/>
      <c r="BL153" s="421"/>
      <c r="BM153" s="421"/>
      <c r="BN153" s="421"/>
      <c r="BO153" s="421"/>
      <c r="BP153" s="421"/>
      <c r="BQ153" s="421"/>
      <c r="BR153" s="421"/>
      <c r="BS153" s="421"/>
      <c r="BT153" s="421"/>
      <c r="BU153" s="421"/>
      <c r="BV153" s="421"/>
      <c r="BW153" s="421"/>
      <c r="BX153" s="421"/>
      <c r="BY153" s="421"/>
      <c r="BZ153" s="421"/>
      <c r="CA153" s="421"/>
      <c r="CB153" s="421"/>
      <c r="CC153" s="421"/>
      <c r="CD153" s="421"/>
      <c r="CE153" s="421"/>
      <c r="CF153" s="421"/>
      <c r="CG153" s="421"/>
      <c r="CH153" s="421"/>
      <c r="CI153" s="421"/>
      <c r="CJ153" s="421"/>
      <c r="CK153" s="421"/>
      <c r="CL153" s="421"/>
      <c r="CM153" s="421"/>
      <c r="CN153" s="421"/>
      <c r="CO153" s="8"/>
      <c r="CP153" s="8"/>
      <c r="CQ153" s="8"/>
      <c r="CR153" s="8"/>
      <c r="CS153" s="8"/>
      <c r="CT153" s="8"/>
      <c r="CU153" s="8"/>
      <c r="CV153" s="8"/>
      <c r="CW153" s="8"/>
    </row>
    <row r="154" spans="1:101" ht="5.25" customHeight="1" x14ac:dyDescent="0.15">
      <c r="A154" s="8"/>
      <c r="B154" s="8"/>
      <c r="C154" s="8"/>
      <c r="D154" s="421"/>
      <c r="E154" s="421"/>
      <c r="F154" s="421"/>
      <c r="G154" s="421"/>
      <c r="H154" s="421"/>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1"/>
      <c r="BR154" s="421"/>
      <c r="BS154" s="421"/>
      <c r="BT154" s="421"/>
      <c r="BU154" s="421"/>
      <c r="BV154" s="421"/>
      <c r="BW154" s="421"/>
      <c r="BX154" s="421"/>
      <c r="BY154" s="421"/>
      <c r="BZ154" s="421"/>
      <c r="CA154" s="421"/>
      <c r="CB154" s="421"/>
      <c r="CC154" s="421"/>
      <c r="CD154" s="421"/>
      <c r="CE154" s="421"/>
      <c r="CF154" s="421"/>
      <c r="CG154" s="421"/>
      <c r="CH154" s="421"/>
      <c r="CI154" s="421"/>
      <c r="CJ154" s="421"/>
      <c r="CK154" s="421"/>
      <c r="CL154" s="421"/>
      <c r="CM154" s="421"/>
      <c r="CN154" s="421"/>
      <c r="CO154" s="8"/>
      <c r="CP154" s="8"/>
      <c r="CQ154" s="8"/>
      <c r="CR154" s="8"/>
      <c r="CS154" s="8"/>
      <c r="CT154" s="8"/>
      <c r="CU154" s="8"/>
      <c r="CV154" s="8"/>
      <c r="CW154" s="8"/>
    </row>
    <row r="155" spans="1:101" ht="5.25" customHeight="1" x14ac:dyDescent="0.15">
      <c r="A155" s="8"/>
      <c r="B155" s="8"/>
      <c r="C155" s="8"/>
      <c r="D155" s="422" t="s">
        <v>130</v>
      </c>
      <c r="E155" s="422"/>
      <c r="F155" s="422"/>
      <c r="G155" s="422"/>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2"/>
      <c r="BS155" s="422"/>
      <c r="BT155" s="422"/>
      <c r="BU155" s="422"/>
      <c r="BV155" s="422"/>
      <c r="BW155" s="422"/>
      <c r="BX155" s="422"/>
      <c r="BY155" s="422"/>
      <c r="BZ155" s="422"/>
      <c r="CA155" s="422"/>
      <c r="CB155" s="422"/>
      <c r="CC155" s="422"/>
      <c r="CD155" s="422"/>
      <c r="CE155" s="422"/>
      <c r="CF155" s="422"/>
      <c r="CG155" s="422"/>
      <c r="CH155" s="422"/>
      <c r="CI155" s="422"/>
      <c r="CJ155" s="422"/>
      <c r="CK155" s="422"/>
      <c r="CL155" s="422"/>
      <c r="CM155" s="422"/>
      <c r="CN155" s="422"/>
      <c r="CO155" s="8"/>
      <c r="CP155" s="8"/>
      <c r="CQ155" s="8"/>
      <c r="CR155" s="8"/>
      <c r="CS155" s="8"/>
      <c r="CT155" s="8"/>
      <c r="CU155" s="8"/>
      <c r="CV155" s="8"/>
      <c r="CW155" s="8"/>
    </row>
    <row r="156" spans="1:101" ht="5.25" customHeight="1" x14ac:dyDescent="0.15">
      <c r="A156" s="8"/>
      <c r="B156" s="8"/>
      <c r="C156" s="8"/>
      <c r="D156" s="422"/>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c r="AO156" s="422"/>
      <c r="AP156" s="422"/>
      <c r="AQ156" s="422"/>
      <c r="AR156" s="422"/>
      <c r="AS156" s="422"/>
      <c r="AT156" s="422"/>
      <c r="AU156" s="422"/>
      <c r="AV156" s="422"/>
      <c r="AW156" s="422"/>
      <c r="AX156" s="422"/>
      <c r="AY156" s="422"/>
      <c r="AZ156" s="422"/>
      <c r="BA156" s="422"/>
      <c r="BB156" s="422"/>
      <c r="BC156" s="422"/>
      <c r="BD156" s="422"/>
      <c r="BE156" s="422"/>
      <c r="BF156" s="422"/>
      <c r="BG156" s="422"/>
      <c r="BH156" s="422"/>
      <c r="BI156" s="422"/>
      <c r="BJ156" s="422"/>
      <c r="BK156" s="422"/>
      <c r="BL156" s="422"/>
      <c r="BM156" s="422"/>
      <c r="BN156" s="422"/>
      <c r="BO156" s="422"/>
      <c r="BP156" s="422"/>
      <c r="BQ156" s="422"/>
      <c r="BR156" s="422"/>
      <c r="BS156" s="422"/>
      <c r="BT156" s="422"/>
      <c r="BU156" s="422"/>
      <c r="BV156" s="422"/>
      <c r="BW156" s="422"/>
      <c r="BX156" s="422"/>
      <c r="BY156" s="422"/>
      <c r="BZ156" s="422"/>
      <c r="CA156" s="422"/>
      <c r="CB156" s="422"/>
      <c r="CC156" s="422"/>
      <c r="CD156" s="422"/>
      <c r="CE156" s="422"/>
      <c r="CF156" s="422"/>
      <c r="CG156" s="422"/>
      <c r="CH156" s="422"/>
      <c r="CI156" s="422"/>
      <c r="CJ156" s="422"/>
      <c r="CK156" s="422"/>
      <c r="CL156" s="422"/>
      <c r="CM156" s="422"/>
      <c r="CN156" s="422"/>
      <c r="CO156" s="8"/>
      <c r="CP156" s="8"/>
      <c r="CQ156" s="8"/>
      <c r="CR156" s="8"/>
      <c r="CS156" s="8"/>
      <c r="CT156" s="8"/>
      <c r="CU156" s="8"/>
      <c r="CV156" s="8"/>
      <c r="CW156" s="8"/>
    </row>
    <row r="157" spans="1:101" ht="5.25" customHeight="1" x14ac:dyDescent="0.15">
      <c r="A157" s="8"/>
      <c r="B157" s="8"/>
      <c r="C157" s="8"/>
      <c r="D157" s="422"/>
      <c r="E157" s="422"/>
      <c r="F157" s="422"/>
      <c r="G157" s="422"/>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422"/>
      <c r="BC157" s="422"/>
      <c r="BD157" s="422"/>
      <c r="BE157" s="422"/>
      <c r="BF157" s="422"/>
      <c r="BG157" s="422"/>
      <c r="BH157" s="422"/>
      <c r="BI157" s="422"/>
      <c r="BJ157" s="422"/>
      <c r="BK157" s="422"/>
      <c r="BL157" s="422"/>
      <c r="BM157" s="422"/>
      <c r="BN157" s="422"/>
      <c r="BO157" s="422"/>
      <c r="BP157" s="422"/>
      <c r="BQ157" s="422"/>
      <c r="BR157" s="422"/>
      <c r="BS157" s="422"/>
      <c r="BT157" s="422"/>
      <c r="BU157" s="422"/>
      <c r="BV157" s="422"/>
      <c r="BW157" s="422"/>
      <c r="BX157" s="422"/>
      <c r="BY157" s="422"/>
      <c r="BZ157" s="422"/>
      <c r="CA157" s="422"/>
      <c r="CB157" s="422"/>
      <c r="CC157" s="422"/>
      <c r="CD157" s="422"/>
      <c r="CE157" s="422"/>
      <c r="CF157" s="422"/>
      <c r="CG157" s="422"/>
      <c r="CH157" s="422"/>
      <c r="CI157" s="422"/>
      <c r="CJ157" s="422"/>
      <c r="CK157" s="422"/>
      <c r="CL157" s="422"/>
      <c r="CM157" s="422"/>
      <c r="CN157" s="422"/>
      <c r="CO157" s="8"/>
      <c r="CP157" s="8"/>
      <c r="CQ157" s="8"/>
      <c r="CR157" s="8"/>
      <c r="CS157" s="8"/>
      <c r="CT157" s="8"/>
      <c r="CU157" s="8"/>
      <c r="CV157" s="8"/>
      <c r="CW157" s="8"/>
    </row>
    <row r="158" spans="1:101" ht="5.25" customHeight="1" x14ac:dyDescent="0.15">
      <c r="A158" s="8"/>
      <c r="B158" s="8"/>
      <c r="C158" s="8"/>
      <c r="D158" s="274" t="s">
        <v>141</v>
      </c>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389"/>
      <c r="AY158" s="112"/>
      <c r="AZ158" s="112"/>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row>
    <row r="159" spans="1:101" ht="5.25" customHeight="1" x14ac:dyDescent="0.15">
      <c r="A159" s="8"/>
      <c r="B159" s="8"/>
      <c r="C159" s="8"/>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389"/>
      <c r="AY159" s="112"/>
      <c r="AZ159" s="112"/>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row>
    <row r="160" spans="1:101" ht="5.25" customHeight="1" x14ac:dyDescent="0.15">
      <c r="A160" s="8"/>
      <c r="B160" s="8"/>
      <c r="C160" s="8"/>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389"/>
      <c r="AY160" s="112"/>
      <c r="AZ160" s="112"/>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row>
    <row r="161" spans="1:101" ht="5.25" customHeight="1" x14ac:dyDescent="0.15">
      <c r="A161" s="8"/>
      <c r="B161" s="8"/>
      <c r="C161" s="8"/>
      <c r="D161" s="274" t="s">
        <v>29</v>
      </c>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c r="CH161" s="274"/>
      <c r="CI161" s="274"/>
      <c r="CJ161" s="274"/>
      <c r="CK161" s="274"/>
      <c r="CL161" s="274"/>
      <c r="CM161" s="274"/>
      <c r="CN161" s="274"/>
      <c r="CO161" s="8"/>
      <c r="CP161" s="8"/>
      <c r="CQ161" s="8"/>
      <c r="CR161" s="8"/>
      <c r="CS161" s="8"/>
      <c r="CT161" s="8"/>
      <c r="CU161" s="8"/>
      <c r="CV161" s="8"/>
      <c r="CW161" s="8"/>
    </row>
    <row r="162" spans="1:101" ht="5.25" customHeight="1" x14ac:dyDescent="0.15">
      <c r="A162" s="8"/>
      <c r="B162" s="8"/>
      <c r="C162" s="8"/>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c r="CH162" s="274"/>
      <c r="CI162" s="274"/>
      <c r="CJ162" s="274"/>
      <c r="CK162" s="274"/>
      <c r="CL162" s="274"/>
      <c r="CM162" s="274"/>
      <c r="CN162" s="274"/>
      <c r="CO162" s="8"/>
      <c r="CP162" s="8"/>
      <c r="CQ162" s="8"/>
      <c r="CR162" s="8"/>
      <c r="CS162" s="8"/>
      <c r="CT162" s="8"/>
      <c r="CU162" s="8"/>
      <c r="CV162" s="8"/>
      <c r="CW162" s="8"/>
    </row>
    <row r="163" spans="1:101" ht="5.25" customHeight="1" x14ac:dyDescent="0.15">
      <c r="A163" s="8"/>
      <c r="B163" s="8"/>
      <c r="C163" s="8"/>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c r="CJ163" s="274"/>
      <c r="CK163" s="274"/>
      <c r="CL163" s="274"/>
      <c r="CM163" s="274"/>
      <c r="CN163" s="274"/>
      <c r="CO163" s="8"/>
      <c r="CP163" s="8"/>
      <c r="CQ163" s="8"/>
      <c r="CR163" s="8"/>
      <c r="CS163" s="8"/>
      <c r="CT163" s="8"/>
      <c r="CU163" s="8"/>
      <c r="CV163" s="8"/>
      <c r="CW163" s="8"/>
    </row>
    <row r="164" spans="1:101" ht="5.25" customHeight="1" x14ac:dyDescent="0.15">
      <c r="A164" s="8"/>
      <c r="B164" s="8"/>
      <c r="C164" s="8"/>
      <c r="D164" s="274" t="s">
        <v>197</v>
      </c>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c r="CJ164" s="274"/>
      <c r="CK164" s="274"/>
      <c r="CL164" s="274"/>
      <c r="CM164" s="274"/>
      <c r="CN164" s="274"/>
      <c r="CO164" s="8"/>
      <c r="CP164" s="8"/>
      <c r="CQ164" s="8"/>
      <c r="CR164" s="8"/>
      <c r="CS164" s="8"/>
      <c r="CT164" s="8"/>
      <c r="CU164" s="8"/>
      <c r="CV164" s="8"/>
      <c r="CW164" s="8"/>
    </row>
    <row r="165" spans="1:101" ht="5.25" customHeight="1" x14ac:dyDescent="0.15">
      <c r="A165" s="8"/>
      <c r="B165" s="8"/>
      <c r="C165" s="8"/>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8"/>
      <c r="CP165" s="8"/>
      <c r="CQ165" s="8"/>
      <c r="CR165" s="8"/>
      <c r="CS165" s="8"/>
      <c r="CT165" s="8"/>
      <c r="CU165" s="8"/>
      <c r="CV165" s="8"/>
      <c r="CW165" s="8"/>
    </row>
    <row r="166" spans="1:101" ht="5.25" customHeight="1" x14ac:dyDescent="0.15">
      <c r="A166" s="8"/>
      <c r="B166" s="8"/>
      <c r="C166" s="8"/>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c r="CJ166" s="274"/>
      <c r="CK166" s="274"/>
      <c r="CL166" s="274"/>
      <c r="CM166" s="274"/>
      <c r="CN166" s="274"/>
      <c r="CO166" s="8"/>
      <c r="CP166" s="8"/>
      <c r="CQ166" s="8"/>
      <c r="CR166" s="8"/>
      <c r="CS166" s="8"/>
      <c r="CT166" s="8"/>
      <c r="CU166" s="8"/>
      <c r="CV166" s="8"/>
      <c r="CW166" s="8"/>
    </row>
    <row r="167" spans="1:101" ht="5.25" customHeight="1" x14ac:dyDescent="0.15">
      <c r="A167" s="8"/>
      <c r="B167" s="8"/>
      <c r="C167" s="8"/>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406" t="s">
        <v>265</v>
      </c>
      <c r="BU167" s="407"/>
      <c r="BV167" s="407"/>
      <c r="BW167" s="407"/>
      <c r="BX167" s="407"/>
      <c r="BY167" s="407"/>
      <c r="BZ167" s="407"/>
      <c r="CA167" s="407"/>
      <c r="CB167" s="407"/>
      <c r="CC167" s="407"/>
      <c r="CD167" s="407"/>
      <c r="CE167" s="407"/>
      <c r="CF167" s="407"/>
      <c r="CG167" s="407"/>
      <c r="CH167" s="407"/>
      <c r="CI167" s="407"/>
      <c r="CJ167" s="407"/>
      <c r="CK167" s="407"/>
      <c r="CL167" s="407"/>
      <c r="CM167" s="407"/>
      <c r="CN167" s="116"/>
      <c r="CO167" s="8"/>
      <c r="CP167" s="8"/>
      <c r="CQ167" s="8"/>
      <c r="CR167" s="8"/>
      <c r="CS167" s="8"/>
      <c r="CT167" s="8"/>
      <c r="CU167" s="8"/>
      <c r="CV167" s="8"/>
      <c r="CW167" s="8"/>
    </row>
    <row r="168" spans="1:101" ht="5.25" customHeight="1" x14ac:dyDescent="0.15">
      <c r="A168" s="8"/>
      <c r="B168" s="8"/>
      <c r="C168" s="8"/>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407"/>
      <c r="BU168" s="407"/>
      <c r="BV168" s="407"/>
      <c r="BW168" s="407"/>
      <c r="BX168" s="407"/>
      <c r="BY168" s="407"/>
      <c r="BZ168" s="407"/>
      <c r="CA168" s="407"/>
      <c r="CB168" s="407"/>
      <c r="CC168" s="407"/>
      <c r="CD168" s="407"/>
      <c r="CE168" s="407"/>
      <c r="CF168" s="407"/>
      <c r="CG168" s="407"/>
      <c r="CH168" s="407"/>
      <c r="CI168" s="407"/>
      <c r="CJ168" s="407"/>
      <c r="CK168" s="407"/>
      <c r="CL168" s="407"/>
      <c r="CM168" s="407"/>
      <c r="CN168" s="116"/>
      <c r="CO168" s="8"/>
      <c r="CP168" s="8"/>
      <c r="CQ168" s="8"/>
      <c r="CR168" s="8"/>
      <c r="CS168" s="8"/>
      <c r="CT168" s="8"/>
      <c r="CU168" s="8"/>
      <c r="CV168" s="8"/>
      <c r="CW168" s="8"/>
    </row>
    <row r="169" spans="1:101" ht="5.25" customHeight="1" x14ac:dyDescent="0.15">
      <c r="A169" s="8"/>
      <c r="B169" s="8"/>
      <c r="C169" s="8"/>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407"/>
      <c r="BU169" s="407"/>
      <c r="BV169" s="407"/>
      <c r="BW169" s="407"/>
      <c r="BX169" s="407"/>
      <c r="BY169" s="407"/>
      <c r="BZ169" s="407"/>
      <c r="CA169" s="407"/>
      <c r="CB169" s="407"/>
      <c r="CC169" s="407"/>
      <c r="CD169" s="407"/>
      <c r="CE169" s="407"/>
      <c r="CF169" s="407"/>
      <c r="CG169" s="407"/>
      <c r="CH169" s="407"/>
      <c r="CI169" s="407"/>
      <c r="CJ169" s="407"/>
      <c r="CK169" s="407"/>
      <c r="CL169" s="407"/>
      <c r="CM169" s="407"/>
      <c r="CN169" s="116"/>
      <c r="CO169" s="8"/>
      <c r="CP169" s="8"/>
      <c r="CQ169" s="8"/>
      <c r="CR169" s="8"/>
      <c r="CS169" s="8"/>
      <c r="CT169" s="8"/>
      <c r="CU169" s="8"/>
      <c r="CV169" s="8"/>
      <c r="CW169" s="8"/>
    </row>
    <row r="170" spans="1:101" ht="5.25" customHeight="1" x14ac:dyDescent="0.15">
      <c r="A170" s="8"/>
      <c r="B170" s="8"/>
      <c r="C170" s="8"/>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8"/>
      <c r="BR170" s="8"/>
      <c r="BS170" s="8"/>
      <c r="BT170" s="8"/>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8"/>
      <c r="CP170" s="8"/>
      <c r="CQ170" s="8"/>
      <c r="CR170" s="8"/>
      <c r="CS170" s="8"/>
      <c r="CT170" s="8"/>
      <c r="CU170" s="8"/>
      <c r="CV170" s="8"/>
      <c r="CW170" s="8"/>
    </row>
    <row r="171" spans="1:101" ht="5.25" customHeight="1" x14ac:dyDescent="0.15">
      <c r="A171" s="8"/>
      <c r="B171" s="8"/>
      <c r="C171" s="8"/>
      <c r="BQ171" s="8"/>
      <c r="BR171" s="8"/>
      <c r="BS171" s="8"/>
      <c r="BT171" s="8"/>
      <c r="CO171" s="8"/>
      <c r="CP171" s="8"/>
      <c r="CQ171" s="8"/>
      <c r="CR171" s="8"/>
      <c r="CS171" s="8"/>
      <c r="CT171" s="8"/>
      <c r="CU171" s="8"/>
      <c r="CV171" s="8"/>
      <c r="CW171" s="8"/>
    </row>
    <row r="172" spans="1:101" ht="5.25" customHeight="1" x14ac:dyDescent="0.15">
      <c r="A172" s="8"/>
      <c r="B172" s="8"/>
      <c r="C172" s="8"/>
      <c r="BQ172" s="8"/>
      <c r="BR172" s="8"/>
      <c r="BS172" s="8"/>
      <c r="BT172" s="8"/>
      <c r="CO172" s="8"/>
      <c r="CP172" s="8"/>
      <c r="CQ172" s="8"/>
      <c r="CR172" s="8"/>
      <c r="CS172" s="8"/>
      <c r="CT172" s="8"/>
      <c r="CU172" s="8"/>
      <c r="CV172" s="8"/>
      <c r="CW172" s="8"/>
    </row>
  </sheetData>
  <sheetProtection algorithmName="SHA-512" hashValue="oyrLev49FseSh0uN20hdXEacHIu0GRVTTPP3QbW7/5dTI0kONlCX/9rfXG8gCppY4Xyl9W48ULe0o78h4lDXtg==" saltValue="0bORv8HLUx98PH2NeQfraw==" spinCount="100000" sheet="1" objects="1" scenarios="1" selectLockedCells="1"/>
  <protectedRanges>
    <protectedRange sqref="S90:BJ109 BO100:CL109" name="範囲2"/>
    <protectedRange sqref="BI15:BT17 BX15:CA17 CE15:CH17 AT41:CG47 BG38:BK40 BO38:BU40 AT27:CL37 BY38:CG40 BU53:CA56 CD53:CJ56 AI69:CL78" name="範囲1"/>
  </protectedRanges>
  <mergeCells count="119">
    <mergeCell ref="D161:CN163"/>
    <mergeCell ref="D155:CN157"/>
    <mergeCell ref="CA69:CD78"/>
    <mergeCell ref="D149:CN151"/>
    <mergeCell ref="D152:CN154"/>
    <mergeCell ref="D158:AX160"/>
    <mergeCell ref="D146:CN148"/>
    <mergeCell ref="BW100:BZ109"/>
    <mergeCell ref="BO96:CL99"/>
    <mergeCell ref="CE100:CH109"/>
    <mergeCell ref="AI81:BF83"/>
    <mergeCell ref="S100:V109"/>
    <mergeCell ref="C100:R109"/>
    <mergeCell ref="G69:J78"/>
    <mergeCell ref="S69:V78"/>
    <mergeCell ref="CI69:CL78"/>
    <mergeCell ref="BO100:BR109"/>
    <mergeCell ref="BG90:BJ99"/>
    <mergeCell ref="AE90:AH99"/>
    <mergeCell ref="W90:Z99"/>
    <mergeCell ref="C85:R89"/>
    <mergeCell ref="AI90:AL99"/>
    <mergeCell ref="AQ90:AT99"/>
    <mergeCell ref="BT167:CM169"/>
    <mergeCell ref="BC121:CJ126"/>
    <mergeCell ref="BC127:CJ129"/>
    <mergeCell ref="D128:AX130"/>
    <mergeCell ref="D140:CN142"/>
    <mergeCell ref="BI15:BP17"/>
    <mergeCell ref="AI65:BN68"/>
    <mergeCell ref="AE69:AH78"/>
    <mergeCell ref="S85:AX89"/>
    <mergeCell ref="BC90:BF99"/>
    <mergeCell ref="AY85:BJ89"/>
    <mergeCell ref="BG69:BJ78"/>
    <mergeCell ref="D131:CN133"/>
    <mergeCell ref="AM90:AP99"/>
    <mergeCell ref="AA90:AD99"/>
    <mergeCell ref="AM100:AP109"/>
    <mergeCell ref="D125:AX127"/>
    <mergeCell ref="W69:Z78"/>
    <mergeCell ref="CD53:CJ56"/>
    <mergeCell ref="BC100:BF109"/>
    <mergeCell ref="AA100:AD109"/>
    <mergeCell ref="D134:CN136"/>
    <mergeCell ref="AY90:BB99"/>
    <mergeCell ref="CI100:CL109"/>
    <mergeCell ref="E4:Z6"/>
    <mergeCell ref="A8:CN12"/>
    <mergeCell ref="D143:AX145"/>
    <mergeCell ref="AI29:AR31"/>
    <mergeCell ref="AI36:AR38"/>
    <mergeCell ref="AI43:AR45"/>
    <mergeCell ref="D122:AX124"/>
    <mergeCell ref="D119:AX121"/>
    <mergeCell ref="B113:AF115"/>
    <mergeCell ref="BG100:BJ109"/>
    <mergeCell ref="AQ100:AT109"/>
    <mergeCell ref="C69:F78"/>
    <mergeCell ref="O69:R78"/>
    <mergeCell ref="D116:AX118"/>
    <mergeCell ref="BC118:CJ120"/>
    <mergeCell ref="BA115:CH117"/>
    <mergeCell ref="BC69:BF78"/>
    <mergeCell ref="CA100:CD109"/>
    <mergeCell ref="BK96:BN109"/>
    <mergeCell ref="AU100:AX109"/>
    <mergeCell ref="W100:Z109"/>
    <mergeCell ref="BW69:BZ78"/>
    <mergeCell ref="D137:CN139"/>
    <mergeCell ref="CE69:CH78"/>
    <mergeCell ref="BT1:CN2"/>
    <mergeCell ref="BQ3:CN4"/>
    <mergeCell ref="BY38:CG40"/>
    <mergeCell ref="BO38:BU40"/>
    <mergeCell ref="BV38:BX40"/>
    <mergeCell ref="AT27:CL33"/>
    <mergeCell ref="BA38:BF40"/>
    <mergeCell ref="CB15:CD17"/>
    <mergeCell ref="CI15:CL17"/>
    <mergeCell ref="BL38:BN40"/>
    <mergeCell ref="BU15:BW17"/>
    <mergeCell ref="BQ15:BT17"/>
    <mergeCell ref="BX15:CA17"/>
    <mergeCell ref="CE15:CH17"/>
    <mergeCell ref="CB53:CC56"/>
    <mergeCell ref="CK53:CL56"/>
    <mergeCell ref="C53:BT56"/>
    <mergeCell ref="O65:V68"/>
    <mergeCell ref="AT41:CL47"/>
    <mergeCell ref="AA69:AD78"/>
    <mergeCell ref="AU90:AX99"/>
    <mergeCell ref="S90:V99"/>
    <mergeCell ref="C90:R99"/>
    <mergeCell ref="W65:AH68"/>
    <mergeCell ref="CQ42:DO46"/>
    <mergeCell ref="D164:CN166"/>
    <mergeCell ref="A21:BF24"/>
    <mergeCell ref="BQ1:BS2"/>
    <mergeCell ref="BO69:BR78"/>
    <mergeCell ref="AU69:AX78"/>
    <mergeCell ref="AI69:AL78"/>
    <mergeCell ref="AM69:AP78"/>
    <mergeCell ref="AY69:BB78"/>
    <mergeCell ref="C58:CL61"/>
    <mergeCell ref="C65:J68"/>
    <mergeCell ref="BG38:BK40"/>
    <mergeCell ref="AT34:CL37"/>
    <mergeCell ref="BO65:BV68"/>
    <mergeCell ref="BW65:CL68"/>
    <mergeCell ref="K69:N78"/>
    <mergeCell ref="BK69:BN78"/>
    <mergeCell ref="BS100:BV109"/>
    <mergeCell ref="BS69:BV78"/>
    <mergeCell ref="AQ69:AT78"/>
    <mergeCell ref="AY100:BB109"/>
    <mergeCell ref="AE100:AH109"/>
    <mergeCell ref="AI100:AL109"/>
    <mergeCell ref="BU53:CA56"/>
  </mergeCells>
  <phoneticPr fontId="2"/>
  <pageMargins left="0.59" right="0.37" top="0.33" bottom="0.16" header="0.2" footer="0.12"/>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Y172"/>
  <sheetViews>
    <sheetView showGridLines="0" view="pageBreakPreview" zoomScaleNormal="100" zoomScaleSheetLayoutView="100" workbookViewId="0"/>
  </sheetViews>
  <sheetFormatPr defaultColWidth="1" defaultRowHeight="5.25" customHeight="1" x14ac:dyDescent="0.15"/>
  <cols>
    <col min="1" max="1" width="4.125" style="1" customWidth="1"/>
    <col min="2" max="16384" width="1" style="1"/>
  </cols>
  <sheetData>
    <row r="1" spans="1:129" ht="5.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276"/>
      <c r="BR1" s="277"/>
      <c r="BS1" s="278"/>
      <c r="BT1" s="360" t="s">
        <v>195</v>
      </c>
      <c r="BU1" s="361"/>
      <c r="BV1" s="361"/>
      <c r="BW1" s="361"/>
      <c r="BX1" s="361"/>
      <c r="BY1" s="361"/>
      <c r="BZ1" s="361"/>
      <c r="CA1" s="361"/>
      <c r="CB1" s="361"/>
      <c r="CC1" s="361"/>
      <c r="CD1" s="361"/>
      <c r="CE1" s="361"/>
      <c r="CF1" s="361"/>
      <c r="CG1" s="361"/>
      <c r="CH1" s="361"/>
      <c r="CI1" s="361"/>
      <c r="CJ1" s="361"/>
      <c r="CK1" s="361"/>
      <c r="CL1" s="361"/>
      <c r="CM1" s="361"/>
      <c r="CN1" s="361"/>
    </row>
    <row r="2" spans="1:129" ht="5.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279"/>
      <c r="BR2" s="280"/>
      <c r="BS2" s="281"/>
      <c r="BT2" s="360"/>
      <c r="BU2" s="361"/>
      <c r="BV2" s="361"/>
      <c r="BW2" s="361"/>
      <c r="BX2" s="361"/>
      <c r="BY2" s="361"/>
      <c r="BZ2" s="361"/>
      <c r="CA2" s="361"/>
      <c r="CB2" s="361"/>
      <c r="CC2" s="361"/>
      <c r="CD2" s="361"/>
      <c r="CE2" s="361"/>
      <c r="CF2" s="361"/>
      <c r="CG2" s="361"/>
      <c r="CH2" s="361"/>
      <c r="CI2" s="361"/>
      <c r="CJ2" s="361"/>
      <c r="CK2" s="361"/>
      <c r="CL2" s="361"/>
      <c r="CM2" s="361"/>
      <c r="CN2" s="361"/>
    </row>
    <row r="3" spans="1:129" ht="5.2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row>
    <row r="4" spans="1:129" ht="5.25" customHeight="1" x14ac:dyDescent="0.15">
      <c r="A4" s="7"/>
      <c r="B4" s="7"/>
      <c r="C4" s="7"/>
      <c r="D4" s="7"/>
      <c r="E4" s="387" t="s">
        <v>30</v>
      </c>
      <c r="F4" s="387"/>
      <c r="G4" s="387"/>
      <c r="H4" s="387"/>
      <c r="I4" s="387"/>
      <c r="J4" s="387"/>
      <c r="K4" s="387"/>
      <c r="L4" s="387"/>
      <c r="M4" s="387"/>
      <c r="N4" s="387"/>
      <c r="O4" s="387"/>
      <c r="P4" s="387"/>
      <c r="Q4" s="387"/>
      <c r="R4" s="387"/>
      <c r="S4" s="387"/>
      <c r="T4" s="387"/>
      <c r="U4" s="387"/>
      <c r="V4" s="387"/>
      <c r="W4" s="387"/>
      <c r="X4" s="387"/>
      <c r="Y4" s="387"/>
      <c r="Z4" s="38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row>
    <row r="5" spans="1:129" ht="5.25" customHeight="1" x14ac:dyDescent="0.15">
      <c r="A5" s="7"/>
      <c r="B5" s="7"/>
      <c r="C5" s="7"/>
      <c r="D5" s="7"/>
      <c r="E5" s="387"/>
      <c r="F5" s="387"/>
      <c r="G5" s="387"/>
      <c r="H5" s="387"/>
      <c r="I5" s="387"/>
      <c r="J5" s="387"/>
      <c r="K5" s="387"/>
      <c r="L5" s="387"/>
      <c r="M5" s="387"/>
      <c r="N5" s="387"/>
      <c r="O5" s="387"/>
      <c r="P5" s="387"/>
      <c r="Q5" s="387"/>
      <c r="R5" s="387"/>
      <c r="S5" s="387"/>
      <c r="T5" s="387"/>
      <c r="U5" s="387"/>
      <c r="V5" s="387"/>
      <c r="W5" s="387"/>
      <c r="X5" s="387"/>
      <c r="Y5" s="387"/>
      <c r="Z5" s="38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D5" s="7"/>
      <c r="CE5" s="7"/>
      <c r="CF5" s="7"/>
      <c r="CG5" s="7"/>
      <c r="CH5" s="7"/>
      <c r="CI5" s="7"/>
      <c r="CJ5" s="7"/>
      <c r="CK5" s="7"/>
      <c r="CL5" s="7"/>
      <c r="CM5" s="7"/>
      <c r="CN5" s="7"/>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row>
    <row r="6" spans="1:129" ht="5.25" customHeight="1" x14ac:dyDescent="0.15">
      <c r="A6" s="7"/>
      <c r="B6" s="7"/>
      <c r="C6" s="7"/>
      <c r="D6" s="7"/>
      <c r="E6" s="387"/>
      <c r="F6" s="387"/>
      <c r="G6" s="387"/>
      <c r="H6" s="387"/>
      <c r="I6" s="387"/>
      <c r="J6" s="387"/>
      <c r="K6" s="387"/>
      <c r="L6" s="387"/>
      <c r="M6" s="387"/>
      <c r="N6" s="387"/>
      <c r="O6" s="387"/>
      <c r="P6" s="387"/>
      <c r="Q6" s="387"/>
      <c r="R6" s="387"/>
      <c r="S6" s="387"/>
      <c r="T6" s="387"/>
      <c r="U6" s="387"/>
      <c r="V6" s="387"/>
      <c r="W6" s="387"/>
      <c r="X6" s="387"/>
      <c r="Y6" s="387"/>
      <c r="Z6" s="38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row>
    <row r="7" spans="1:129" ht="5.2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7"/>
      <c r="BY7" s="7"/>
      <c r="BZ7" s="7"/>
      <c r="CA7" s="7"/>
      <c r="CB7" s="7"/>
      <c r="CC7" s="7"/>
      <c r="CD7" s="7"/>
      <c r="CE7" s="7"/>
      <c r="CF7" s="7"/>
      <c r="CG7" s="7"/>
      <c r="CH7" s="7"/>
      <c r="CI7" s="7"/>
      <c r="CJ7" s="7"/>
      <c r="CK7" s="7"/>
      <c r="CL7" s="7"/>
      <c r="CM7" s="7"/>
      <c r="CN7" s="7"/>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row>
    <row r="8" spans="1:129" ht="5.25" customHeight="1" x14ac:dyDescent="0.15">
      <c r="A8" s="388" t="s">
        <v>16</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row>
    <row r="9" spans="1:129" s="8" customFormat="1" ht="5.25" customHeigh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row>
    <row r="10" spans="1:129" s="8" customFormat="1" ht="5.25" customHeigh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row>
    <row r="11" spans="1:129" s="8" customFormat="1" ht="5.25" customHeigh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row>
    <row r="12" spans="1:129" s="8" customFormat="1" ht="5.25" customHeigh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row>
    <row r="13" spans="1:129" s="8" customFormat="1" ht="5.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row>
    <row r="14" spans="1:129" s="8" customFormat="1" ht="5.2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row>
    <row r="15" spans="1:129" s="8" customFormat="1" ht="5.2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301" t="s">
        <v>196</v>
      </c>
      <c r="BJ15" s="301"/>
      <c r="BK15" s="301"/>
      <c r="BL15" s="301"/>
      <c r="BM15" s="301"/>
      <c r="BN15" s="301"/>
      <c r="BO15" s="301"/>
      <c r="BP15" s="301"/>
      <c r="BQ15" s="447">
        <v>4</v>
      </c>
      <c r="BR15" s="448"/>
      <c r="BS15" s="448"/>
      <c r="BT15" s="449"/>
      <c r="BU15" s="376" t="s">
        <v>0</v>
      </c>
      <c r="BV15" s="376"/>
      <c r="BW15" s="376"/>
      <c r="BX15" s="447">
        <v>7</v>
      </c>
      <c r="BY15" s="448"/>
      <c r="BZ15" s="448"/>
      <c r="CA15" s="449"/>
      <c r="CB15" s="376" t="s">
        <v>1</v>
      </c>
      <c r="CC15" s="376"/>
      <c r="CD15" s="376"/>
      <c r="CE15" s="447">
        <v>1</v>
      </c>
      <c r="CF15" s="448"/>
      <c r="CG15" s="448"/>
      <c r="CH15" s="449"/>
      <c r="CI15" s="377" t="s">
        <v>2</v>
      </c>
      <c r="CJ15" s="377"/>
      <c r="CK15" s="377"/>
      <c r="CL15" s="377"/>
      <c r="CM15" s="7"/>
      <c r="CN15" s="7"/>
    </row>
    <row r="16" spans="1:129" s="8" customFormat="1" ht="5.2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301"/>
      <c r="BJ16" s="301"/>
      <c r="BK16" s="301"/>
      <c r="BL16" s="301"/>
      <c r="BM16" s="301"/>
      <c r="BN16" s="301"/>
      <c r="BO16" s="301"/>
      <c r="BP16" s="301"/>
      <c r="BQ16" s="450"/>
      <c r="BR16" s="451"/>
      <c r="BS16" s="451"/>
      <c r="BT16" s="452"/>
      <c r="BU16" s="376"/>
      <c r="BV16" s="376"/>
      <c r="BW16" s="376"/>
      <c r="BX16" s="450"/>
      <c r="BY16" s="451"/>
      <c r="BZ16" s="451"/>
      <c r="CA16" s="452"/>
      <c r="CB16" s="376"/>
      <c r="CC16" s="376"/>
      <c r="CD16" s="376"/>
      <c r="CE16" s="450"/>
      <c r="CF16" s="451"/>
      <c r="CG16" s="451"/>
      <c r="CH16" s="452"/>
      <c r="CI16" s="377"/>
      <c r="CJ16" s="377"/>
      <c r="CK16" s="377"/>
      <c r="CL16" s="377"/>
      <c r="CM16" s="7"/>
      <c r="CN16" s="7"/>
    </row>
    <row r="17" spans="1:92" s="8" customFormat="1" ht="5.25"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301"/>
      <c r="BJ17" s="301"/>
      <c r="BK17" s="301"/>
      <c r="BL17" s="301"/>
      <c r="BM17" s="301"/>
      <c r="BN17" s="301"/>
      <c r="BO17" s="301"/>
      <c r="BP17" s="301"/>
      <c r="BQ17" s="453"/>
      <c r="BR17" s="454"/>
      <c r="BS17" s="454"/>
      <c r="BT17" s="455"/>
      <c r="BU17" s="376"/>
      <c r="BV17" s="376"/>
      <c r="BW17" s="376"/>
      <c r="BX17" s="453"/>
      <c r="BY17" s="454"/>
      <c r="BZ17" s="454"/>
      <c r="CA17" s="455"/>
      <c r="CB17" s="376"/>
      <c r="CC17" s="376"/>
      <c r="CD17" s="376"/>
      <c r="CE17" s="453"/>
      <c r="CF17" s="454"/>
      <c r="CG17" s="454"/>
      <c r="CH17" s="455"/>
      <c r="CI17" s="377"/>
      <c r="CJ17" s="377"/>
      <c r="CK17" s="377"/>
      <c r="CL17" s="377"/>
      <c r="CM17" s="7"/>
      <c r="CN17" s="7"/>
    </row>
    <row r="18" spans="1:92" s="8" customFormat="1" ht="5.2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row>
    <row r="19" spans="1:92" s="8" customFormat="1" ht="5.2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row>
    <row r="20" spans="1:92" s="8" customFormat="1" ht="5.2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row>
    <row r="21" spans="1:92" s="8" customFormat="1" ht="5.25" customHeight="1" x14ac:dyDescent="0.15">
      <c r="A21" s="275" t="s">
        <v>4</v>
      </c>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row>
    <row r="22" spans="1:92" s="8" customFormat="1" ht="5.25" customHeight="1" x14ac:dyDescent="0.15">
      <c r="A22" s="275"/>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row>
    <row r="23" spans="1:92" s="8" customFormat="1" ht="5.25" customHeight="1" x14ac:dyDescent="0.15">
      <c r="A23" s="275"/>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row>
    <row r="24" spans="1:92" s="8" customFormat="1" ht="5.25" customHeight="1" x14ac:dyDescent="0.15">
      <c r="A24" s="275"/>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row>
    <row r="25" spans="1:92" s="8" customFormat="1" ht="5.2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row>
    <row r="26" spans="1:92" s="8" customFormat="1" ht="5.2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row>
    <row r="27" spans="1:92" s="8" customFormat="1" ht="5.2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7"/>
      <c r="AA27" s="7"/>
      <c r="AB27" s="7"/>
      <c r="AC27" s="7"/>
      <c r="AD27" s="7"/>
      <c r="AE27" s="7"/>
      <c r="AF27" s="7"/>
      <c r="AG27" s="7"/>
      <c r="AH27" s="9"/>
      <c r="AI27" s="19"/>
      <c r="AJ27" s="19"/>
      <c r="AK27" s="19"/>
      <c r="AL27" s="19"/>
      <c r="AM27" s="19"/>
      <c r="AN27" s="19"/>
      <c r="AO27" s="19"/>
      <c r="AP27" s="19"/>
      <c r="AQ27" s="19"/>
      <c r="AR27" s="19"/>
      <c r="AS27" s="20"/>
      <c r="AT27" s="438">
        <v>65432</v>
      </c>
      <c r="AU27" s="439"/>
      <c r="AV27" s="439"/>
      <c r="AW27" s="439"/>
      <c r="AX27" s="439"/>
      <c r="AY27" s="439"/>
      <c r="AZ27" s="439"/>
      <c r="BA27" s="439"/>
      <c r="BB27" s="439"/>
      <c r="BC27" s="439"/>
      <c r="BD27" s="439"/>
      <c r="BE27" s="439"/>
      <c r="BF27" s="439"/>
      <c r="BG27" s="439"/>
      <c r="BH27" s="439"/>
      <c r="BI27" s="439"/>
      <c r="BJ27" s="439"/>
      <c r="BK27" s="439"/>
      <c r="BL27" s="439"/>
      <c r="BM27" s="439"/>
      <c r="BN27" s="439"/>
      <c r="BO27" s="439"/>
      <c r="BP27" s="439"/>
      <c r="BQ27" s="439"/>
      <c r="BR27" s="439"/>
      <c r="BS27" s="439"/>
      <c r="BT27" s="439"/>
      <c r="BU27" s="439"/>
      <c r="BV27" s="439"/>
      <c r="BW27" s="439"/>
      <c r="BX27" s="439"/>
      <c r="BY27" s="439"/>
      <c r="BZ27" s="439"/>
      <c r="CA27" s="439"/>
      <c r="CB27" s="439"/>
      <c r="CC27" s="439"/>
      <c r="CD27" s="439"/>
      <c r="CE27" s="439"/>
      <c r="CF27" s="439"/>
      <c r="CG27" s="439"/>
      <c r="CH27" s="439"/>
      <c r="CI27" s="439"/>
      <c r="CJ27" s="439"/>
      <c r="CK27" s="439"/>
      <c r="CL27" s="440"/>
      <c r="CM27" s="7"/>
      <c r="CN27" s="7"/>
    </row>
    <row r="28" spans="1:92" s="8" customFormat="1" ht="5.2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7"/>
      <c r="AA28" s="7"/>
      <c r="AB28" s="7"/>
      <c r="AC28" s="7"/>
      <c r="AD28" s="7"/>
      <c r="AE28" s="7"/>
      <c r="AF28" s="7"/>
      <c r="AG28" s="7"/>
      <c r="AH28" s="21"/>
      <c r="AI28" s="18"/>
      <c r="AJ28" s="18"/>
      <c r="AK28" s="18"/>
      <c r="AL28" s="18"/>
      <c r="AM28" s="18"/>
      <c r="AN28" s="18"/>
      <c r="AO28" s="18"/>
      <c r="AP28" s="18"/>
      <c r="AQ28" s="18"/>
      <c r="AR28" s="18"/>
      <c r="AS28" s="22"/>
      <c r="AT28" s="441"/>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c r="BW28" s="442"/>
      <c r="BX28" s="442"/>
      <c r="BY28" s="442"/>
      <c r="BZ28" s="442"/>
      <c r="CA28" s="442"/>
      <c r="CB28" s="442"/>
      <c r="CC28" s="442"/>
      <c r="CD28" s="442"/>
      <c r="CE28" s="442"/>
      <c r="CF28" s="442"/>
      <c r="CG28" s="442"/>
      <c r="CH28" s="442"/>
      <c r="CI28" s="442"/>
      <c r="CJ28" s="442"/>
      <c r="CK28" s="442"/>
      <c r="CL28" s="443"/>
      <c r="CM28" s="7"/>
      <c r="CN28" s="7"/>
    </row>
    <row r="29" spans="1:92" s="8" customFormat="1" ht="5.2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7"/>
      <c r="AA29" s="7"/>
      <c r="AB29" s="7"/>
      <c r="AC29" s="7"/>
      <c r="AD29" s="7"/>
      <c r="AE29" s="7"/>
      <c r="AF29" s="7"/>
      <c r="AG29" s="7"/>
      <c r="AH29" s="21"/>
      <c r="AI29" s="390" t="s">
        <v>6</v>
      </c>
      <c r="AJ29" s="391"/>
      <c r="AK29" s="391"/>
      <c r="AL29" s="391"/>
      <c r="AM29" s="391"/>
      <c r="AN29" s="391"/>
      <c r="AO29" s="391"/>
      <c r="AP29" s="391"/>
      <c r="AQ29" s="391"/>
      <c r="AR29" s="391"/>
      <c r="AS29" s="22"/>
      <c r="AT29" s="441"/>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c r="BW29" s="442"/>
      <c r="BX29" s="442"/>
      <c r="BY29" s="442"/>
      <c r="BZ29" s="442"/>
      <c r="CA29" s="442"/>
      <c r="CB29" s="442"/>
      <c r="CC29" s="442"/>
      <c r="CD29" s="442"/>
      <c r="CE29" s="442"/>
      <c r="CF29" s="442"/>
      <c r="CG29" s="442"/>
      <c r="CH29" s="442"/>
      <c r="CI29" s="442"/>
      <c r="CJ29" s="442"/>
      <c r="CK29" s="442"/>
      <c r="CL29" s="443"/>
      <c r="CM29" s="7"/>
      <c r="CN29" s="7"/>
    </row>
    <row r="30" spans="1:92" s="8" customFormat="1" ht="5.2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7"/>
      <c r="AA30" s="7"/>
      <c r="AB30" s="7"/>
      <c r="AC30" s="7"/>
      <c r="AD30" s="7"/>
      <c r="AE30" s="7"/>
      <c r="AF30" s="7"/>
      <c r="AG30" s="7"/>
      <c r="AH30" s="21"/>
      <c r="AI30" s="391"/>
      <c r="AJ30" s="391"/>
      <c r="AK30" s="391"/>
      <c r="AL30" s="391"/>
      <c r="AM30" s="391"/>
      <c r="AN30" s="391"/>
      <c r="AO30" s="391"/>
      <c r="AP30" s="391"/>
      <c r="AQ30" s="391"/>
      <c r="AR30" s="391"/>
      <c r="AS30" s="22"/>
      <c r="AT30" s="441"/>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c r="BW30" s="442"/>
      <c r="BX30" s="442"/>
      <c r="BY30" s="442"/>
      <c r="BZ30" s="442"/>
      <c r="CA30" s="442"/>
      <c r="CB30" s="442"/>
      <c r="CC30" s="442"/>
      <c r="CD30" s="442"/>
      <c r="CE30" s="442"/>
      <c r="CF30" s="442"/>
      <c r="CG30" s="442"/>
      <c r="CH30" s="442"/>
      <c r="CI30" s="442"/>
      <c r="CJ30" s="442"/>
      <c r="CK30" s="442"/>
      <c r="CL30" s="443"/>
      <c r="CM30" s="7"/>
      <c r="CN30" s="7"/>
    </row>
    <row r="31" spans="1:92" s="8" customFormat="1" ht="5.2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7"/>
      <c r="AA31" s="7"/>
      <c r="AB31" s="7"/>
      <c r="AC31" s="7"/>
      <c r="AD31" s="7"/>
      <c r="AE31" s="7"/>
      <c r="AF31" s="7"/>
      <c r="AG31" s="7"/>
      <c r="AH31" s="21"/>
      <c r="AI31" s="391"/>
      <c r="AJ31" s="391"/>
      <c r="AK31" s="391"/>
      <c r="AL31" s="391"/>
      <c r="AM31" s="391"/>
      <c r="AN31" s="391"/>
      <c r="AO31" s="391"/>
      <c r="AP31" s="391"/>
      <c r="AQ31" s="391"/>
      <c r="AR31" s="391"/>
      <c r="AS31" s="22"/>
      <c r="AT31" s="441"/>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442"/>
      <c r="BW31" s="442"/>
      <c r="BX31" s="442"/>
      <c r="BY31" s="442"/>
      <c r="BZ31" s="442"/>
      <c r="CA31" s="442"/>
      <c r="CB31" s="442"/>
      <c r="CC31" s="442"/>
      <c r="CD31" s="442"/>
      <c r="CE31" s="442"/>
      <c r="CF31" s="442"/>
      <c r="CG31" s="442"/>
      <c r="CH31" s="442"/>
      <c r="CI31" s="442"/>
      <c r="CJ31" s="442"/>
      <c r="CK31" s="442"/>
      <c r="CL31" s="443"/>
      <c r="CM31" s="7"/>
      <c r="CN31" s="7"/>
    </row>
    <row r="32" spans="1:92" s="8" customFormat="1" ht="5.2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7"/>
      <c r="AA32" s="7"/>
      <c r="AB32" s="7"/>
      <c r="AC32" s="7"/>
      <c r="AD32" s="7"/>
      <c r="AE32" s="7"/>
      <c r="AF32" s="7"/>
      <c r="AG32" s="7"/>
      <c r="AH32" s="21"/>
      <c r="AI32" s="18"/>
      <c r="AJ32" s="18"/>
      <c r="AK32" s="18"/>
      <c r="AL32" s="18"/>
      <c r="AM32" s="18"/>
      <c r="AN32" s="18"/>
      <c r="AO32" s="18"/>
      <c r="AP32" s="18"/>
      <c r="AQ32" s="18"/>
      <c r="AR32" s="18"/>
      <c r="AS32" s="22"/>
      <c r="AT32" s="441"/>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S32" s="442"/>
      <c r="BT32" s="442"/>
      <c r="BU32" s="442"/>
      <c r="BV32" s="442"/>
      <c r="BW32" s="442"/>
      <c r="BX32" s="442"/>
      <c r="BY32" s="442"/>
      <c r="BZ32" s="442"/>
      <c r="CA32" s="442"/>
      <c r="CB32" s="442"/>
      <c r="CC32" s="442"/>
      <c r="CD32" s="442"/>
      <c r="CE32" s="442"/>
      <c r="CF32" s="442"/>
      <c r="CG32" s="442"/>
      <c r="CH32" s="442"/>
      <c r="CI32" s="442"/>
      <c r="CJ32" s="442"/>
      <c r="CK32" s="442"/>
      <c r="CL32" s="443"/>
      <c r="CM32" s="7"/>
      <c r="CN32" s="7"/>
    </row>
    <row r="33" spans="1:92" s="8" customFormat="1" ht="5.2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7"/>
      <c r="AA33" s="7"/>
      <c r="AB33" s="7"/>
      <c r="AC33" s="7"/>
      <c r="AD33" s="7"/>
      <c r="AE33" s="7"/>
      <c r="AF33" s="7"/>
      <c r="AG33" s="7"/>
      <c r="AH33" s="23"/>
      <c r="AI33" s="24"/>
      <c r="AJ33" s="24"/>
      <c r="AK33" s="24"/>
      <c r="AL33" s="24"/>
      <c r="AM33" s="24"/>
      <c r="AN33" s="24"/>
      <c r="AO33" s="24"/>
      <c r="AP33" s="24"/>
      <c r="AQ33" s="24"/>
      <c r="AR33" s="24"/>
      <c r="AS33" s="25"/>
      <c r="AT33" s="444"/>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6"/>
      <c r="CM33" s="7"/>
      <c r="CN33" s="7"/>
    </row>
    <row r="34" spans="1:92" s="8" customFormat="1" ht="5.2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7"/>
      <c r="AA34" s="7"/>
      <c r="AB34" s="7"/>
      <c r="AC34" s="7"/>
      <c r="AD34" s="7"/>
      <c r="AE34" s="7"/>
      <c r="AF34" s="7"/>
      <c r="AG34" s="7"/>
      <c r="AH34" s="2"/>
      <c r="AI34" s="19"/>
      <c r="AJ34" s="19"/>
      <c r="AK34" s="19"/>
      <c r="AL34" s="19"/>
      <c r="AM34" s="19"/>
      <c r="AN34" s="19"/>
      <c r="AO34" s="19"/>
      <c r="AP34" s="19"/>
      <c r="AQ34" s="19"/>
      <c r="AR34" s="19"/>
      <c r="AS34" s="20"/>
      <c r="AT34" s="427" t="s">
        <v>41</v>
      </c>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c r="CI34" s="428"/>
      <c r="CJ34" s="428"/>
      <c r="CK34" s="428"/>
      <c r="CL34" s="429"/>
      <c r="CM34" s="7"/>
      <c r="CN34" s="7"/>
    </row>
    <row r="35" spans="1:92" s="8" customFormat="1" ht="5.2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7"/>
      <c r="AA35" s="7"/>
      <c r="AB35" s="7"/>
      <c r="AC35" s="7"/>
      <c r="AD35" s="7"/>
      <c r="AE35" s="7"/>
      <c r="AF35" s="7"/>
      <c r="AG35" s="7"/>
      <c r="AH35" s="21"/>
      <c r="AI35" s="18"/>
      <c r="AJ35" s="18"/>
      <c r="AK35" s="18"/>
      <c r="AL35" s="18"/>
      <c r="AM35" s="18"/>
      <c r="AN35" s="18"/>
      <c r="AO35" s="18"/>
      <c r="AP35" s="18"/>
      <c r="AQ35" s="18"/>
      <c r="AR35" s="18"/>
      <c r="AS35" s="22"/>
      <c r="AT35" s="430"/>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431"/>
      <c r="CA35" s="431"/>
      <c r="CB35" s="431"/>
      <c r="CC35" s="431"/>
      <c r="CD35" s="431"/>
      <c r="CE35" s="431"/>
      <c r="CF35" s="431"/>
      <c r="CG35" s="431"/>
      <c r="CH35" s="431"/>
      <c r="CI35" s="431"/>
      <c r="CJ35" s="431"/>
      <c r="CK35" s="431"/>
      <c r="CL35" s="432"/>
      <c r="CM35" s="7"/>
      <c r="CN35" s="7"/>
    </row>
    <row r="36" spans="1:92" s="8" customFormat="1" ht="5.25"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7"/>
      <c r="AA36" s="7"/>
      <c r="AB36" s="7"/>
      <c r="AC36" s="7"/>
      <c r="AD36" s="7"/>
      <c r="AE36" s="7"/>
      <c r="AF36" s="7"/>
      <c r="AG36" s="7"/>
      <c r="AH36" s="21"/>
      <c r="AI36" s="376" t="s">
        <v>33</v>
      </c>
      <c r="AJ36" s="392"/>
      <c r="AK36" s="392"/>
      <c r="AL36" s="392"/>
      <c r="AM36" s="392"/>
      <c r="AN36" s="392"/>
      <c r="AO36" s="392"/>
      <c r="AP36" s="392"/>
      <c r="AQ36" s="392"/>
      <c r="AR36" s="392"/>
      <c r="AS36" s="22"/>
      <c r="AT36" s="430"/>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1"/>
      <c r="CA36" s="431"/>
      <c r="CB36" s="431"/>
      <c r="CC36" s="431"/>
      <c r="CD36" s="431"/>
      <c r="CE36" s="431"/>
      <c r="CF36" s="431"/>
      <c r="CG36" s="431"/>
      <c r="CH36" s="431"/>
      <c r="CI36" s="431"/>
      <c r="CJ36" s="431"/>
      <c r="CK36" s="431"/>
      <c r="CL36" s="432"/>
      <c r="CM36" s="7"/>
      <c r="CN36" s="7"/>
    </row>
    <row r="37" spans="1:92" s="8" customFormat="1" ht="5.2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21"/>
      <c r="AI37" s="392"/>
      <c r="AJ37" s="392"/>
      <c r="AK37" s="392"/>
      <c r="AL37" s="392"/>
      <c r="AM37" s="392"/>
      <c r="AN37" s="392"/>
      <c r="AO37" s="392"/>
      <c r="AP37" s="392"/>
      <c r="AQ37" s="392"/>
      <c r="AR37" s="392"/>
      <c r="AS37" s="22"/>
      <c r="AT37" s="430"/>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2"/>
      <c r="CM37" s="7"/>
      <c r="CN37" s="7"/>
    </row>
    <row r="38" spans="1:92" s="8" customFormat="1" ht="5.2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21"/>
      <c r="AI38" s="392"/>
      <c r="AJ38" s="392"/>
      <c r="AK38" s="392"/>
      <c r="AL38" s="392"/>
      <c r="AM38" s="392"/>
      <c r="AN38" s="392"/>
      <c r="AO38" s="392"/>
      <c r="AP38" s="392"/>
      <c r="AQ38" s="392"/>
      <c r="AR38" s="392"/>
      <c r="AS38" s="22"/>
      <c r="AT38" s="336"/>
      <c r="AU38" s="301"/>
      <c r="AV38" s="301"/>
      <c r="AW38" s="301"/>
      <c r="AX38" s="301"/>
      <c r="AY38" s="301"/>
      <c r="AZ38" s="3"/>
      <c r="BA38" s="300" t="s">
        <v>7</v>
      </c>
      <c r="BB38" s="300"/>
      <c r="BC38" s="300"/>
      <c r="BD38" s="300"/>
      <c r="BE38" s="300"/>
      <c r="BF38" s="300"/>
      <c r="BG38" s="434" t="s">
        <v>43</v>
      </c>
      <c r="BH38" s="434"/>
      <c r="BI38" s="434"/>
      <c r="BJ38" s="434"/>
      <c r="BK38" s="434"/>
      <c r="BL38" s="330" t="s">
        <v>8</v>
      </c>
      <c r="BM38" s="330"/>
      <c r="BN38" s="330"/>
      <c r="BO38" s="436" t="s">
        <v>44</v>
      </c>
      <c r="BP38" s="436"/>
      <c r="BQ38" s="436"/>
      <c r="BR38" s="436"/>
      <c r="BS38" s="436"/>
      <c r="BT38" s="436"/>
      <c r="BU38" s="436"/>
      <c r="BV38" s="330" t="s">
        <v>9</v>
      </c>
      <c r="BW38" s="330"/>
      <c r="BX38" s="330"/>
      <c r="BY38" s="436" t="s">
        <v>45</v>
      </c>
      <c r="BZ38" s="436"/>
      <c r="CA38" s="436"/>
      <c r="CB38" s="436"/>
      <c r="CC38" s="436"/>
      <c r="CD38" s="436"/>
      <c r="CE38" s="436"/>
      <c r="CF38" s="436"/>
      <c r="CG38" s="436"/>
      <c r="CH38" s="3"/>
      <c r="CI38" s="3"/>
      <c r="CJ38" s="3"/>
      <c r="CK38" s="3"/>
      <c r="CL38" s="13"/>
      <c r="CM38" s="7"/>
      <c r="CN38" s="7"/>
    </row>
    <row r="39" spans="1:92" s="8" customFormat="1" ht="5.2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21"/>
      <c r="AI39" s="18"/>
      <c r="AJ39" s="18"/>
      <c r="AK39" s="18"/>
      <c r="AL39" s="18"/>
      <c r="AM39" s="18"/>
      <c r="AN39" s="18"/>
      <c r="AO39" s="18"/>
      <c r="AP39" s="18"/>
      <c r="AQ39" s="18"/>
      <c r="AR39" s="18"/>
      <c r="AS39" s="22"/>
      <c r="AT39" s="336"/>
      <c r="AU39" s="301"/>
      <c r="AV39" s="301"/>
      <c r="AW39" s="301"/>
      <c r="AX39" s="301"/>
      <c r="AY39" s="301"/>
      <c r="AZ39" s="3"/>
      <c r="BA39" s="300"/>
      <c r="BB39" s="300"/>
      <c r="BC39" s="300"/>
      <c r="BD39" s="300"/>
      <c r="BE39" s="300"/>
      <c r="BF39" s="300"/>
      <c r="BG39" s="434"/>
      <c r="BH39" s="434"/>
      <c r="BI39" s="434"/>
      <c r="BJ39" s="434"/>
      <c r="BK39" s="434"/>
      <c r="BL39" s="330"/>
      <c r="BM39" s="330"/>
      <c r="BN39" s="330"/>
      <c r="BO39" s="436"/>
      <c r="BP39" s="436"/>
      <c r="BQ39" s="436"/>
      <c r="BR39" s="436"/>
      <c r="BS39" s="436"/>
      <c r="BT39" s="436"/>
      <c r="BU39" s="436"/>
      <c r="BV39" s="330"/>
      <c r="BW39" s="330"/>
      <c r="BX39" s="330"/>
      <c r="BY39" s="436"/>
      <c r="BZ39" s="436"/>
      <c r="CA39" s="436"/>
      <c r="CB39" s="436"/>
      <c r="CC39" s="436"/>
      <c r="CD39" s="436"/>
      <c r="CE39" s="436"/>
      <c r="CF39" s="436"/>
      <c r="CG39" s="436"/>
      <c r="CH39" s="3"/>
      <c r="CI39" s="3"/>
      <c r="CJ39" s="3"/>
      <c r="CK39" s="3"/>
      <c r="CL39" s="13"/>
      <c r="CM39" s="7"/>
      <c r="CN39" s="7"/>
    </row>
    <row r="40" spans="1:92" s="8" customFormat="1" ht="5.2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23"/>
      <c r="AI40" s="24"/>
      <c r="AJ40" s="24"/>
      <c r="AK40" s="24"/>
      <c r="AL40" s="24"/>
      <c r="AM40" s="24"/>
      <c r="AN40" s="24"/>
      <c r="AO40" s="24"/>
      <c r="AP40" s="24"/>
      <c r="AQ40" s="24"/>
      <c r="AR40" s="24"/>
      <c r="AS40" s="25"/>
      <c r="AT40" s="338"/>
      <c r="AU40" s="339"/>
      <c r="AV40" s="339"/>
      <c r="AW40" s="339"/>
      <c r="AX40" s="339"/>
      <c r="AY40" s="339"/>
      <c r="AZ40" s="5"/>
      <c r="BA40" s="433"/>
      <c r="BB40" s="433"/>
      <c r="BC40" s="433"/>
      <c r="BD40" s="433"/>
      <c r="BE40" s="433"/>
      <c r="BF40" s="433"/>
      <c r="BG40" s="435"/>
      <c r="BH40" s="435"/>
      <c r="BI40" s="435"/>
      <c r="BJ40" s="435"/>
      <c r="BK40" s="435"/>
      <c r="BL40" s="331"/>
      <c r="BM40" s="331"/>
      <c r="BN40" s="331"/>
      <c r="BO40" s="437"/>
      <c r="BP40" s="437"/>
      <c r="BQ40" s="437"/>
      <c r="BR40" s="437"/>
      <c r="BS40" s="437"/>
      <c r="BT40" s="437"/>
      <c r="BU40" s="437"/>
      <c r="BV40" s="331"/>
      <c r="BW40" s="331"/>
      <c r="BX40" s="331"/>
      <c r="BY40" s="437"/>
      <c r="BZ40" s="437"/>
      <c r="CA40" s="437"/>
      <c r="CB40" s="437"/>
      <c r="CC40" s="437"/>
      <c r="CD40" s="437"/>
      <c r="CE40" s="437"/>
      <c r="CF40" s="437"/>
      <c r="CG40" s="437"/>
      <c r="CH40" s="5"/>
      <c r="CI40" s="5"/>
      <c r="CJ40" s="5"/>
      <c r="CK40" s="5"/>
      <c r="CL40" s="10"/>
      <c r="CM40" s="7"/>
      <c r="CN40" s="7"/>
    </row>
    <row r="41" spans="1:92" s="8" customFormat="1" ht="5.2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2"/>
      <c r="AI41" s="19"/>
      <c r="AJ41" s="19"/>
      <c r="AK41" s="19"/>
      <c r="AL41" s="19"/>
      <c r="AM41" s="19"/>
      <c r="AN41" s="19"/>
      <c r="AO41" s="19"/>
      <c r="AP41" s="19"/>
      <c r="AQ41" s="19"/>
      <c r="AR41" s="19"/>
      <c r="AS41" s="20"/>
      <c r="AT41" s="466" t="s">
        <v>42</v>
      </c>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67"/>
      <c r="CG41" s="467"/>
      <c r="CH41" s="467"/>
      <c r="CI41" s="467"/>
      <c r="CJ41" s="467"/>
      <c r="CK41" s="467"/>
      <c r="CL41" s="468"/>
      <c r="CM41" s="7"/>
      <c r="CN41" s="7"/>
    </row>
    <row r="42" spans="1:92" s="8" customFormat="1" ht="5.2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21"/>
      <c r="AI42" s="18"/>
      <c r="AJ42" s="18"/>
      <c r="AK42" s="18"/>
      <c r="AL42" s="18"/>
      <c r="AM42" s="18"/>
      <c r="AN42" s="18"/>
      <c r="AO42" s="18"/>
      <c r="AP42" s="18"/>
      <c r="AQ42" s="18"/>
      <c r="AR42" s="18"/>
      <c r="AS42" s="22"/>
      <c r="AT42" s="469"/>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1"/>
      <c r="CM42" s="7"/>
      <c r="CN42" s="7"/>
    </row>
    <row r="43" spans="1:92" s="8" customFormat="1" ht="5.2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21"/>
      <c r="AI43" s="376" t="s">
        <v>10</v>
      </c>
      <c r="AJ43" s="392"/>
      <c r="AK43" s="392"/>
      <c r="AL43" s="392"/>
      <c r="AM43" s="392"/>
      <c r="AN43" s="392"/>
      <c r="AO43" s="392"/>
      <c r="AP43" s="392"/>
      <c r="AQ43" s="392"/>
      <c r="AR43" s="392"/>
      <c r="AS43" s="22"/>
      <c r="AT43" s="469"/>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1"/>
      <c r="CM43" s="7"/>
      <c r="CN43" s="7"/>
    </row>
    <row r="44" spans="1:92" s="8" customFormat="1" ht="5.2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21"/>
      <c r="AI44" s="392"/>
      <c r="AJ44" s="392"/>
      <c r="AK44" s="392"/>
      <c r="AL44" s="392"/>
      <c r="AM44" s="392"/>
      <c r="AN44" s="392"/>
      <c r="AO44" s="392"/>
      <c r="AP44" s="392"/>
      <c r="AQ44" s="392"/>
      <c r="AR44" s="392"/>
      <c r="AS44" s="22"/>
      <c r="AT44" s="469"/>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1"/>
      <c r="CM44" s="7"/>
      <c r="CN44" s="7"/>
    </row>
    <row r="45" spans="1:92" s="8" customFormat="1" ht="5.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21"/>
      <c r="AI45" s="392"/>
      <c r="AJ45" s="392"/>
      <c r="AK45" s="392"/>
      <c r="AL45" s="392"/>
      <c r="AM45" s="392"/>
      <c r="AN45" s="392"/>
      <c r="AO45" s="392"/>
      <c r="AP45" s="392"/>
      <c r="AQ45" s="392"/>
      <c r="AR45" s="392"/>
      <c r="AS45" s="22"/>
      <c r="AT45" s="469"/>
      <c r="AU45" s="470"/>
      <c r="AV45" s="470"/>
      <c r="AW45" s="470"/>
      <c r="AX45" s="470"/>
      <c r="AY45" s="470"/>
      <c r="AZ45" s="470"/>
      <c r="BA45" s="470"/>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1"/>
      <c r="CM45" s="7"/>
      <c r="CN45" s="7"/>
    </row>
    <row r="46" spans="1:92" s="8" customFormat="1" ht="5.2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21"/>
      <c r="AI46" s="18"/>
      <c r="AJ46" s="18"/>
      <c r="AK46" s="18"/>
      <c r="AL46" s="18"/>
      <c r="AM46" s="18"/>
      <c r="AN46" s="18"/>
      <c r="AO46" s="18"/>
      <c r="AP46" s="18"/>
      <c r="AQ46" s="18"/>
      <c r="AR46" s="18"/>
      <c r="AS46" s="22"/>
      <c r="AT46" s="469"/>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1"/>
      <c r="CM46" s="7"/>
      <c r="CN46" s="7"/>
    </row>
    <row r="47" spans="1:92" s="8" customFormat="1" ht="5.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23"/>
      <c r="AI47" s="24"/>
      <c r="AJ47" s="24"/>
      <c r="AK47" s="24"/>
      <c r="AL47" s="24"/>
      <c r="AM47" s="24"/>
      <c r="AN47" s="24"/>
      <c r="AO47" s="24"/>
      <c r="AP47" s="24"/>
      <c r="AQ47" s="24"/>
      <c r="AR47" s="24"/>
      <c r="AS47" s="25"/>
      <c r="AT47" s="472"/>
      <c r="AU47" s="473"/>
      <c r="AV47" s="473"/>
      <c r="AW47" s="473"/>
      <c r="AX47" s="473"/>
      <c r="AY47" s="473"/>
      <c r="AZ47" s="473"/>
      <c r="BA47" s="473"/>
      <c r="BB47" s="473"/>
      <c r="BC47" s="473"/>
      <c r="BD47" s="473"/>
      <c r="BE47" s="473"/>
      <c r="BF47" s="473"/>
      <c r="BG47" s="473"/>
      <c r="BH47" s="473"/>
      <c r="BI47" s="473"/>
      <c r="BJ47" s="473"/>
      <c r="BK47" s="473"/>
      <c r="BL47" s="473"/>
      <c r="BM47" s="473"/>
      <c r="BN47" s="473"/>
      <c r="BO47" s="473"/>
      <c r="BP47" s="473"/>
      <c r="BQ47" s="473"/>
      <c r="BR47" s="473"/>
      <c r="BS47" s="473"/>
      <c r="BT47" s="473"/>
      <c r="BU47" s="473"/>
      <c r="BV47" s="473"/>
      <c r="BW47" s="473"/>
      <c r="BX47" s="473"/>
      <c r="BY47" s="473"/>
      <c r="BZ47" s="473"/>
      <c r="CA47" s="473"/>
      <c r="CB47" s="473"/>
      <c r="CC47" s="473"/>
      <c r="CD47" s="473"/>
      <c r="CE47" s="473"/>
      <c r="CF47" s="473"/>
      <c r="CG47" s="473"/>
      <c r="CH47" s="473"/>
      <c r="CI47" s="473"/>
      <c r="CJ47" s="473"/>
      <c r="CK47" s="473"/>
      <c r="CL47" s="474"/>
      <c r="CM47" s="7"/>
      <c r="CN47" s="7"/>
    </row>
    <row r="48" spans="1:92" s="8" customFormat="1" ht="5.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row>
    <row r="49" spans="1:92" s="8" customFormat="1" ht="5.2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row>
    <row r="50" spans="1:92" s="8" customFormat="1" ht="5.2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row>
    <row r="51" spans="1:92" s="8" customFormat="1" ht="5.2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row>
    <row r="52" spans="1:92" s="8" customFormat="1" ht="5.2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row>
    <row r="53" spans="1:92" s="8" customFormat="1" ht="5.25" customHeight="1" x14ac:dyDescent="0.15">
      <c r="A53" s="7"/>
      <c r="B53" s="7"/>
      <c r="C53" s="332" t="s">
        <v>31</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431">
        <v>4</v>
      </c>
      <c r="BV53" s="431"/>
      <c r="BW53" s="431"/>
      <c r="BX53" s="431"/>
      <c r="BY53" s="431"/>
      <c r="BZ53" s="431"/>
      <c r="CA53" s="431"/>
      <c r="CB53" s="330" t="s">
        <v>0</v>
      </c>
      <c r="CC53" s="330"/>
      <c r="CD53" s="431">
        <v>8</v>
      </c>
      <c r="CE53" s="431"/>
      <c r="CF53" s="431"/>
      <c r="CG53" s="431"/>
      <c r="CH53" s="431"/>
      <c r="CI53" s="431"/>
      <c r="CJ53" s="431"/>
      <c r="CK53" s="330" t="s">
        <v>1</v>
      </c>
      <c r="CL53" s="330"/>
      <c r="CM53" s="7"/>
      <c r="CN53" s="7"/>
    </row>
    <row r="54" spans="1:92" s="8" customFormat="1" ht="5.25" customHeight="1" x14ac:dyDescent="0.15">
      <c r="A54" s="7"/>
      <c r="B54" s="7"/>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431"/>
      <c r="BV54" s="431"/>
      <c r="BW54" s="431"/>
      <c r="BX54" s="431"/>
      <c r="BY54" s="431"/>
      <c r="BZ54" s="431"/>
      <c r="CA54" s="431"/>
      <c r="CB54" s="330"/>
      <c r="CC54" s="330"/>
      <c r="CD54" s="431"/>
      <c r="CE54" s="431"/>
      <c r="CF54" s="431"/>
      <c r="CG54" s="431"/>
      <c r="CH54" s="431"/>
      <c r="CI54" s="431"/>
      <c r="CJ54" s="431"/>
      <c r="CK54" s="330"/>
      <c r="CL54" s="330"/>
      <c r="CM54" s="7"/>
      <c r="CN54" s="7"/>
    </row>
    <row r="55" spans="1:92" s="8" customFormat="1" ht="5.25" customHeight="1" x14ac:dyDescent="0.15">
      <c r="A55" s="7"/>
      <c r="B55" s="7"/>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431"/>
      <c r="BV55" s="431"/>
      <c r="BW55" s="431"/>
      <c r="BX55" s="431"/>
      <c r="BY55" s="431"/>
      <c r="BZ55" s="431"/>
      <c r="CA55" s="431"/>
      <c r="CB55" s="330"/>
      <c r="CC55" s="330"/>
      <c r="CD55" s="431"/>
      <c r="CE55" s="431"/>
      <c r="CF55" s="431"/>
      <c r="CG55" s="431"/>
      <c r="CH55" s="431"/>
      <c r="CI55" s="431"/>
      <c r="CJ55" s="431"/>
      <c r="CK55" s="330"/>
      <c r="CL55" s="330"/>
      <c r="CM55" s="7"/>
      <c r="CN55" s="7"/>
    </row>
    <row r="56" spans="1:92" s="8" customFormat="1" ht="5.25" customHeight="1" x14ac:dyDescent="0.15">
      <c r="A56" s="7"/>
      <c r="B56" s="7"/>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465"/>
      <c r="BV56" s="465"/>
      <c r="BW56" s="465"/>
      <c r="BX56" s="465"/>
      <c r="BY56" s="465"/>
      <c r="BZ56" s="465"/>
      <c r="CA56" s="465"/>
      <c r="CB56" s="331"/>
      <c r="CC56" s="331"/>
      <c r="CD56" s="465"/>
      <c r="CE56" s="465"/>
      <c r="CF56" s="465"/>
      <c r="CG56" s="465"/>
      <c r="CH56" s="465"/>
      <c r="CI56" s="465"/>
      <c r="CJ56" s="465"/>
      <c r="CK56" s="331"/>
      <c r="CL56" s="331"/>
      <c r="CM56" s="7"/>
      <c r="CN56" s="7"/>
    </row>
    <row r="57" spans="1:92" s="8" customFormat="1" ht="5.25" customHeight="1" x14ac:dyDescent="0.15">
      <c r="A57" s="7"/>
      <c r="B57" s="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6"/>
      <c r="BV57" s="16"/>
      <c r="BW57" s="16"/>
      <c r="BX57" s="16"/>
      <c r="BY57" s="16"/>
      <c r="BZ57" s="16"/>
      <c r="CA57" s="16"/>
      <c r="CB57" s="16"/>
      <c r="CC57" s="16"/>
      <c r="CD57" s="16"/>
      <c r="CE57" s="16"/>
      <c r="CF57" s="16"/>
      <c r="CG57" s="16"/>
      <c r="CH57" s="16"/>
      <c r="CI57" s="16"/>
      <c r="CJ57" s="16"/>
      <c r="CK57" s="16"/>
      <c r="CL57" s="16"/>
      <c r="CM57" s="7"/>
      <c r="CN57" s="7"/>
    </row>
    <row r="58" spans="1:92" s="8" customFormat="1" ht="5.25" customHeight="1" x14ac:dyDescent="0.15">
      <c r="A58" s="7"/>
      <c r="B58" s="7"/>
      <c r="C58" s="300" t="s">
        <v>17</v>
      </c>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7"/>
      <c r="CN58" s="7"/>
    </row>
    <row r="59" spans="1:92" s="8" customFormat="1" ht="5.25" customHeight="1" x14ac:dyDescent="0.15">
      <c r="A59" s="7"/>
      <c r="B59" s="7"/>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300"/>
      <c r="CG59" s="300"/>
      <c r="CH59" s="300"/>
      <c r="CI59" s="300"/>
      <c r="CJ59" s="300"/>
      <c r="CK59" s="300"/>
      <c r="CL59" s="300"/>
      <c r="CM59" s="7"/>
      <c r="CN59" s="7"/>
    </row>
    <row r="60" spans="1:92" s="8" customFormat="1" ht="5.25" customHeight="1" x14ac:dyDescent="0.15">
      <c r="A60" s="7"/>
      <c r="B60" s="7"/>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7"/>
      <c r="CN60" s="7"/>
    </row>
    <row r="61" spans="1:92" s="8" customFormat="1" ht="5.25" customHeight="1" x14ac:dyDescent="0.15">
      <c r="A61" s="7"/>
      <c r="B61" s="7"/>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7"/>
      <c r="CN61" s="7"/>
    </row>
    <row r="62" spans="1:92" ht="5.25" customHeight="1"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row>
    <row r="63" spans="1:92" ht="5.25"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row>
    <row r="64" spans="1:92" ht="5.25"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row>
    <row r="65" spans="1:92" ht="5.25" customHeight="1" x14ac:dyDescent="0.15">
      <c r="A65" s="7"/>
      <c r="B65" s="3"/>
      <c r="C65" s="301"/>
      <c r="D65" s="301"/>
      <c r="E65" s="301"/>
      <c r="F65" s="301"/>
      <c r="G65" s="301"/>
      <c r="H65" s="301"/>
      <c r="I65" s="301"/>
      <c r="J65" s="301"/>
      <c r="K65" s="112"/>
      <c r="L65" s="112"/>
      <c r="M65" s="112"/>
      <c r="N65" s="113"/>
      <c r="O65" s="333" t="s">
        <v>3</v>
      </c>
      <c r="P65" s="334"/>
      <c r="Q65" s="334"/>
      <c r="R65" s="334"/>
      <c r="S65" s="334"/>
      <c r="T65" s="334"/>
      <c r="U65" s="334"/>
      <c r="V65" s="335"/>
      <c r="W65" s="333" t="s">
        <v>5</v>
      </c>
      <c r="X65" s="334"/>
      <c r="Y65" s="334"/>
      <c r="Z65" s="334"/>
      <c r="AA65" s="334"/>
      <c r="AB65" s="334"/>
      <c r="AC65" s="334"/>
      <c r="AD65" s="334"/>
      <c r="AE65" s="334"/>
      <c r="AF65" s="334"/>
      <c r="AG65" s="334"/>
      <c r="AH65" s="357"/>
      <c r="AI65" s="408" t="s">
        <v>11</v>
      </c>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57"/>
      <c r="BO65" s="456" t="s">
        <v>12</v>
      </c>
      <c r="BP65" s="457"/>
      <c r="BQ65" s="457"/>
      <c r="BR65" s="457"/>
      <c r="BS65" s="457"/>
      <c r="BT65" s="457"/>
      <c r="BU65" s="457"/>
      <c r="BV65" s="458"/>
      <c r="BW65" s="319" t="s">
        <v>13</v>
      </c>
      <c r="BX65" s="457"/>
      <c r="BY65" s="457"/>
      <c r="BZ65" s="457"/>
      <c r="CA65" s="457"/>
      <c r="CB65" s="457"/>
      <c r="CC65" s="457"/>
      <c r="CD65" s="457"/>
      <c r="CE65" s="457"/>
      <c r="CF65" s="457"/>
      <c r="CG65" s="457"/>
      <c r="CH65" s="457"/>
      <c r="CI65" s="457"/>
      <c r="CJ65" s="457"/>
      <c r="CK65" s="457"/>
      <c r="CL65" s="457"/>
      <c r="CM65" s="7"/>
      <c r="CN65" s="7"/>
    </row>
    <row r="66" spans="1:92" ht="5.25" customHeight="1" x14ac:dyDescent="0.15">
      <c r="A66" s="7"/>
      <c r="B66" s="3"/>
      <c r="C66" s="301"/>
      <c r="D66" s="301"/>
      <c r="E66" s="301"/>
      <c r="F66" s="301"/>
      <c r="G66" s="301"/>
      <c r="H66" s="301"/>
      <c r="I66" s="301"/>
      <c r="J66" s="301"/>
      <c r="K66" s="112"/>
      <c r="L66" s="112"/>
      <c r="M66" s="112"/>
      <c r="N66" s="113"/>
      <c r="O66" s="336"/>
      <c r="P66" s="301"/>
      <c r="Q66" s="301"/>
      <c r="R66" s="301"/>
      <c r="S66" s="301"/>
      <c r="T66" s="301"/>
      <c r="U66" s="301"/>
      <c r="V66" s="337"/>
      <c r="W66" s="336"/>
      <c r="X66" s="301"/>
      <c r="Y66" s="301"/>
      <c r="Z66" s="301"/>
      <c r="AA66" s="301"/>
      <c r="AB66" s="301"/>
      <c r="AC66" s="301"/>
      <c r="AD66" s="301"/>
      <c r="AE66" s="301"/>
      <c r="AF66" s="301"/>
      <c r="AG66" s="301"/>
      <c r="AH66" s="358"/>
      <c r="AI66" s="409"/>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58"/>
      <c r="BO66" s="459"/>
      <c r="BP66" s="460"/>
      <c r="BQ66" s="460"/>
      <c r="BR66" s="460"/>
      <c r="BS66" s="460"/>
      <c r="BT66" s="460"/>
      <c r="BU66" s="460"/>
      <c r="BV66" s="461"/>
      <c r="BW66" s="320"/>
      <c r="BX66" s="460"/>
      <c r="BY66" s="460"/>
      <c r="BZ66" s="460"/>
      <c r="CA66" s="460"/>
      <c r="CB66" s="460"/>
      <c r="CC66" s="460"/>
      <c r="CD66" s="460"/>
      <c r="CE66" s="460"/>
      <c r="CF66" s="460"/>
      <c r="CG66" s="460"/>
      <c r="CH66" s="460"/>
      <c r="CI66" s="460"/>
      <c r="CJ66" s="460"/>
      <c r="CK66" s="460"/>
      <c r="CL66" s="460"/>
      <c r="CM66" s="7"/>
      <c r="CN66" s="7"/>
    </row>
    <row r="67" spans="1:92" ht="5.25" customHeight="1" x14ac:dyDescent="0.15">
      <c r="A67" s="7"/>
      <c r="B67" s="3"/>
      <c r="C67" s="301"/>
      <c r="D67" s="301"/>
      <c r="E67" s="301"/>
      <c r="F67" s="301"/>
      <c r="G67" s="301"/>
      <c r="H67" s="301"/>
      <c r="I67" s="301"/>
      <c r="J67" s="301"/>
      <c r="K67" s="112"/>
      <c r="L67" s="112"/>
      <c r="M67" s="112"/>
      <c r="N67" s="113"/>
      <c r="O67" s="336"/>
      <c r="P67" s="301"/>
      <c r="Q67" s="301"/>
      <c r="R67" s="301"/>
      <c r="S67" s="301"/>
      <c r="T67" s="301"/>
      <c r="U67" s="301"/>
      <c r="V67" s="337"/>
      <c r="W67" s="336"/>
      <c r="X67" s="301"/>
      <c r="Y67" s="301"/>
      <c r="Z67" s="301"/>
      <c r="AA67" s="301"/>
      <c r="AB67" s="301"/>
      <c r="AC67" s="301"/>
      <c r="AD67" s="301"/>
      <c r="AE67" s="301"/>
      <c r="AF67" s="301"/>
      <c r="AG67" s="301"/>
      <c r="AH67" s="358"/>
      <c r="AI67" s="409"/>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58"/>
      <c r="BO67" s="459"/>
      <c r="BP67" s="460"/>
      <c r="BQ67" s="460"/>
      <c r="BR67" s="460"/>
      <c r="BS67" s="460"/>
      <c r="BT67" s="460"/>
      <c r="BU67" s="460"/>
      <c r="BV67" s="461"/>
      <c r="BW67" s="320"/>
      <c r="BX67" s="460"/>
      <c r="BY67" s="460"/>
      <c r="BZ67" s="460"/>
      <c r="CA67" s="460"/>
      <c r="CB67" s="460"/>
      <c r="CC67" s="460"/>
      <c r="CD67" s="460"/>
      <c r="CE67" s="460"/>
      <c r="CF67" s="460"/>
      <c r="CG67" s="460"/>
      <c r="CH67" s="460"/>
      <c r="CI67" s="460"/>
      <c r="CJ67" s="460"/>
      <c r="CK67" s="460"/>
      <c r="CL67" s="460"/>
      <c r="CM67" s="7"/>
      <c r="CN67" s="7"/>
    </row>
    <row r="68" spans="1:92" ht="5.25" customHeight="1" x14ac:dyDescent="0.15">
      <c r="A68" s="7"/>
      <c r="B68" s="3"/>
      <c r="C68" s="301"/>
      <c r="D68" s="301"/>
      <c r="E68" s="301"/>
      <c r="F68" s="301"/>
      <c r="G68" s="301"/>
      <c r="H68" s="301"/>
      <c r="I68" s="301"/>
      <c r="J68" s="301"/>
      <c r="K68" s="112"/>
      <c r="L68" s="112"/>
      <c r="M68" s="112"/>
      <c r="N68" s="113"/>
      <c r="O68" s="338"/>
      <c r="P68" s="339"/>
      <c r="Q68" s="339"/>
      <c r="R68" s="339"/>
      <c r="S68" s="339"/>
      <c r="T68" s="339"/>
      <c r="U68" s="339"/>
      <c r="V68" s="340"/>
      <c r="W68" s="338"/>
      <c r="X68" s="339"/>
      <c r="Y68" s="339"/>
      <c r="Z68" s="339"/>
      <c r="AA68" s="339"/>
      <c r="AB68" s="339"/>
      <c r="AC68" s="339"/>
      <c r="AD68" s="339"/>
      <c r="AE68" s="339"/>
      <c r="AF68" s="339"/>
      <c r="AG68" s="339"/>
      <c r="AH68" s="359"/>
      <c r="AI68" s="410"/>
      <c r="AJ68" s="339"/>
      <c r="AK68" s="339"/>
      <c r="AL68" s="339"/>
      <c r="AM68" s="339"/>
      <c r="AN68" s="339"/>
      <c r="AO68" s="339"/>
      <c r="AP68" s="339"/>
      <c r="AQ68" s="339"/>
      <c r="AR68" s="339"/>
      <c r="AS68" s="339"/>
      <c r="AT68" s="339"/>
      <c r="AU68" s="339"/>
      <c r="AV68" s="339"/>
      <c r="AW68" s="339"/>
      <c r="AX68" s="339"/>
      <c r="AY68" s="339"/>
      <c r="AZ68" s="339"/>
      <c r="BA68" s="339"/>
      <c r="BB68" s="339"/>
      <c r="BC68" s="339"/>
      <c r="BD68" s="339"/>
      <c r="BE68" s="339"/>
      <c r="BF68" s="339"/>
      <c r="BG68" s="339"/>
      <c r="BH68" s="339"/>
      <c r="BI68" s="339"/>
      <c r="BJ68" s="339"/>
      <c r="BK68" s="339"/>
      <c r="BL68" s="339"/>
      <c r="BM68" s="339"/>
      <c r="BN68" s="359"/>
      <c r="BO68" s="462"/>
      <c r="BP68" s="463"/>
      <c r="BQ68" s="463"/>
      <c r="BR68" s="463"/>
      <c r="BS68" s="463"/>
      <c r="BT68" s="463"/>
      <c r="BU68" s="463"/>
      <c r="BV68" s="464"/>
      <c r="BW68" s="321"/>
      <c r="BX68" s="463"/>
      <c r="BY68" s="463"/>
      <c r="BZ68" s="463"/>
      <c r="CA68" s="463"/>
      <c r="CB68" s="463"/>
      <c r="CC68" s="463"/>
      <c r="CD68" s="463"/>
      <c r="CE68" s="463"/>
      <c r="CF68" s="463"/>
      <c r="CG68" s="463"/>
      <c r="CH68" s="463"/>
      <c r="CI68" s="463"/>
      <c r="CJ68" s="463"/>
      <c r="CK68" s="463"/>
      <c r="CL68" s="463"/>
      <c r="CM68" s="7"/>
      <c r="CN68" s="7"/>
    </row>
    <row r="69" spans="1:92" ht="5.25" customHeight="1" x14ac:dyDescent="0.15">
      <c r="A69" s="7"/>
      <c r="B69" s="3"/>
      <c r="C69" s="322"/>
      <c r="D69" s="322"/>
      <c r="E69" s="322"/>
      <c r="F69" s="322"/>
      <c r="G69" s="322"/>
      <c r="H69" s="322"/>
      <c r="I69" s="322"/>
      <c r="J69" s="322"/>
      <c r="K69" s="322"/>
      <c r="L69" s="322"/>
      <c r="M69" s="322"/>
      <c r="N69" s="323"/>
      <c r="O69" s="393">
        <v>0</v>
      </c>
      <c r="P69" s="394"/>
      <c r="Q69" s="394"/>
      <c r="R69" s="395"/>
      <c r="S69" s="393">
        <v>1</v>
      </c>
      <c r="T69" s="394"/>
      <c r="U69" s="394"/>
      <c r="V69" s="423"/>
      <c r="W69" s="350"/>
      <c r="X69" s="351"/>
      <c r="Y69" s="351"/>
      <c r="Z69" s="352"/>
      <c r="AA69" s="350"/>
      <c r="AB69" s="351"/>
      <c r="AC69" s="351"/>
      <c r="AD69" s="352"/>
      <c r="AE69" s="350"/>
      <c r="AF69" s="351"/>
      <c r="AG69" s="351"/>
      <c r="AH69" s="411"/>
      <c r="AI69" s="491">
        <v>1</v>
      </c>
      <c r="AJ69" s="477"/>
      <c r="AK69" s="477"/>
      <c r="AL69" s="478"/>
      <c r="AM69" s="476">
        <v>1</v>
      </c>
      <c r="AN69" s="477"/>
      <c r="AO69" s="477"/>
      <c r="AP69" s="478"/>
      <c r="AQ69" s="476">
        <v>3</v>
      </c>
      <c r="AR69" s="477"/>
      <c r="AS69" s="477"/>
      <c r="AT69" s="478"/>
      <c r="AU69" s="476">
        <v>4</v>
      </c>
      <c r="AV69" s="477"/>
      <c r="AW69" s="477"/>
      <c r="AX69" s="478"/>
      <c r="AY69" s="476">
        <v>5</v>
      </c>
      <c r="AZ69" s="477"/>
      <c r="BA69" s="477"/>
      <c r="BB69" s="478"/>
      <c r="BC69" s="476">
        <v>6</v>
      </c>
      <c r="BD69" s="477"/>
      <c r="BE69" s="477"/>
      <c r="BF69" s="478"/>
      <c r="BG69" s="476">
        <v>7</v>
      </c>
      <c r="BH69" s="477"/>
      <c r="BI69" s="477"/>
      <c r="BJ69" s="478"/>
      <c r="BK69" s="476">
        <v>8</v>
      </c>
      <c r="BL69" s="477"/>
      <c r="BM69" s="477"/>
      <c r="BN69" s="485"/>
      <c r="BO69" s="488">
        <v>3</v>
      </c>
      <c r="BP69" s="489"/>
      <c r="BQ69" s="489"/>
      <c r="BR69" s="489"/>
      <c r="BS69" s="475">
        <v>1</v>
      </c>
      <c r="BT69" s="475"/>
      <c r="BU69" s="475"/>
      <c r="BV69" s="490"/>
      <c r="BW69" s="494">
        <v>0</v>
      </c>
      <c r="BX69" s="475"/>
      <c r="BY69" s="475"/>
      <c r="BZ69" s="475"/>
      <c r="CA69" s="475">
        <v>1</v>
      </c>
      <c r="CB69" s="475"/>
      <c r="CC69" s="475"/>
      <c r="CD69" s="475"/>
      <c r="CE69" s="475">
        <v>0</v>
      </c>
      <c r="CF69" s="475"/>
      <c r="CG69" s="475"/>
      <c r="CH69" s="475"/>
      <c r="CI69" s="475">
        <v>0</v>
      </c>
      <c r="CJ69" s="475"/>
      <c r="CK69" s="475"/>
      <c r="CL69" s="475"/>
      <c r="CM69" s="7"/>
      <c r="CN69" s="7"/>
    </row>
    <row r="70" spans="1:92" ht="5.25" customHeight="1" x14ac:dyDescent="0.15">
      <c r="A70" s="7"/>
      <c r="B70" s="3"/>
      <c r="C70" s="322"/>
      <c r="D70" s="322"/>
      <c r="E70" s="322"/>
      <c r="F70" s="322"/>
      <c r="G70" s="322"/>
      <c r="H70" s="322"/>
      <c r="I70" s="322"/>
      <c r="J70" s="322"/>
      <c r="K70" s="322"/>
      <c r="L70" s="322"/>
      <c r="M70" s="322"/>
      <c r="N70" s="323"/>
      <c r="O70" s="393"/>
      <c r="P70" s="394"/>
      <c r="Q70" s="394"/>
      <c r="R70" s="395"/>
      <c r="S70" s="393"/>
      <c r="T70" s="394"/>
      <c r="U70" s="394"/>
      <c r="V70" s="423"/>
      <c r="W70" s="353"/>
      <c r="X70" s="330"/>
      <c r="Y70" s="330"/>
      <c r="Z70" s="354"/>
      <c r="AA70" s="353"/>
      <c r="AB70" s="330"/>
      <c r="AC70" s="330"/>
      <c r="AD70" s="354"/>
      <c r="AE70" s="353"/>
      <c r="AF70" s="330"/>
      <c r="AG70" s="330"/>
      <c r="AH70" s="412"/>
      <c r="AI70" s="492"/>
      <c r="AJ70" s="480"/>
      <c r="AK70" s="480"/>
      <c r="AL70" s="481"/>
      <c r="AM70" s="479"/>
      <c r="AN70" s="480"/>
      <c r="AO70" s="480"/>
      <c r="AP70" s="481"/>
      <c r="AQ70" s="479"/>
      <c r="AR70" s="480"/>
      <c r="AS70" s="480"/>
      <c r="AT70" s="481"/>
      <c r="AU70" s="479"/>
      <c r="AV70" s="480"/>
      <c r="AW70" s="480"/>
      <c r="AX70" s="481"/>
      <c r="AY70" s="479"/>
      <c r="AZ70" s="480"/>
      <c r="BA70" s="480"/>
      <c r="BB70" s="481"/>
      <c r="BC70" s="479"/>
      <c r="BD70" s="480"/>
      <c r="BE70" s="480"/>
      <c r="BF70" s="481"/>
      <c r="BG70" s="479"/>
      <c r="BH70" s="480"/>
      <c r="BI70" s="480"/>
      <c r="BJ70" s="481"/>
      <c r="BK70" s="479"/>
      <c r="BL70" s="480"/>
      <c r="BM70" s="480"/>
      <c r="BN70" s="486"/>
      <c r="BO70" s="488"/>
      <c r="BP70" s="489"/>
      <c r="BQ70" s="489"/>
      <c r="BR70" s="489"/>
      <c r="BS70" s="475"/>
      <c r="BT70" s="475"/>
      <c r="BU70" s="475"/>
      <c r="BV70" s="490"/>
      <c r="BW70" s="494"/>
      <c r="BX70" s="475"/>
      <c r="BY70" s="475"/>
      <c r="BZ70" s="475"/>
      <c r="CA70" s="475"/>
      <c r="CB70" s="475"/>
      <c r="CC70" s="475"/>
      <c r="CD70" s="475"/>
      <c r="CE70" s="475"/>
      <c r="CF70" s="475"/>
      <c r="CG70" s="475"/>
      <c r="CH70" s="475"/>
      <c r="CI70" s="475"/>
      <c r="CJ70" s="475"/>
      <c r="CK70" s="475"/>
      <c r="CL70" s="475"/>
      <c r="CM70" s="7"/>
      <c r="CN70" s="7"/>
    </row>
    <row r="71" spans="1:92" ht="5.25" customHeight="1" x14ac:dyDescent="0.15">
      <c r="A71" s="7"/>
      <c r="B71" s="3"/>
      <c r="C71" s="322"/>
      <c r="D71" s="322"/>
      <c r="E71" s="322"/>
      <c r="F71" s="322"/>
      <c r="G71" s="322"/>
      <c r="H71" s="322"/>
      <c r="I71" s="322"/>
      <c r="J71" s="322"/>
      <c r="K71" s="322"/>
      <c r="L71" s="322"/>
      <c r="M71" s="322"/>
      <c r="N71" s="323"/>
      <c r="O71" s="393"/>
      <c r="P71" s="394"/>
      <c r="Q71" s="394"/>
      <c r="R71" s="395"/>
      <c r="S71" s="393"/>
      <c r="T71" s="394"/>
      <c r="U71" s="394"/>
      <c r="V71" s="423"/>
      <c r="W71" s="353"/>
      <c r="X71" s="330"/>
      <c r="Y71" s="330"/>
      <c r="Z71" s="354"/>
      <c r="AA71" s="353"/>
      <c r="AB71" s="330"/>
      <c r="AC71" s="330"/>
      <c r="AD71" s="354"/>
      <c r="AE71" s="353"/>
      <c r="AF71" s="330"/>
      <c r="AG71" s="330"/>
      <c r="AH71" s="412"/>
      <c r="AI71" s="492"/>
      <c r="AJ71" s="480"/>
      <c r="AK71" s="480"/>
      <c r="AL71" s="481"/>
      <c r="AM71" s="479"/>
      <c r="AN71" s="480"/>
      <c r="AO71" s="480"/>
      <c r="AP71" s="481"/>
      <c r="AQ71" s="479"/>
      <c r="AR71" s="480"/>
      <c r="AS71" s="480"/>
      <c r="AT71" s="481"/>
      <c r="AU71" s="479"/>
      <c r="AV71" s="480"/>
      <c r="AW71" s="480"/>
      <c r="AX71" s="481"/>
      <c r="AY71" s="479"/>
      <c r="AZ71" s="480"/>
      <c r="BA71" s="480"/>
      <c r="BB71" s="481"/>
      <c r="BC71" s="479"/>
      <c r="BD71" s="480"/>
      <c r="BE71" s="480"/>
      <c r="BF71" s="481"/>
      <c r="BG71" s="479"/>
      <c r="BH71" s="480"/>
      <c r="BI71" s="480"/>
      <c r="BJ71" s="481"/>
      <c r="BK71" s="479"/>
      <c r="BL71" s="480"/>
      <c r="BM71" s="480"/>
      <c r="BN71" s="486"/>
      <c r="BO71" s="488"/>
      <c r="BP71" s="489"/>
      <c r="BQ71" s="489"/>
      <c r="BR71" s="489"/>
      <c r="BS71" s="475"/>
      <c r="BT71" s="475"/>
      <c r="BU71" s="475"/>
      <c r="BV71" s="490"/>
      <c r="BW71" s="494"/>
      <c r="BX71" s="475"/>
      <c r="BY71" s="475"/>
      <c r="BZ71" s="475"/>
      <c r="CA71" s="475"/>
      <c r="CB71" s="475"/>
      <c r="CC71" s="475"/>
      <c r="CD71" s="475"/>
      <c r="CE71" s="475"/>
      <c r="CF71" s="475"/>
      <c r="CG71" s="475"/>
      <c r="CH71" s="475"/>
      <c r="CI71" s="475"/>
      <c r="CJ71" s="475"/>
      <c r="CK71" s="475"/>
      <c r="CL71" s="475"/>
      <c r="CM71" s="7"/>
      <c r="CN71" s="7"/>
    </row>
    <row r="72" spans="1:92" ht="5.25" customHeight="1" x14ac:dyDescent="0.15">
      <c r="A72" s="7"/>
      <c r="B72" s="3"/>
      <c r="C72" s="322"/>
      <c r="D72" s="322"/>
      <c r="E72" s="322"/>
      <c r="F72" s="322"/>
      <c r="G72" s="322"/>
      <c r="H72" s="322"/>
      <c r="I72" s="322"/>
      <c r="J72" s="322"/>
      <c r="K72" s="322"/>
      <c r="L72" s="322"/>
      <c r="M72" s="322"/>
      <c r="N72" s="323"/>
      <c r="O72" s="393"/>
      <c r="P72" s="394"/>
      <c r="Q72" s="394"/>
      <c r="R72" s="395"/>
      <c r="S72" s="393"/>
      <c r="T72" s="394"/>
      <c r="U72" s="394"/>
      <c r="V72" s="423"/>
      <c r="W72" s="353"/>
      <c r="X72" s="330"/>
      <c r="Y72" s="330"/>
      <c r="Z72" s="354"/>
      <c r="AA72" s="353"/>
      <c r="AB72" s="330"/>
      <c r="AC72" s="330"/>
      <c r="AD72" s="354"/>
      <c r="AE72" s="353"/>
      <c r="AF72" s="330"/>
      <c r="AG72" s="330"/>
      <c r="AH72" s="412"/>
      <c r="AI72" s="492"/>
      <c r="AJ72" s="480"/>
      <c r="AK72" s="480"/>
      <c r="AL72" s="481"/>
      <c r="AM72" s="479"/>
      <c r="AN72" s="480"/>
      <c r="AO72" s="480"/>
      <c r="AP72" s="481"/>
      <c r="AQ72" s="479"/>
      <c r="AR72" s="480"/>
      <c r="AS72" s="480"/>
      <c r="AT72" s="481"/>
      <c r="AU72" s="479"/>
      <c r="AV72" s="480"/>
      <c r="AW72" s="480"/>
      <c r="AX72" s="481"/>
      <c r="AY72" s="479"/>
      <c r="AZ72" s="480"/>
      <c r="BA72" s="480"/>
      <c r="BB72" s="481"/>
      <c r="BC72" s="479"/>
      <c r="BD72" s="480"/>
      <c r="BE72" s="480"/>
      <c r="BF72" s="481"/>
      <c r="BG72" s="479"/>
      <c r="BH72" s="480"/>
      <c r="BI72" s="480"/>
      <c r="BJ72" s="481"/>
      <c r="BK72" s="479"/>
      <c r="BL72" s="480"/>
      <c r="BM72" s="480"/>
      <c r="BN72" s="486"/>
      <c r="BO72" s="488"/>
      <c r="BP72" s="489"/>
      <c r="BQ72" s="489"/>
      <c r="BR72" s="489"/>
      <c r="BS72" s="475"/>
      <c r="BT72" s="475"/>
      <c r="BU72" s="475"/>
      <c r="BV72" s="490"/>
      <c r="BW72" s="494"/>
      <c r="BX72" s="475"/>
      <c r="BY72" s="475"/>
      <c r="BZ72" s="475"/>
      <c r="CA72" s="475"/>
      <c r="CB72" s="475"/>
      <c r="CC72" s="475"/>
      <c r="CD72" s="475"/>
      <c r="CE72" s="475"/>
      <c r="CF72" s="475"/>
      <c r="CG72" s="475"/>
      <c r="CH72" s="475"/>
      <c r="CI72" s="475"/>
      <c r="CJ72" s="475"/>
      <c r="CK72" s="475"/>
      <c r="CL72" s="475"/>
      <c r="CM72" s="7"/>
      <c r="CN72" s="7"/>
    </row>
    <row r="73" spans="1:92" ht="5.25" customHeight="1" x14ac:dyDescent="0.15">
      <c r="A73" s="7"/>
      <c r="B73" s="3"/>
      <c r="C73" s="322"/>
      <c r="D73" s="322"/>
      <c r="E73" s="322"/>
      <c r="F73" s="322"/>
      <c r="G73" s="322"/>
      <c r="H73" s="322"/>
      <c r="I73" s="322"/>
      <c r="J73" s="322"/>
      <c r="K73" s="322"/>
      <c r="L73" s="322"/>
      <c r="M73" s="322"/>
      <c r="N73" s="323"/>
      <c r="O73" s="393"/>
      <c r="P73" s="394"/>
      <c r="Q73" s="394"/>
      <c r="R73" s="395"/>
      <c r="S73" s="393"/>
      <c r="T73" s="394"/>
      <c r="U73" s="394"/>
      <c r="V73" s="423"/>
      <c r="W73" s="353"/>
      <c r="X73" s="330"/>
      <c r="Y73" s="330"/>
      <c r="Z73" s="354"/>
      <c r="AA73" s="353"/>
      <c r="AB73" s="330"/>
      <c r="AC73" s="330"/>
      <c r="AD73" s="354"/>
      <c r="AE73" s="353"/>
      <c r="AF73" s="330"/>
      <c r="AG73" s="330"/>
      <c r="AH73" s="412"/>
      <c r="AI73" s="492"/>
      <c r="AJ73" s="480"/>
      <c r="AK73" s="480"/>
      <c r="AL73" s="481"/>
      <c r="AM73" s="479"/>
      <c r="AN73" s="480"/>
      <c r="AO73" s="480"/>
      <c r="AP73" s="481"/>
      <c r="AQ73" s="479"/>
      <c r="AR73" s="480"/>
      <c r="AS73" s="480"/>
      <c r="AT73" s="481"/>
      <c r="AU73" s="479"/>
      <c r="AV73" s="480"/>
      <c r="AW73" s="480"/>
      <c r="AX73" s="481"/>
      <c r="AY73" s="479"/>
      <c r="AZ73" s="480"/>
      <c r="BA73" s="480"/>
      <c r="BB73" s="481"/>
      <c r="BC73" s="479"/>
      <c r="BD73" s="480"/>
      <c r="BE73" s="480"/>
      <c r="BF73" s="481"/>
      <c r="BG73" s="479"/>
      <c r="BH73" s="480"/>
      <c r="BI73" s="480"/>
      <c r="BJ73" s="481"/>
      <c r="BK73" s="479"/>
      <c r="BL73" s="480"/>
      <c r="BM73" s="480"/>
      <c r="BN73" s="486"/>
      <c r="BO73" s="488"/>
      <c r="BP73" s="489"/>
      <c r="BQ73" s="489"/>
      <c r="BR73" s="489"/>
      <c r="BS73" s="475"/>
      <c r="BT73" s="475"/>
      <c r="BU73" s="475"/>
      <c r="BV73" s="490"/>
      <c r="BW73" s="494"/>
      <c r="BX73" s="475"/>
      <c r="BY73" s="475"/>
      <c r="BZ73" s="475"/>
      <c r="CA73" s="475"/>
      <c r="CB73" s="475"/>
      <c r="CC73" s="475"/>
      <c r="CD73" s="475"/>
      <c r="CE73" s="475"/>
      <c r="CF73" s="475"/>
      <c r="CG73" s="475"/>
      <c r="CH73" s="475"/>
      <c r="CI73" s="475"/>
      <c r="CJ73" s="475"/>
      <c r="CK73" s="475"/>
      <c r="CL73" s="475"/>
      <c r="CM73" s="7"/>
      <c r="CN73" s="7"/>
    </row>
    <row r="74" spans="1:92" ht="5.25" customHeight="1" x14ac:dyDescent="0.15">
      <c r="A74" s="7"/>
      <c r="B74" s="3"/>
      <c r="C74" s="322"/>
      <c r="D74" s="322"/>
      <c r="E74" s="322"/>
      <c r="F74" s="322"/>
      <c r="G74" s="322"/>
      <c r="H74" s="322"/>
      <c r="I74" s="322"/>
      <c r="J74" s="322"/>
      <c r="K74" s="322"/>
      <c r="L74" s="322"/>
      <c r="M74" s="322"/>
      <c r="N74" s="323"/>
      <c r="O74" s="393"/>
      <c r="P74" s="394"/>
      <c r="Q74" s="394"/>
      <c r="R74" s="395"/>
      <c r="S74" s="393"/>
      <c r="T74" s="394"/>
      <c r="U74" s="394"/>
      <c r="V74" s="423"/>
      <c r="W74" s="353"/>
      <c r="X74" s="330"/>
      <c r="Y74" s="330"/>
      <c r="Z74" s="354"/>
      <c r="AA74" s="353"/>
      <c r="AB74" s="330"/>
      <c r="AC74" s="330"/>
      <c r="AD74" s="354"/>
      <c r="AE74" s="353"/>
      <c r="AF74" s="330"/>
      <c r="AG74" s="330"/>
      <c r="AH74" s="412"/>
      <c r="AI74" s="492"/>
      <c r="AJ74" s="480"/>
      <c r="AK74" s="480"/>
      <c r="AL74" s="481"/>
      <c r="AM74" s="479"/>
      <c r="AN74" s="480"/>
      <c r="AO74" s="480"/>
      <c r="AP74" s="481"/>
      <c r="AQ74" s="479"/>
      <c r="AR74" s="480"/>
      <c r="AS74" s="480"/>
      <c r="AT74" s="481"/>
      <c r="AU74" s="479"/>
      <c r="AV74" s="480"/>
      <c r="AW74" s="480"/>
      <c r="AX74" s="481"/>
      <c r="AY74" s="479"/>
      <c r="AZ74" s="480"/>
      <c r="BA74" s="480"/>
      <c r="BB74" s="481"/>
      <c r="BC74" s="479"/>
      <c r="BD74" s="480"/>
      <c r="BE74" s="480"/>
      <c r="BF74" s="481"/>
      <c r="BG74" s="479"/>
      <c r="BH74" s="480"/>
      <c r="BI74" s="480"/>
      <c r="BJ74" s="481"/>
      <c r="BK74" s="479"/>
      <c r="BL74" s="480"/>
      <c r="BM74" s="480"/>
      <c r="BN74" s="486"/>
      <c r="BO74" s="488"/>
      <c r="BP74" s="489"/>
      <c r="BQ74" s="489"/>
      <c r="BR74" s="489"/>
      <c r="BS74" s="475"/>
      <c r="BT74" s="475"/>
      <c r="BU74" s="475"/>
      <c r="BV74" s="490"/>
      <c r="BW74" s="494"/>
      <c r="BX74" s="475"/>
      <c r="BY74" s="475"/>
      <c r="BZ74" s="475"/>
      <c r="CA74" s="475"/>
      <c r="CB74" s="475"/>
      <c r="CC74" s="475"/>
      <c r="CD74" s="475"/>
      <c r="CE74" s="475"/>
      <c r="CF74" s="475"/>
      <c r="CG74" s="475"/>
      <c r="CH74" s="475"/>
      <c r="CI74" s="475"/>
      <c r="CJ74" s="475"/>
      <c r="CK74" s="475"/>
      <c r="CL74" s="475"/>
      <c r="CM74" s="7"/>
      <c r="CN74" s="7"/>
    </row>
    <row r="75" spans="1:92" ht="5.25" customHeight="1" x14ac:dyDescent="0.15">
      <c r="A75" s="7"/>
      <c r="B75" s="3"/>
      <c r="C75" s="322"/>
      <c r="D75" s="322"/>
      <c r="E75" s="322"/>
      <c r="F75" s="322"/>
      <c r="G75" s="322"/>
      <c r="H75" s="322"/>
      <c r="I75" s="322"/>
      <c r="J75" s="322"/>
      <c r="K75" s="322"/>
      <c r="L75" s="322"/>
      <c r="M75" s="322"/>
      <c r="N75" s="323"/>
      <c r="O75" s="393"/>
      <c r="P75" s="394"/>
      <c r="Q75" s="394"/>
      <c r="R75" s="395"/>
      <c r="S75" s="393"/>
      <c r="T75" s="394"/>
      <c r="U75" s="394"/>
      <c r="V75" s="423"/>
      <c r="W75" s="353"/>
      <c r="X75" s="330"/>
      <c r="Y75" s="330"/>
      <c r="Z75" s="354"/>
      <c r="AA75" s="353"/>
      <c r="AB75" s="330"/>
      <c r="AC75" s="330"/>
      <c r="AD75" s="354"/>
      <c r="AE75" s="353"/>
      <c r="AF75" s="330"/>
      <c r="AG75" s="330"/>
      <c r="AH75" s="412"/>
      <c r="AI75" s="492"/>
      <c r="AJ75" s="480"/>
      <c r="AK75" s="480"/>
      <c r="AL75" s="481"/>
      <c r="AM75" s="479"/>
      <c r="AN75" s="480"/>
      <c r="AO75" s="480"/>
      <c r="AP75" s="481"/>
      <c r="AQ75" s="479"/>
      <c r="AR75" s="480"/>
      <c r="AS75" s="480"/>
      <c r="AT75" s="481"/>
      <c r="AU75" s="479"/>
      <c r="AV75" s="480"/>
      <c r="AW75" s="480"/>
      <c r="AX75" s="481"/>
      <c r="AY75" s="479"/>
      <c r="AZ75" s="480"/>
      <c r="BA75" s="480"/>
      <c r="BB75" s="481"/>
      <c r="BC75" s="479"/>
      <c r="BD75" s="480"/>
      <c r="BE75" s="480"/>
      <c r="BF75" s="481"/>
      <c r="BG75" s="479"/>
      <c r="BH75" s="480"/>
      <c r="BI75" s="480"/>
      <c r="BJ75" s="481"/>
      <c r="BK75" s="479"/>
      <c r="BL75" s="480"/>
      <c r="BM75" s="480"/>
      <c r="BN75" s="486"/>
      <c r="BO75" s="488"/>
      <c r="BP75" s="489"/>
      <c r="BQ75" s="489"/>
      <c r="BR75" s="489"/>
      <c r="BS75" s="475"/>
      <c r="BT75" s="475"/>
      <c r="BU75" s="475"/>
      <c r="BV75" s="490"/>
      <c r="BW75" s="494"/>
      <c r="BX75" s="475"/>
      <c r="BY75" s="475"/>
      <c r="BZ75" s="475"/>
      <c r="CA75" s="475"/>
      <c r="CB75" s="475"/>
      <c r="CC75" s="475"/>
      <c r="CD75" s="475"/>
      <c r="CE75" s="475"/>
      <c r="CF75" s="475"/>
      <c r="CG75" s="475"/>
      <c r="CH75" s="475"/>
      <c r="CI75" s="475"/>
      <c r="CJ75" s="475"/>
      <c r="CK75" s="475"/>
      <c r="CL75" s="475"/>
      <c r="CM75" s="7"/>
      <c r="CN75" s="7"/>
    </row>
    <row r="76" spans="1:92" ht="5.25" customHeight="1" x14ac:dyDescent="0.15">
      <c r="A76" s="7"/>
      <c r="B76" s="3"/>
      <c r="C76" s="322"/>
      <c r="D76" s="322"/>
      <c r="E76" s="322"/>
      <c r="F76" s="322"/>
      <c r="G76" s="322"/>
      <c r="H76" s="322"/>
      <c r="I76" s="322"/>
      <c r="J76" s="322"/>
      <c r="K76" s="322"/>
      <c r="L76" s="322"/>
      <c r="M76" s="322"/>
      <c r="N76" s="323"/>
      <c r="O76" s="393"/>
      <c r="P76" s="394"/>
      <c r="Q76" s="394"/>
      <c r="R76" s="395"/>
      <c r="S76" s="393"/>
      <c r="T76" s="394"/>
      <c r="U76" s="394"/>
      <c r="V76" s="423"/>
      <c r="W76" s="353"/>
      <c r="X76" s="330"/>
      <c r="Y76" s="330"/>
      <c r="Z76" s="354"/>
      <c r="AA76" s="353"/>
      <c r="AB76" s="330"/>
      <c r="AC76" s="330"/>
      <c r="AD76" s="354"/>
      <c r="AE76" s="353"/>
      <c r="AF76" s="330"/>
      <c r="AG76" s="330"/>
      <c r="AH76" s="412"/>
      <c r="AI76" s="492"/>
      <c r="AJ76" s="480"/>
      <c r="AK76" s="480"/>
      <c r="AL76" s="481"/>
      <c r="AM76" s="479"/>
      <c r="AN76" s="480"/>
      <c r="AO76" s="480"/>
      <c r="AP76" s="481"/>
      <c r="AQ76" s="479"/>
      <c r="AR76" s="480"/>
      <c r="AS76" s="480"/>
      <c r="AT76" s="481"/>
      <c r="AU76" s="479"/>
      <c r="AV76" s="480"/>
      <c r="AW76" s="480"/>
      <c r="AX76" s="481"/>
      <c r="AY76" s="479"/>
      <c r="AZ76" s="480"/>
      <c r="BA76" s="480"/>
      <c r="BB76" s="481"/>
      <c r="BC76" s="479"/>
      <c r="BD76" s="480"/>
      <c r="BE76" s="480"/>
      <c r="BF76" s="481"/>
      <c r="BG76" s="479"/>
      <c r="BH76" s="480"/>
      <c r="BI76" s="480"/>
      <c r="BJ76" s="481"/>
      <c r="BK76" s="479"/>
      <c r="BL76" s="480"/>
      <c r="BM76" s="480"/>
      <c r="BN76" s="486"/>
      <c r="BO76" s="488"/>
      <c r="BP76" s="489"/>
      <c r="BQ76" s="489"/>
      <c r="BR76" s="489"/>
      <c r="BS76" s="475"/>
      <c r="BT76" s="475"/>
      <c r="BU76" s="475"/>
      <c r="BV76" s="490"/>
      <c r="BW76" s="494"/>
      <c r="BX76" s="475"/>
      <c r="BY76" s="475"/>
      <c r="BZ76" s="475"/>
      <c r="CA76" s="475"/>
      <c r="CB76" s="475"/>
      <c r="CC76" s="475"/>
      <c r="CD76" s="475"/>
      <c r="CE76" s="475"/>
      <c r="CF76" s="475"/>
      <c r="CG76" s="475"/>
      <c r="CH76" s="475"/>
      <c r="CI76" s="475"/>
      <c r="CJ76" s="475"/>
      <c r="CK76" s="475"/>
      <c r="CL76" s="475"/>
      <c r="CM76" s="7"/>
      <c r="CN76" s="7"/>
    </row>
    <row r="77" spans="1:92" ht="5.25" customHeight="1" x14ac:dyDescent="0.15">
      <c r="A77" s="7"/>
      <c r="B77" s="3"/>
      <c r="C77" s="322"/>
      <c r="D77" s="322"/>
      <c r="E77" s="322"/>
      <c r="F77" s="322"/>
      <c r="G77" s="322"/>
      <c r="H77" s="322"/>
      <c r="I77" s="322"/>
      <c r="J77" s="322"/>
      <c r="K77" s="322"/>
      <c r="L77" s="322"/>
      <c r="M77" s="322"/>
      <c r="N77" s="323"/>
      <c r="O77" s="393"/>
      <c r="P77" s="394"/>
      <c r="Q77" s="394"/>
      <c r="R77" s="395"/>
      <c r="S77" s="393"/>
      <c r="T77" s="394"/>
      <c r="U77" s="394"/>
      <c r="V77" s="423"/>
      <c r="W77" s="353"/>
      <c r="X77" s="330"/>
      <c r="Y77" s="330"/>
      <c r="Z77" s="354"/>
      <c r="AA77" s="353"/>
      <c r="AB77" s="330"/>
      <c r="AC77" s="330"/>
      <c r="AD77" s="354"/>
      <c r="AE77" s="353"/>
      <c r="AF77" s="330"/>
      <c r="AG77" s="330"/>
      <c r="AH77" s="412"/>
      <c r="AI77" s="492"/>
      <c r="AJ77" s="480"/>
      <c r="AK77" s="480"/>
      <c r="AL77" s="481"/>
      <c r="AM77" s="479"/>
      <c r="AN77" s="480"/>
      <c r="AO77" s="480"/>
      <c r="AP77" s="481"/>
      <c r="AQ77" s="479"/>
      <c r="AR77" s="480"/>
      <c r="AS77" s="480"/>
      <c r="AT77" s="481"/>
      <c r="AU77" s="479"/>
      <c r="AV77" s="480"/>
      <c r="AW77" s="480"/>
      <c r="AX77" s="481"/>
      <c r="AY77" s="479"/>
      <c r="AZ77" s="480"/>
      <c r="BA77" s="480"/>
      <c r="BB77" s="481"/>
      <c r="BC77" s="479"/>
      <c r="BD77" s="480"/>
      <c r="BE77" s="480"/>
      <c r="BF77" s="481"/>
      <c r="BG77" s="479"/>
      <c r="BH77" s="480"/>
      <c r="BI77" s="480"/>
      <c r="BJ77" s="481"/>
      <c r="BK77" s="479"/>
      <c r="BL77" s="480"/>
      <c r="BM77" s="480"/>
      <c r="BN77" s="486"/>
      <c r="BO77" s="488"/>
      <c r="BP77" s="489"/>
      <c r="BQ77" s="489"/>
      <c r="BR77" s="489"/>
      <c r="BS77" s="475"/>
      <c r="BT77" s="475"/>
      <c r="BU77" s="475"/>
      <c r="BV77" s="490"/>
      <c r="BW77" s="494"/>
      <c r="BX77" s="475"/>
      <c r="BY77" s="475"/>
      <c r="BZ77" s="475"/>
      <c r="CA77" s="475"/>
      <c r="CB77" s="475"/>
      <c r="CC77" s="475"/>
      <c r="CD77" s="475"/>
      <c r="CE77" s="475"/>
      <c r="CF77" s="475"/>
      <c r="CG77" s="475"/>
      <c r="CH77" s="475"/>
      <c r="CI77" s="475"/>
      <c r="CJ77" s="475"/>
      <c r="CK77" s="475"/>
      <c r="CL77" s="475"/>
      <c r="CM77" s="7"/>
      <c r="CN77" s="7"/>
    </row>
    <row r="78" spans="1:92" ht="5.25" customHeight="1" x14ac:dyDescent="0.15">
      <c r="A78" s="7"/>
      <c r="B78" s="3"/>
      <c r="C78" s="322"/>
      <c r="D78" s="322"/>
      <c r="E78" s="322"/>
      <c r="F78" s="322"/>
      <c r="G78" s="322"/>
      <c r="H78" s="322"/>
      <c r="I78" s="322"/>
      <c r="J78" s="322"/>
      <c r="K78" s="322"/>
      <c r="L78" s="322"/>
      <c r="M78" s="322"/>
      <c r="N78" s="323"/>
      <c r="O78" s="393"/>
      <c r="P78" s="394"/>
      <c r="Q78" s="394"/>
      <c r="R78" s="395"/>
      <c r="S78" s="393"/>
      <c r="T78" s="394"/>
      <c r="U78" s="394"/>
      <c r="V78" s="423"/>
      <c r="W78" s="355"/>
      <c r="X78" s="331"/>
      <c r="Y78" s="331"/>
      <c r="Z78" s="356"/>
      <c r="AA78" s="355"/>
      <c r="AB78" s="331"/>
      <c r="AC78" s="331"/>
      <c r="AD78" s="356"/>
      <c r="AE78" s="355"/>
      <c r="AF78" s="331"/>
      <c r="AG78" s="331"/>
      <c r="AH78" s="413"/>
      <c r="AI78" s="493"/>
      <c r="AJ78" s="483"/>
      <c r="AK78" s="483"/>
      <c r="AL78" s="484"/>
      <c r="AM78" s="482"/>
      <c r="AN78" s="483"/>
      <c r="AO78" s="483"/>
      <c r="AP78" s="484"/>
      <c r="AQ78" s="482"/>
      <c r="AR78" s="483"/>
      <c r="AS78" s="483"/>
      <c r="AT78" s="484"/>
      <c r="AU78" s="482"/>
      <c r="AV78" s="483"/>
      <c r="AW78" s="483"/>
      <c r="AX78" s="484"/>
      <c r="AY78" s="482"/>
      <c r="AZ78" s="483"/>
      <c r="BA78" s="483"/>
      <c r="BB78" s="484"/>
      <c r="BC78" s="482"/>
      <c r="BD78" s="483"/>
      <c r="BE78" s="483"/>
      <c r="BF78" s="484"/>
      <c r="BG78" s="482"/>
      <c r="BH78" s="483"/>
      <c r="BI78" s="483"/>
      <c r="BJ78" s="484"/>
      <c r="BK78" s="482"/>
      <c r="BL78" s="483"/>
      <c r="BM78" s="483"/>
      <c r="BN78" s="487"/>
      <c r="BO78" s="488"/>
      <c r="BP78" s="489"/>
      <c r="BQ78" s="489"/>
      <c r="BR78" s="489"/>
      <c r="BS78" s="475"/>
      <c r="BT78" s="475"/>
      <c r="BU78" s="475"/>
      <c r="BV78" s="490"/>
      <c r="BW78" s="494"/>
      <c r="BX78" s="475"/>
      <c r="BY78" s="475"/>
      <c r="BZ78" s="475"/>
      <c r="CA78" s="475"/>
      <c r="CB78" s="475"/>
      <c r="CC78" s="475"/>
      <c r="CD78" s="475"/>
      <c r="CE78" s="475"/>
      <c r="CF78" s="475"/>
      <c r="CG78" s="475"/>
      <c r="CH78" s="475"/>
      <c r="CI78" s="475"/>
      <c r="CJ78" s="475"/>
      <c r="CK78" s="475"/>
      <c r="CL78" s="475"/>
      <c r="CM78" s="7"/>
      <c r="CN78" s="7"/>
    </row>
    <row r="79" spans="1:92" ht="5.25" customHeight="1" x14ac:dyDescent="0.15">
      <c r="A79" s="7"/>
      <c r="B79" s="7"/>
      <c r="C79" s="7"/>
      <c r="D79" s="7"/>
      <c r="E79" s="7"/>
      <c r="F79" s="7"/>
      <c r="G79" s="7"/>
      <c r="H79" s="7"/>
      <c r="I79" s="7"/>
      <c r="J79" s="7"/>
      <c r="K79" s="7"/>
      <c r="L79" s="7"/>
      <c r="M79" s="7"/>
      <c r="N79" s="7"/>
      <c r="O79" s="7"/>
      <c r="P79" s="7"/>
      <c r="Q79" s="7"/>
      <c r="R79" s="7"/>
      <c r="S79" s="7"/>
      <c r="T79" s="7"/>
      <c r="U79" s="7"/>
      <c r="V79" s="7"/>
      <c r="W79" s="9"/>
      <c r="X79" s="6"/>
      <c r="Y79" s="6"/>
      <c r="Z79" s="6"/>
      <c r="AA79" s="6"/>
      <c r="AB79" s="6"/>
      <c r="AC79" s="6"/>
      <c r="AD79" s="6"/>
      <c r="AE79" s="6"/>
      <c r="AF79" s="6"/>
      <c r="AG79" s="6"/>
      <c r="AH79" s="11"/>
      <c r="AI79" s="6"/>
      <c r="AJ79" s="6"/>
      <c r="AK79" s="6"/>
      <c r="AL79" s="6"/>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row>
    <row r="80" spans="1:92" ht="5.25" customHeight="1" x14ac:dyDescent="0.15">
      <c r="A80" s="7"/>
      <c r="B80" s="7"/>
      <c r="C80" s="7"/>
      <c r="D80" s="7"/>
      <c r="E80" s="7"/>
      <c r="F80" s="7"/>
      <c r="G80" s="7"/>
      <c r="H80" s="7"/>
      <c r="I80" s="7"/>
      <c r="J80" s="7"/>
      <c r="K80" s="7"/>
      <c r="L80" s="7"/>
      <c r="M80" s="7"/>
      <c r="N80" s="7"/>
      <c r="O80" s="7"/>
      <c r="P80" s="7"/>
      <c r="Q80" s="7"/>
      <c r="R80" s="7"/>
      <c r="S80" s="7"/>
      <c r="T80" s="7"/>
      <c r="U80" s="7"/>
      <c r="V80" s="7"/>
      <c r="W80" s="4"/>
      <c r="X80" s="5"/>
      <c r="Y80" s="5"/>
      <c r="Z80" s="5"/>
      <c r="AA80" s="5"/>
      <c r="AB80" s="5"/>
      <c r="AC80" s="5"/>
      <c r="AD80" s="5"/>
      <c r="AE80" s="5"/>
      <c r="AF80" s="5"/>
      <c r="AG80" s="5"/>
      <c r="AH80" s="10"/>
      <c r="AI80" s="3"/>
      <c r="AJ80" s="3"/>
      <c r="AK80" s="3"/>
      <c r="AL80" s="3"/>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row>
    <row r="81" spans="1:92" ht="5.25" customHeight="1"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9"/>
      <c r="AF81" s="6"/>
      <c r="AG81" s="6"/>
      <c r="AH81" s="3"/>
      <c r="AI81" s="387" t="s">
        <v>14</v>
      </c>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row>
    <row r="82" spans="1:92" ht="5.25"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4"/>
      <c r="AF82" s="5"/>
      <c r="AG82" s="5"/>
      <c r="AH82" s="5"/>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row>
    <row r="83" spans="1:92" ht="5.25"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row>
    <row r="84" spans="1:92" s="8" customFormat="1" ht="5.25"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row>
    <row r="85" spans="1:92" s="8" customFormat="1" ht="5.25" customHeight="1" x14ac:dyDescent="0.15">
      <c r="A85" s="7"/>
      <c r="B85" s="7"/>
      <c r="C85" s="424" t="s">
        <v>20</v>
      </c>
      <c r="D85" s="425"/>
      <c r="E85" s="425"/>
      <c r="F85" s="425"/>
      <c r="G85" s="425"/>
      <c r="H85" s="425"/>
      <c r="I85" s="425"/>
      <c r="J85" s="425"/>
      <c r="K85" s="425"/>
      <c r="L85" s="425"/>
      <c r="M85" s="425"/>
      <c r="N85" s="425"/>
      <c r="O85" s="425"/>
      <c r="P85" s="425"/>
      <c r="Q85" s="425"/>
      <c r="R85" s="426"/>
      <c r="S85" s="414" t="s">
        <v>23</v>
      </c>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5"/>
      <c r="AY85" s="420" t="s">
        <v>21</v>
      </c>
      <c r="AZ85" s="414"/>
      <c r="BA85" s="414"/>
      <c r="BB85" s="414"/>
      <c r="BC85" s="414"/>
      <c r="BD85" s="414"/>
      <c r="BE85" s="414"/>
      <c r="BF85" s="414"/>
      <c r="BG85" s="414"/>
      <c r="BH85" s="414"/>
      <c r="BI85" s="414"/>
      <c r="BJ85" s="414"/>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row>
    <row r="86" spans="1:92" s="8" customFormat="1" ht="5.25" customHeight="1" x14ac:dyDescent="0.15">
      <c r="A86" s="7"/>
      <c r="B86" s="7"/>
      <c r="C86" s="424"/>
      <c r="D86" s="425"/>
      <c r="E86" s="425"/>
      <c r="F86" s="425"/>
      <c r="G86" s="425"/>
      <c r="H86" s="425"/>
      <c r="I86" s="425"/>
      <c r="J86" s="425"/>
      <c r="K86" s="425"/>
      <c r="L86" s="425"/>
      <c r="M86" s="425"/>
      <c r="N86" s="425"/>
      <c r="O86" s="425"/>
      <c r="P86" s="425"/>
      <c r="Q86" s="425"/>
      <c r="R86" s="42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7"/>
      <c r="AY86" s="337"/>
      <c r="AZ86" s="416"/>
      <c r="BA86" s="416"/>
      <c r="BB86" s="416"/>
      <c r="BC86" s="416"/>
      <c r="BD86" s="416"/>
      <c r="BE86" s="416"/>
      <c r="BF86" s="416"/>
      <c r="BG86" s="416"/>
      <c r="BH86" s="416"/>
      <c r="BI86" s="416"/>
      <c r="BJ86" s="416"/>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row>
    <row r="87" spans="1:92" s="8" customFormat="1" ht="5.25" customHeight="1" x14ac:dyDescent="0.15">
      <c r="A87" s="7"/>
      <c r="B87" s="7"/>
      <c r="C87" s="424"/>
      <c r="D87" s="425"/>
      <c r="E87" s="425"/>
      <c r="F87" s="425"/>
      <c r="G87" s="425"/>
      <c r="H87" s="425"/>
      <c r="I87" s="425"/>
      <c r="J87" s="425"/>
      <c r="K87" s="425"/>
      <c r="L87" s="425"/>
      <c r="M87" s="425"/>
      <c r="N87" s="425"/>
      <c r="O87" s="425"/>
      <c r="P87" s="425"/>
      <c r="Q87" s="425"/>
      <c r="R87" s="42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7"/>
      <c r="AY87" s="337"/>
      <c r="AZ87" s="416"/>
      <c r="BA87" s="416"/>
      <c r="BB87" s="416"/>
      <c r="BC87" s="416"/>
      <c r="BD87" s="416"/>
      <c r="BE87" s="416"/>
      <c r="BF87" s="416"/>
      <c r="BG87" s="416"/>
      <c r="BH87" s="416"/>
      <c r="BI87" s="416"/>
      <c r="BJ87" s="416"/>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row>
    <row r="88" spans="1:92" s="8" customFormat="1" ht="5.25" customHeight="1" x14ac:dyDescent="0.15">
      <c r="A88" s="7"/>
      <c r="B88" s="7"/>
      <c r="C88" s="424"/>
      <c r="D88" s="425"/>
      <c r="E88" s="425"/>
      <c r="F88" s="425"/>
      <c r="G88" s="425"/>
      <c r="H88" s="425"/>
      <c r="I88" s="425"/>
      <c r="J88" s="425"/>
      <c r="K88" s="425"/>
      <c r="L88" s="425"/>
      <c r="M88" s="425"/>
      <c r="N88" s="425"/>
      <c r="O88" s="425"/>
      <c r="P88" s="425"/>
      <c r="Q88" s="425"/>
      <c r="R88" s="42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7"/>
      <c r="AY88" s="337"/>
      <c r="AZ88" s="416"/>
      <c r="BA88" s="416"/>
      <c r="BB88" s="416"/>
      <c r="BC88" s="416"/>
      <c r="BD88" s="416"/>
      <c r="BE88" s="416"/>
      <c r="BF88" s="416"/>
      <c r="BG88" s="416"/>
      <c r="BH88" s="416"/>
      <c r="BI88" s="416"/>
      <c r="BJ88" s="416"/>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row>
    <row r="89" spans="1:92" s="8" customFormat="1" ht="5.25" customHeight="1" x14ac:dyDescent="0.15">
      <c r="A89" s="7"/>
      <c r="B89" s="7"/>
      <c r="C89" s="424"/>
      <c r="D89" s="425"/>
      <c r="E89" s="425"/>
      <c r="F89" s="425"/>
      <c r="G89" s="425"/>
      <c r="H89" s="425"/>
      <c r="I89" s="425"/>
      <c r="J89" s="425"/>
      <c r="K89" s="425"/>
      <c r="L89" s="425"/>
      <c r="M89" s="425"/>
      <c r="N89" s="425"/>
      <c r="O89" s="425"/>
      <c r="P89" s="425"/>
      <c r="Q89" s="425"/>
      <c r="R89" s="426"/>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9"/>
      <c r="AY89" s="340"/>
      <c r="AZ89" s="418"/>
      <c r="BA89" s="418"/>
      <c r="BB89" s="418"/>
      <c r="BC89" s="418"/>
      <c r="BD89" s="418"/>
      <c r="BE89" s="418"/>
      <c r="BF89" s="418"/>
      <c r="BG89" s="418"/>
      <c r="BH89" s="418"/>
      <c r="BI89" s="418"/>
      <c r="BJ89" s="418"/>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row>
    <row r="90" spans="1:92" s="8" customFormat="1" ht="5.25" customHeight="1" x14ac:dyDescent="0.15">
      <c r="A90" s="7"/>
      <c r="B90" s="7"/>
      <c r="C90" s="333" t="s">
        <v>18</v>
      </c>
      <c r="D90" s="334"/>
      <c r="E90" s="334"/>
      <c r="F90" s="334"/>
      <c r="G90" s="334"/>
      <c r="H90" s="334"/>
      <c r="I90" s="334"/>
      <c r="J90" s="334"/>
      <c r="K90" s="334"/>
      <c r="L90" s="334"/>
      <c r="M90" s="334"/>
      <c r="N90" s="334"/>
      <c r="O90" s="334"/>
      <c r="P90" s="334"/>
      <c r="Q90" s="334"/>
      <c r="R90" s="335"/>
      <c r="S90" s="475">
        <v>0</v>
      </c>
      <c r="T90" s="475"/>
      <c r="U90" s="475"/>
      <c r="V90" s="475"/>
      <c r="W90" s="475">
        <v>2</v>
      </c>
      <c r="X90" s="475"/>
      <c r="Y90" s="475"/>
      <c r="Z90" s="490"/>
      <c r="AA90" s="494">
        <v>0</v>
      </c>
      <c r="AB90" s="475"/>
      <c r="AC90" s="475"/>
      <c r="AD90" s="475"/>
      <c r="AE90" s="475">
        <v>0</v>
      </c>
      <c r="AF90" s="475"/>
      <c r="AG90" s="475"/>
      <c r="AH90" s="475"/>
      <c r="AI90" s="475">
        <v>0</v>
      </c>
      <c r="AJ90" s="475"/>
      <c r="AK90" s="475"/>
      <c r="AL90" s="490"/>
      <c r="AM90" s="494">
        <v>0</v>
      </c>
      <c r="AN90" s="475"/>
      <c r="AO90" s="475"/>
      <c r="AP90" s="475"/>
      <c r="AQ90" s="475">
        <v>0</v>
      </c>
      <c r="AR90" s="475"/>
      <c r="AS90" s="475"/>
      <c r="AT90" s="475"/>
      <c r="AU90" s="475">
        <v>0</v>
      </c>
      <c r="AV90" s="475"/>
      <c r="AW90" s="475"/>
      <c r="AX90" s="490"/>
      <c r="AY90" s="494">
        <v>0</v>
      </c>
      <c r="AZ90" s="475"/>
      <c r="BA90" s="475"/>
      <c r="BB90" s="475"/>
      <c r="BC90" s="475">
        <v>9</v>
      </c>
      <c r="BD90" s="475"/>
      <c r="BE90" s="475"/>
      <c r="BF90" s="475"/>
      <c r="BG90" s="475">
        <v>0</v>
      </c>
      <c r="BH90" s="475"/>
      <c r="BI90" s="475"/>
      <c r="BJ90" s="475"/>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row>
    <row r="91" spans="1:92" s="8" customFormat="1" ht="5.25" customHeight="1" x14ac:dyDescent="0.15">
      <c r="A91" s="7"/>
      <c r="B91" s="7"/>
      <c r="C91" s="336"/>
      <c r="D91" s="301"/>
      <c r="E91" s="301"/>
      <c r="F91" s="301"/>
      <c r="G91" s="301"/>
      <c r="H91" s="301"/>
      <c r="I91" s="301"/>
      <c r="J91" s="301"/>
      <c r="K91" s="301"/>
      <c r="L91" s="301"/>
      <c r="M91" s="301"/>
      <c r="N91" s="301"/>
      <c r="O91" s="301"/>
      <c r="P91" s="301"/>
      <c r="Q91" s="301"/>
      <c r="R91" s="337"/>
      <c r="S91" s="475"/>
      <c r="T91" s="475"/>
      <c r="U91" s="475"/>
      <c r="V91" s="475"/>
      <c r="W91" s="475"/>
      <c r="X91" s="475"/>
      <c r="Y91" s="475"/>
      <c r="Z91" s="490"/>
      <c r="AA91" s="494"/>
      <c r="AB91" s="475"/>
      <c r="AC91" s="475"/>
      <c r="AD91" s="475"/>
      <c r="AE91" s="475"/>
      <c r="AF91" s="475"/>
      <c r="AG91" s="475"/>
      <c r="AH91" s="475"/>
      <c r="AI91" s="475"/>
      <c r="AJ91" s="475"/>
      <c r="AK91" s="475"/>
      <c r="AL91" s="490"/>
      <c r="AM91" s="494"/>
      <c r="AN91" s="475"/>
      <c r="AO91" s="475"/>
      <c r="AP91" s="475"/>
      <c r="AQ91" s="475"/>
      <c r="AR91" s="475"/>
      <c r="AS91" s="475"/>
      <c r="AT91" s="475"/>
      <c r="AU91" s="475"/>
      <c r="AV91" s="475"/>
      <c r="AW91" s="475"/>
      <c r="AX91" s="490"/>
      <c r="AY91" s="494"/>
      <c r="AZ91" s="475"/>
      <c r="BA91" s="475"/>
      <c r="BB91" s="475"/>
      <c r="BC91" s="475"/>
      <c r="BD91" s="475"/>
      <c r="BE91" s="475"/>
      <c r="BF91" s="475"/>
      <c r="BG91" s="475"/>
      <c r="BH91" s="475"/>
      <c r="BI91" s="475"/>
      <c r="BJ91" s="475"/>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row>
    <row r="92" spans="1:92" s="8" customFormat="1" ht="5.25" customHeight="1" x14ac:dyDescent="0.15">
      <c r="A92" s="7"/>
      <c r="B92" s="7"/>
      <c r="C92" s="336"/>
      <c r="D92" s="301"/>
      <c r="E92" s="301"/>
      <c r="F92" s="301"/>
      <c r="G92" s="301"/>
      <c r="H92" s="301"/>
      <c r="I92" s="301"/>
      <c r="J92" s="301"/>
      <c r="K92" s="301"/>
      <c r="L92" s="301"/>
      <c r="M92" s="301"/>
      <c r="N92" s="301"/>
      <c r="O92" s="301"/>
      <c r="P92" s="301"/>
      <c r="Q92" s="301"/>
      <c r="R92" s="337"/>
      <c r="S92" s="475"/>
      <c r="T92" s="475"/>
      <c r="U92" s="475"/>
      <c r="V92" s="475"/>
      <c r="W92" s="475"/>
      <c r="X92" s="475"/>
      <c r="Y92" s="475"/>
      <c r="Z92" s="490"/>
      <c r="AA92" s="494"/>
      <c r="AB92" s="475"/>
      <c r="AC92" s="475"/>
      <c r="AD92" s="475"/>
      <c r="AE92" s="475"/>
      <c r="AF92" s="475"/>
      <c r="AG92" s="475"/>
      <c r="AH92" s="475"/>
      <c r="AI92" s="475"/>
      <c r="AJ92" s="475"/>
      <c r="AK92" s="475"/>
      <c r="AL92" s="490"/>
      <c r="AM92" s="494"/>
      <c r="AN92" s="475"/>
      <c r="AO92" s="475"/>
      <c r="AP92" s="475"/>
      <c r="AQ92" s="475"/>
      <c r="AR92" s="475"/>
      <c r="AS92" s="475"/>
      <c r="AT92" s="475"/>
      <c r="AU92" s="475"/>
      <c r="AV92" s="475"/>
      <c r="AW92" s="475"/>
      <c r="AX92" s="490"/>
      <c r="AY92" s="494"/>
      <c r="AZ92" s="475"/>
      <c r="BA92" s="475"/>
      <c r="BB92" s="475"/>
      <c r="BC92" s="475"/>
      <c r="BD92" s="475"/>
      <c r="BE92" s="475"/>
      <c r="BF92" s="475"/>
      <c r="BG92" s="475"/>
      <c r="BH92" s="475"/>
      <c r="BI92" s="475"/>
      <c r="BJ92" s="475"/>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row>
    <row r="93" spans="1:92" s="8" customFormat="1" ht="5.25" customHeight="1" x14ac:dyDescent="0.15">
      <c r="A93" s="7"/>
      <c r="B93" s="7"/>
      <c r="C93" s="336"/>
      <c r="D93" s="301"/>
      <c r="E93" s="301"/>
      <c r="F93" s="301"/>
      <c r="G93" s="301"/>
      <c r="H93" s="301"/>
      <c r="I93" s="301"/>
      <c r="J93" s="301"/>
      <c r="K93" s="301"/>
      <c r="L93" s="301"/>
      <c r="M93" s="301"/>
      <c r="N93" s="301"/>
      <c r="O93" s="301"/>
      <c r="P93" s="301"/>
      <c r="Q93" s="301"/>
      <c r="R93" s="337"/>
      <c r="S93" s="475"/>
      <c r="T93" s="475"/>
      <c r="U93" s="475"/>
      <c r="V93" s="475"/>
      <c r="W93" s="475"/>
      <c r="X93" s="475"/>
      <c r="Y93" s="475"/>
      <c r="Z93" s="490"/>
      <c r="AA93" s="494"/>
      <c r="AB93" s="475"/>
      <c r="AC93" s="475"/>
      <c r="AD93" s="475"/>
      <c r="AE93" s="475"/>
      <c r="AF93" s="475"/>
      <c r="AG93" s="475"/>
      <c r="AH93" s="475"/>
      <c r="AI93" s="475"/>
      <c r="AJ93" s="475"/>
      <c r="AK93" s="475"/>
      <c r="AL93" s="490"/>
      <c r="AM93" s="494"/>
      <c r="AN93" s="475"/>
      <c r="AO93" s="475"/>
      <c r="AP93" s="475"/>
      <c r="AQ93" s="475"/>
      <c r="AR93" s="475"/>
      <c r="AS93" s="475"/>
      <c r="AT93" s="475"/>
      <c r="AU93" s="475"/>
      <c r="AV93" s="475"/>
      <c r="AW93" s="475"/>
      <c r="AX93" s="490"/>
      <c r="AY93" s="494"/>
      <c r="AZ93" s="475"/>
      <c r="BA93" s="475"/>
      <c r="BB93" s="475"/>
      <c r="BC93" s="475"/>
      <c r="BD93" s="475"/>
      <c r="BE93" s="475"/>
      <c r="BF93" s="475"/>
      <c r="BG93" s="475"/>
      <c r="BH93" s="475"/>
      <c r="BI93" s="475"/>
      <c r="BJ93" s="475"/>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row>
    <row r="94" spans="1:92" s="8" customFormat="1" ht="5.25" customHeight="1" x14ac:dyDescent="0.15">
      <c r="A94" s="7"/>
      <c r="B94" s="7"/>
      <c r="C94" s="336"/>
      <c r="D94" s="301"/>
      <c r="E94" s="301"/>
      <c r="F94" s="301"/>
      <c r="G94" s="301"/>
      <c r="H94" s="301"/>
      <c r="I94" s="301"/>
      <c r="J94" s="301"/>
      <c r="K94" s="301"/>
      <c r="L94" s="301"/>
      <c r="M94" s="301"/>
      <c r="N94" s="301"/>
      <c r="O94" s="301"/>
      <c r="P94" s="301"/>
      <c r="Q94" s="301"/>
      <c r="R94" s="337"/>
      <c r="S94" s="475"/>
      <c r="T94" s="475"/>
      <c r="U94" s="475"/>
      <c r="V94" s="475"/>
      <c r="W94" s="475"/>
      <c r="X94" s="475"/>
      <c r="Y94" s="475"/>
      <c r="Z94" s="490"/>
      <c r="AA94" s="494"/>
      <c r="AB94" s="475"/>
      <c r="AC94" s="475"/>
      <c r="AD94" s="475"/>
      <c r="AE94" s="475"/>
      <c r="AF94" s="475"/>
      <c r="AG94" s="475"/>
      <c r="AH94" s="475"/>
      <c r="AI94" s="475"/>
      <c r="AJ94" s="475"/>
      <c r="AK94" s="475"/>
      <c r="AL94" s="490"/>
      <c r="AM94" s="494"/>
      <c r="AN94" s="475"/>
      <c r="AO94" s="475"/>
      <c r="AP94" s="475"/>
      <c r="AQ94" s="475"/>
      <c r="AR94" s="475"/>
      <c r="AS94" s="475"/>
      <c r="AT94" s="475"/>
      <c r="AU94" s="475"/>
      <c r="AV94" s="475"/>
      <c r="AW94" s="475"/>
      <c r="AX94" s="490"/>
      <c r="AY94" s="494"/>
      <c r="AZ94" s="475"/>
      <c r="BA94" s="475"/>
      <c r="BB94" s="475"/>
      <c r="BC94" s="475"/>
      <c r="BD94" s="475"/>
      <c r="BE94" s="475"/>
      <c r="BF94" s="475"/>
      <c r="BG94" s="475"/>
      <c r="BH94" s="475"/>
      <c r="BI94" s="475"/>
      <c r="BJ94" s="475"/>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row>
    <row r="95" spans="1:92" s="8" customFormat="1" ht="5.25" customHeight="1" x14ac:dyDescent="0.15">
      <c r="A95" s="7"/>
      <c r="B95" s="7"/>
      <c r="C95" s="336"/>
      <c r="D95" s="301"/>
      <c r="E95" s="301"/>
      <c r="F95" s="301"/>
      <c r="G95" s="301"/>
      <c r="H95" s="301"/>
      <c r="I95" s="301"/>
      <c r="J95" s="301"/>
      <c r="K95" s="301"/>
      <c r="L95" s="301"/>
      <c r="M95" s="301"/>
      <c r="N95" s="301"/>
      <c r="O95" s="301"/>
      <c r="P95" s="301"/>
      <c r="Q95" s="301"/>
      <c r="R95" s="337"/>
      <c r="S95" s="475"/>
      <c r="T95" s="475"/>
      <c r="U95" s="475"/>
      <c r="V95" s="475"/>
      <c r="W95" s="475"/>
      <c r="X95" s="475"/>
      <c r="Y95" s="475"/>
      <c r="Z95" s="490"/>
      <c r="AA95" s="494"/>
      <c r="AB95" s="475"/>
      <c r="AC95" s="475"/>
      <c r="AD95" s="475"/>
      <c r="AE95" s="475"/>
      <c r="AF95" s="475"/>
      <c r="AG95" s="475"/>
      <c r="AH95" s="475"/>
      <c r="AI95" s="475"/>
      <c r="AJ95" s="475"/>
      <c r="AK95" s="475"/>
      <c r="AL95" s="490"/>
      <c r="AM95" s="494"/>
      <c r="AN95" s="475"/>
      <c r="AO95" s="475"/>
      <c r="AP95" s="475"/>
      <c r="AQ95" s="475"/>
      <c r="AR95" s="475"/>
      <c r="AS95" s="475"/>
      <c r="AT95" s="475"/>
      <c r="AU95" s="475"/>
      <c r="AV95" s="475"/>
      <c r="AW95" s="475"/>
      <c r="AX95" s="490"/>
      <c r="AY95" s="494"/>
      <c r="AZ95" s="475"/>
      <c r="BA95" s="475"/>
      <c r="BB95" s="475"/>
      <c r="BC95" s="475"/>
      <c r="BD95" s="475"/>
      <c r="BE95" s="475"/>
      <c r="BF95" s="475"/>
      <c r="BG95" s="475"/>
      <c r="BH95" s="475"/>
      <c r="BI95" s="475"/>
      <c r="BJ95" s="475"/>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row>
    <row r="96" spans="1:92" s="8" customFormat="1" ht="5.25" customHeight="1" x14ac:dyDescent="0.15">
      <c r="A96" s="7"/>
      <c r="B96" s="7"/>
      <c r="C96" s="336"/>
      <c r="D96" s="301"/>
      <c r="E96" s="301"/>
      <c r="F96" s="301"/>
      <c r="G96" s="301"/>
      <c r="H96" s="301"/>
      <c r="I96" s="301"/>
      <c r="J96" s="301"/>
      <c r="K96" s="301"/>
      <c r="L96" s="301"/>
      <c r="M96" s="301"/>
      <c r="N96" s="301"/>
      <c r="O96" s="301"/>
      <c r="P96" s="301"/>
      <c r="Q96" s="301"/>
      <c r="R96" s="337"/>
      <c r="S96" s="475"/>
      <c r="T96" s="475"/>
      <c r="U96" s="475"/>
      <c r="V96" s="475"/>
      <c r="W96" s="475"/>
      <c r="X96" s="475"/>
      <c r="Y96" s="475"/>
      <c r="Z96" s="490"/>
      <c r="AA96" s="494"/>
      <c r="AB96" s="475"/>
      <c r="AC96" s="475"/>
      <c r="AD96" s="475"/>
      <c r="AE96" s="475"/>
      <c r="AF96" s="475"/>
      <c r="AG96" s="475"/>
      <c r="AH96" s="475"/>
      <c r="AI96" s="475"/>
      <c r="AJ96" s="475"/>
      <c r="AK96" s="475"/>
      <c r="AL96" s="490"/>
      <c r="AM96" s="494"/>
      <c r="AN96" s="475"/>
      <c r="AO96" s="475"/>
      <c r="AP96" s="475"/>
      <c r="AQ96" s="475"/>
      <c r="AR96" s="475"/>
      <c r="AS96" s="475"/>
      <c r="AT96" s="475"/>
      <c r="AU96" s="475"/>
      <c r="AV96" s="475"/>
      <c r="AW96" s="475"/>
      <c r="AX96" s="490"/>
      <c r="AY96" s="494"/>
      <c r="AZ96" s="475"/>
      <c r="BA96" s="475"/>
      <c r="BB96" s="475"/>
      <c r="BC96" s="475"/>
      <c r="BD96" s="475"/>
      <c r="BE96" s="475"/>
      <c r="BF96" s="475"/>
      <c r="BG96" s="475"/>
      <c r="BH96" s="475"/>
      <c r="BI96" s="475"/>
      <c r="BJ96" s="475"/>
      <c r="BK96" s="396"/>
      <c r="BL96" s="397"/>
      <c r="BM96" s="397"/>
      <c r="BN96" s="398"/>
      <c r="BO96" s="333" t="s">
        <v>22</v>
      </c>
      <c r="BP96" s="334"/>
      <c r="BQ96" s="334"/>
      <c r="BR96" s="334"/>
      <c r="BS96" s="334"/>
      <c r="BT96" s="334"/>
      <c r="BU96" s="334"/>
      <c r="BV96" s="334"/>
      <c r="BW96" s="334"/>
      <c r="BX96" s="334"/>
      <c r="BY96" s="334"/>
      <c r="BZ96" s="334"/>
      <c r="CA96" s="334"/>
      <c r="CB96" s="334"/>
      <c r="CC96" s="334"/>
      <c r="CD96" s="334"/>
      <c r="CE96" s="334"/>
      <c r="CF96" s="334"/>
      <c r="CG96" s="334"/>
      <c r="CH96" s="334"/>
      <c r="CI96" s="334"/>
      <c r="CJ96" s="334"/>
      <c r="CK96" s="334"/>
      <c r="CL96" s="335"/>
      <c r="CM96" s="7"/>
      <c r="CN96" s="7"/>
    </row>
    <row r="97" spans="1:92" s="8" customFormat="1" ht="5.25" customHeight="1" x14ac:dyDescent="0.15">
      <c r="A97" s="7"/>
      <c r="B97" s="7"/>
      <c r="C97" s="336"/>
      <c r="D97" s="301"/>
      <c r="E97" s="301"/>
      <c r="F97" s="301"/>
      <c r="G97" s="301"/>
      <c r="H97" s="301"/>
      <c r="I97" s="301"/>
      <c r="J97" s="301"/>
      <c r="K97" s="301"/>
      <c r="L97" s="301"/>
      <c r="M97" s="301"/>
      <c r="N97" s="301"/>
      <c r="O97" s="301"/>
      <c r="P97" s="301"/>
      <c r="Q97" s="301"/>
      <c r="R97" s="337"/>
      <c r="S97" s="475"/>
      <c r="T97" s="475"/>
      <c r="U97" s="475"/>
      <c r="V97" s="475"/>
      <c r="W97" s="475"/>
      <c r="X97" s="475"/>
      <c r="Y97" s="475"/>
      <c r="Z97" s="490"/>
      <c r="AA97" s="494"/>
      <c r="AB97" s="475"/>
      <c r="AC97" s="475"/>
      <c r="AD97" s="475"/>
      <c r="AE97" s="475"/>
      <c r="AF97" s="475"/>
      <c r="AG97" s="475"/>
      <c r="AH97" s="475"/>
      <c r="AI97" s="475"/>
      <c r="AJ97" s="475"/>
      <c r="AK97" s="475"/>
      <c r="AL97" s="490"/>
      <c r="AM97" s="494"/>
      <c r="AN97" s="475"/>
      <c r="AO97" s="475"/>
      <c r="AP97" s="475"/>
      <c r="AQ97" s="475"/>
      <c r="AR97" s="475"/>
      <c r="AS97" s="475"/>
      <c r="AT97" s="475"/>
      <c r="AU97" s="475"/>
      <c r="AV97" s="475"/>
      <c r="AW97" s="475"/>
      <c r="AX97" s="490"/>
      <c r="AY97" s="494"/>
      <c r="AZ97" s="475"/>
      <c r="BA97" s="475"/>
      <c r="BB97" s="475"/>
      <c r="BC97" s="475"/>
      <c r="BD97" s="475"/>
      <c r="BE97" s="475"/>
      <c r="BF97" s="475"/>
      <c r="BG97" s="475"/>
      <c r="BH97" s="475"/>
      <c r="BI97" s="475"/>
      <c r="BJ97" s="475"/>
      <c r="BK97" s="399"/>
      <c r="BL97" s="400"/>
      <c r="BM97" s="400"/>
      <c r="BN97" s="401"/>
      <c r="BO97" s="336"/>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37"/>
      <c r="CM97" s="7"/>
      <c r="CN97" s="7"/>
    </row>
    <row r="98" spans="1:92" s="8" customFormat="1" ht="5.25" customHeight="1" x14ac:dyDescent="0.15">
      <c r="A98" s="7"/>
      <c r="B98" s="7"/>
      <c r="C98" s="336"/>
      <c r="D98" s="301"/>
      <c r="E98" s="301"/>
      <c r="F98" s="301"/>
      <c r="G98" s="301"/>
      <c r="H98" s="301"/>
      <c r="I98" s="301"/>
      <c r="J98" s="301"/>
      <c r="K98" s="301"/>
      <c r="L98" s="301"/>
      <c r="M98" s="301"/>
      <c r="N98" s="301"/>
      <c r="O98" s="301"/>
      <c r="P98" s="301"/>
      <c r="Q98" s="301"/>
      <c r="R98" s="337"/>
      <c r="S98" s="475"/>
      <c r="T98" s="475"/>
      <c r="U98" s="475"/>
      <c r="V98" s="475"/>
      <c r="W98" s="475"/>
      <c r="X98" s="475"/>
      <c r="Y98" s="475"/>
      <c r="Z98" s="490"/>
      <c r="AA98" s="494"/>
      <c r="AB98" s="475"/>
      <c r="AC98" s="475"/>
      <c r="AD98" s="475"/>
      <c r="AE98" s="475"/>
      <c r="AF98" s="475"/>
      <c r="AG98" s="475"/>
      <c r="AH98" s="475"/>
      <c r="AI98" s="475"/>
      <c r="AJ98" s="475"/>
      <c r="AK98" s="475"/>
      <c r="AL98" s="490"/>
      <c r="AM98" s="494"/>
      <c r="AN98" s="475"/>
      <c r="AO98" s="475"/>
      <c r="AP98" s="475"/>
      <c r="AQ98" s="475"/>
      <c r="AR98" s="475"/>
      <c r="AS98" s="475"/>
      <c r="AT98" s="475"/>
      <c r="AU98" s="475"/>
      <c r="AV98" s="475"/>
      <c r="AW98" s="475"/>
      <c r="AX98" s="490"/>
      <c r="AY98" s="494"/>
      <c r="AZ98" s="475"/>
      <c r="BA98" s="475"/>
      <c r="BB98" s="475"/>
      <c r="BC98" s="475"/>
      <c r="BD98" s="475"/>
      <c r="BE98" s="475"/>
      <c r="BF98" s="475"/>
      <c r="BG98" s="475"/>
      <c r="BH98" s="475"/>
      <c r="BI98" s="475"/>
      <c r="BJ98" s="475"/>
      <c r="BK98" s="399"/>
      <c r="BL98" s="400"/>
      <c r="BM98" s="400"/>
      <c r="BN98" s="401"/>
      <c r="BO98" s="336"/>
      <c r="BP98" s="301"/>
      <c r="BQ98" s="301"/>
      <c r="BR98" s="301"/>
      <c r="BS98" s="301"/>
      <c r="BT98" s="301"/>
      <c r="BU98" s="301"/>
      <c r="BV98" s="301"/>
      <c r="BW98" s="301"/>
      <c r="BX98" s="301"/>
      <c r="BY98" s="301"/>
      <c r="BZ98" s="301"/>
      <c r="CA98" s="301"/>
      <c r="CB98" s="301"/>
      <c r="CC98" s="301"/>
      <c r="CD98" s="301"/>
      <c r="CE98" s="301"/>
      <c r="CF98" s="301"/>
      <c r="CG98" s="301"/>
      <c r="CH98" s="301"/>
      <c r="CI98" s="301"/>
      <c r="CJ98" s="301"/>
      <c r="CK98" s="301"/>
      <c r="CL98" s="337"/>
      <c r="CM98" s="7"/>
      <c r="CN98" s="7"/>
    </row>
    <row r="99" spans="1:92" s="8" customFormat="1" ht="5.25" customHeight="1" x14ac:dyDescent="0.15">
      <c r="A99" s="7"/>
      <c r="B99" s="7"/>
      <c r="C99" s="338"/>
      <c r="D99" s="339"/>
      <c r="E99" s="339"/>
      <c r="F99" s="339"/>
      <c r="G99" s="339"/>
      <c r="H99" s="339"/>
      <c r="I99" s="339"/>
      <c r="J99" s="339"/>
      <c r="K99" s="339"/>
      <c r="L99" s="339"/>
      <c r="M99" s="339"/>
      <c r="N99" s="339"/>
      <c r="O99" s="339"/>
      <c r="P99" s="339"/>
      <c r="Q99" s="339"/>
      <c r="R99" s="340"/>
      <c r="S99" s="475"/>
      <c r="T99" s="475"/>
      <c r="U99" s="475"/>
      <c r="V99" s="475"/>
      <c r="W99" s="475"/>
      <c r="X99" s="475"/>
      <c r="Y99" s="475"/>
      <c r="Z99" s="490"/>
      <c r="AA99" s="494"/>
      <c r="AB99" s="475"/>
      <c r="AC99" s="475"/>
      <c r="AD99" s="475"/>
      <c r="AE99" s="475"/>
      <c r="AF99" s="475"/>
      <c r="AG99" s="475"/>
      <c r="AH99" s="475"/>
      <c r="AI99" s="475"/>
      <c r="AJ99" s="475"/>
      <c r="AK99" s="475"/>
      <c r="AL99" s="490"/>
      <c r="AM99" s="494"/>
      <c r="AN99" s="475"/>
      <c r="AO99" s="475"/>
      <c r="AP99" s="475"/>
      <c r="AQ99" s="475"/>
      <c r="AR99" s="475"/>
      <c r="AS99" s="475"/>
      <c r="AT99" s="475"/>
      <c r="AU99" s="475"/>
      <c r="AV99" s="475"/>
      <c r="AW99" s="475"/>
      <c r="AX99" s="490"/>
      <c r="AY99" s="494"/>
      <c r="AZ99" s="475"/>
      <c r="BA99" s="475"/>
      <c r="BB99" s="475"/>
      <c r="BC99" s="475"/>
      <c r="BD99" s="475"/>
      <c r="BE99" s="475"/>
      <c r="BF99" s="475"/>
      <c r="BG99" s="475"/>
      <c r="BH99" s="475"/>
      <c r="BI99" s="475"/>
      <c r="BJ99" s="475"/>
      <c r="BK99" s="399"/>
      <c r="BL99" s="400"/>
      <c r="BM99" s="400"/>
      <c r="BN99" s="401"/>
      <c r="BO99" s="338"/>
      <c r="BP99" s="339"/>
      <c r="BQ99" s="339"/>
      <c r="BR99" s="339"/>
      <c r="BS99" s="339"/>
      <c r="BT99" s="339"/>
      <c r="BU99" s="339"/>
      <c r="BV99" s="339"/>
      <c r="BW99" s="339"/>
      <c r="BX99" s="339"/>
      <c r="BY99" s="339"/>
      <c r="BZ99" s="339"/>
      <c r="CA99" s="339"/>
      <c r="CB99" s="339"/>
      <c r="CC99" s="339"/>
      <c r="CD99" s="339"/>
      <c r="CE99" s="339"/>
      <c r="CF99" s="339"/>
      <c r="CG99" s="339"/>
      <c r="CH99" s="339"/>
      <c r="CI99" s="339"/>
      <c r="CJ99" s="339"/>
      <c r="CK99" s="339"/>
      <c r="CL99" s="340"/>
      <c r="CM99" s="7"/>
      <c r="CN99" s="7"/>
    </row>
    <row r="100" spans="1:92" s="8" customFormat="1" ht="5.25" customHeight="1" x14ac:dyDescent="0.15">
      <c r="A100" s="7"/>
      <c r="B100" s="7"/>
      <c r="C100" s="333" t="s">
        <v>19</v>
      </c>
      <c r="D100" s="334"/>
      <c r="E100" s="334"/>
      <c r="F100" s="334"/>
      <c r="G100" s="334"/>
      <c r="H100" s="334"/>
      <c r="I100" s="334"/>
      <c r="J100" s="334"/>
      <c r="K100" s="334"/>
      <c r="L100" s="334"/>
      <c r="M100" s="334"/>
      <c r="N100" s="334"/>
      <c r="O100" s="334"/>
      <c r="P100" s="334"/>
      <c r="Q100" s="334"/>
      <c r="R100" s="335"/>
      <c r="S100" s="475">
        <v>0</v>
      </c>
      <c r="T100" s="475"/>
      <c r="U100" s="475"/>
      <c r="V100" s="475"/>
      <c r="W100" s="475">
        <v>2</v>
      </c>
      <c r="X100" s="475"/>
      <c r="Y100" s="475"/>
      <c r="Z100" s="490"/>
      <c r="AA100" s="494">
        <v>0</v>
      </c>
      <c r="AB100" s="475"/>
      <c r="AC100" s="475"/>
      <c r="AD100" s="475"/>
      <c r="AE100" s="475">
        <v>0</v>
      </c>
      <c r="AF100" s="475"/>
      <c r="AG100" s="475"/>
      <c r="AH100" s="475"/>
      <c r="AI100" s="475">
        <v>0</v>
      </c>
      <c r="AJ100" s="475"/>
      <c r="AK100" s="475"/>
      <c r="AL100" s="490"/>
      <c r="AM100" s="494">
        <v>0</v>
      </c>
      <c r="AN100" s="475"/>
      <c r="AO100" s="475"/>
      <c r="AP100" s="475"/>
      <c r="AQ100" s="475">
        <v>0</v>
      </c>
      <c r="AR100" s="475"/>
      <c r="AS100" s="475"/>
      <c r="AT100" s="475"/>
      <c r="AU100" s="475">
        <v>0</v>
      </c>
      <c r="AV100" s="475"/>
      <c r="AW100" s="475"/>
      <c r="AX100" s="490"/>
      <c r="AY100" s="494">
        <v>0</v>
      </c>
      <c r="AZ100" s="475"/>
      <c r="BA100" s="475"/>
      <c r="BB100" s="475"/>
      <c r="BC100" s="475">
        <v>1</v>
      </c>
      <c r="BD100" s="475"/>
      <c r="BE100" s="475"/>
      <c r="BF100" s="475"/>
      <c r="BG100" s="475">
        <v>5</v>
      </c>
      <c r="BH100" s="475"/>
      <c r="BI100" s="475"/>
      <c r="BJ100" s="475"/>
      <c r="BK100" s="399"/>
      <c r="BL100" s="400"/>
      <c r="BM100" s="400"/>
      <c r="BN100" s="401"/>
      <c r="BO100" s="475">
        <v>4</v>
      </c>
      <c r="BP100" s="475"/>
      <c r="BQ100" s="475"/>
      <c r="BR100" s="475"/>
      <c r="BS100" s="475">
        <v>5</v>
      </c>
      <c r="BT100" s="475"/>
      <c r="BU100" s="475"/>
      <c r="BV100" s="475"/>
      <c r="BW100" s="475">
        <v>4</v>
      </c>
      <c r="BX100" s="475"/>
      <c r="BY100" s="475"/>
      <c r="BZ100" s="490"/>
      <c r="CA100" s="494">
        <v>5</v>
      </c>
      <c r="CB100" s="475"/>
      <c r="CC100" s="475"/>
      <c r="CD100" s="475"/>
      <c r="CE100" s="475">
        <v>8</v>
      </c>
      <c r="CF100" s="475"/>
      <c r="CG100" s="475"/>
      <c r="CH100" s="475"/>
      <c r="CI100" s="475">
        <v>4</v>
      </c>
      <c r="CJ100" s="475"/>
      <c r="CK100" s="475"/>
      <c r="CL100" s="475"/>
      <c r="CM100" s="7"/>
      <c r="CN100" s="7"/>
    </row>
    <row r="101" spans="1:92" s="8" customFormat="1" ht="5.25" customHeight="1" x14ac:dyDescent="0.15">
      <c r="A101" s="7"/>
      <c r="B101" s="7"/>
      <c r="C101" s="336"/>
      <c r="D101" s="301"/>
      <c r="E101" s="301"/>
      <c r="F101" s="301"/>
      <c r="G101" s="301"/>
      <c r="H101" s="301"/>
      <c r="I101" s="301"/>
      <c r="J101" s="301"/>
      <c r="K101" s="301"/>
      <c r="L101" s="301"/>
      <c r="M101" s="301"/>
      <c r="N101" s="301"/>
      <c r="O101" s="301"/>
      <c r="P101" s="301"/>
      <c r="Q101" s="301"/>
      <c r="R101" s="337"/>
      <c r="S101" s="475"/>
      <c r="T101" s="475"/>
      <c r="U101" s="475"/>
      <c r="V101" s="475"/>
      <c r="W101" s="475"/>
      <c r="X101" s="475"/>
      <c r="Y101" s="475"/>
      <c r="Z101" s="490"/>
      <c r="AA101" s="494"/>
      <c r="AB101" s="475"/>
      <c r="AC101" s="475"/>
      <c r="AD101" s="475"/>
      <c r="AE101" s="475"/>
      <c r="AF101" s="475"/>
      <c r="AG101" s="475"/>
      <c r="AH101" s="475"/>
      <c r="AI101" s="475"/>
      <c r="AJ101" s="475"/>
      <c r="AK101" s="475"/>
      <c r="AL101" s="490"/>
      <c r="AM101" s="494"/>
      <c r="AN101" s="475"/>
      <c r="AO101" s="475"/>
      <c r="AP101" s="475"/>
      <c r="AQ101" s="475"/>
      <c r="AR101" s="475"/>
      <c r="AS101" s="475"/>
      <c r="AT101" s="475"/>
      <c r="AU101" s="475"/>
      <c r="AV101" s="475"/>
      <c r="AW101" s="475"/>
      <c r="AX101" s="490"/>
      <c r="AY101" s="494"/>
      <c r="AZ101" s="475"/>
      <c r="BA101" s="475"/>
      <c r="BB101" s="475"/>
      <c r="BC101" s="475"/>
      <c r="BD101" s="475"/>
      <c r="BE101" s="475"/>
      <c r="BF101" s="475"/>
      <c r="BG101" s="475"/>
      <c r="BH101" s="475"/>
      <c r="BI101" s="475"/>
      <c r="BJ101" s="475"/>
      <c r="BK101" s="399"/>
      <c r="BL101" s="400"/>
      <c r="BM101" s="400"/>
      <c r="BN101" s="401"/>
      <c r="BO101" s="475"/>
      <c r="BP101" s="475"/>
      <c r="BQ101" s="475"/>
      <c r="BR101" s="475"/>
      <c r="BS101" s="475"/>
      <c r="BT101" s="475"/>
      <c r="BU101" s="475"/>
      <c r="BV101" s="475"/>
      <c r="BW101" s="475"/>
      <c r="BX101" s="475"/>
      <c r="BY101" s="475"/>
      <c r="BZ101" s="490"/>
      <c r="CA101" s="494"/>
      <c r="CB101" s="475"/>
      <c r="CC101" s="475"/>
      <c r="CD101" s="475"/>
      <c r="CE101" s="475"/>
      <c r="CF101" s="475"/>
      <c r="CG101" s="475"/>
      <c r="CH101" s="475"/>
      <c r="CI101" s="475"/>
      <c r="CJ101" s="475"/>
      <c r="CK101" s="475"/>
      <c r="CL101" s="475"/>
      <c r="CM101" s="7"/>
      <c r="CN101" s="7"/>
    </row>
    <row r="102" spans="1:92" s="8" customFormat="1" ht="5.25" customHeight="1" x14ac:dyDescent="0.15">
      <c r="A102" s="7"/>
      <c r="B102" s="7"/>
      <c r="C102" s="336"/>
      <c r="D102" s="301"/>
      <c r="E102" s="301"/>
      <c r="F102" s="301"/>
      <c r="G102" s="301"/>
      <c r="H102" s="301"/>
      <c r="I102" s="301"/>
      <c r="J102" s="301"/>
      <c r="K102" s="301"/>
      <c r="L102" s="301"/>
      <c r="M102" s="301"/>
      <c r="N102" s="301"/>
      <c r="O102" s="301"/>
      <c r="P102" s="301"/>
      <c r="Q102" s="301"/>
      <c r="R102" s="337"/>
      <c r="S102" s="475"/>
      <c r="T102" s="475"/>
      <c r="U102" s="475"/>
      <c r="V102" s="475"/>
      <c r="W102" s="475"/>
      <c r="X102" s="475"/>
      <c r="Y102" s="475"/>
      <c r="Z102" s="490"/>
      <c r="AA102" s="494"/>
      <c r="AB102" s="475"/>
      <c r="AC102" s="475"/>
      <c r="AD102" s="475"/>
      <c r="AE102" s="475"/>
      <c r="AF102" s="475"/>
      <c r="AG102" s="475"/>
      <c r="AH102" s="475"/>
      <c r="AI102" s="475"/>
      <c r="AJ102" s="475"/>
      <c r="AK102" s="475"/>
      <c r="AL102" s="490"/>
      <c r="AM102" s="494"/>
      <c r="AN102" s="475"/>
      <c r="AO102" s="475"/>
      <c r="AP102" s="475"/>
      <c r="AQ102" s="475"/>
      <c r="AR102" s="475"/>
      <c r="AS102" s="475"/>
      <c r="AT102" s="475"/>
      <c r="AU102" s="475"/>
      <c r="AV102" s="475"/>
      <c r="AW102" s="475"/>
      <c r="AX102" s="490"/>
      <c r="AY102" s="494"/>
      <c r="AZ102" s="475"/>
      <c r="BA102" s="475"/>
      <c r="BB102" s="475"/>
      <c r="BC102" s="475"/>
      <c r="BD102" s="475"/>
      <c r="BE102" s="475"/>
      <c r="BF102" s="475"/>
      <c r="BG102" s="475"/>
      <c r="BH102" s="475"/>
      <c r="BI102" s="475"/>
      <c r="BJ102" s="475"/>
      <c r="BK102" s="399"/>
      <c r="BL102" s="400"/>
      <c r="BM102" s="400"/>
      <c r="BN102" s="401"/>
      <c r="BO102" s="475"/>
      <c r="BP102" s="475"/>
      <c r="BQ102" s="475"/>
      <c r="BR102" s="475"/>
      <c r="BS102" s="475"/>
      <c r="BT102" s="475"/>
      <c r="BU102" s="475"/>
      <c r="BV102" s="475"/>
      <c r="BW102" s="475"/>
      <c r="BX102" s="475"/>
      <c r="BY102" s="475"/>
      <c r="BZ102" s="490"/>
      <c r="CA102" s="494"/>
      <c r="CB102" s="475"/>
      <c r="CC102" s="475"/>
      <c r="CD102" s="475"/>
      <c r="CE102" s="475"/>
      <c r="CF102" s="475"/>
      <c r="CG102" s="475"/>
      <c r="CH102" s="475"/>
      <c r="CI102" s="475"/>
      <c r="CJ102" s="475"/>
      <c r="CK102" s="475"/>
      <c r="CL102" s="475"/>
      <c r="CM102" s="7"/>
      <c r="CN102" s="7"/>
    </row>
    <row r="103" spans="1:92" s="8" customFormat="1" ht="5.25" customHeight="1" x14ac:dyDescent="0.15">
      <c r="A103" s="7"/>
      <c r="B103" s="7"/>
      <c r="C103" s="336"/>
      <c r="D103" s="301"/>
      <c r="E103" s="301"/>
      <c r="F103" s="301"/>
      <c r="G103" s="301"/>
      <c r="H103" s="301"/>
      <c r="I103" s="301"/>
      <c r="J103" s="301"/>
      <c r="K103" s="301"/>
      <c r="L103" s="301"/>
      <c r="M103" s="301"/>
      <c r="N103" s="301"/>
      <c r="O103" s="301"/>
      <c r="P103" s="301"/>
      <c r="Q103" s="301"/>
      <c r="R103" s="337"/>
      <c r="S103" s="475"/>
      <c r="T103" s="475"/>
      <c r="U103" s="475"/>
      <c r="V103" s="475"/>
      <c r="W103" s="475"/>
      <c r="X103" s="475"/>
      <c r="Y103" s="475"/>
      <c r="Z103" s="490"/>
      <c r="AA103" s="494"/>
      <c r="AB103" s="475"/>
      <c r="AC103" s="475"/>
      <c r="AD103" s="475"/>
      <c r="AE103" s="475"/>
      <c r="AF103" s="475"/>
      <c r="AG103" s="475"/>
      <c r="AH103" s="475"/>
      <c r="AI103" s="475"/>
      <c r="AJ103" s="475"/>
      <c r="AK103" s="475"/>
      <c r="AL103" s="490"/>
      <c r="AM103" s="494"/>
      <c r="AN103" s="475"/>
      <c r="AO103" s="475"/>
      <c r="AP103" s="475"/>
      <c r="AQ103" s="475"/>
      <c r="AR103" s="475"/>
      <c r="AS103" s="475"/>
      <c r="AT103" s="475"/>
      <c r="AU103" s="475"/>
      <c r="AV103" s="475"/>
      <c r="AW103" s="475"/>
      <c r="AX103" s="490"/>
      <c r="AY103" s="494"/>
      <c r="AZ103" s="475"/>
      <c r="BA103" s="475"/>
      <c r="BB103" s="475"/>
      <c r="BC103" s="475"/>
      <c r="BD103" s="475"/>
      <c r="BE103" s="475"/>
      <c r="BF103" s="475"/>
      <c r="BG103" s="475"/>
      <c r="BH103" s="475"/>
      <c r="BI103" s="475"/>
      <c r="BJ103" s="475"/>
      <c r="BK103" s="399"/>
      <c r="BL103" s="400"/>
      <c r="BM103" s="400"/>
      <c r="BN103" s="401"/>
      <c r="BO103" s="475"/>
      <c r="BP103" s="475"/>
      <c r="BQ103" s="475"/>
      <c r="BR103" s="475"/>
      <c r="BS103" s="475"/>
      <c r="BT103" s="475"/>
      <c r="BU103" s="475"/>
      <c r="BV103" s="475"/>
      <c r="BW103" s="475"/>
      <c r="BX103" s="475"/>
      <c r="BY103" s="475"/>
      <c r="BZ103" s="490"/>
      <c r="CA103" s="494"/>
      <c r="CB103" s="475"/>
      <c r="CC103" s="475"/>
      <c r="CD103" s="475"/>
      <c r="CE103" s="475"/>
      <c r="CF103" s="475"/>
      <c r="CG103" s="475"/>
      <c r="CH103" s="475"/>
      <c r="CI103" s="475"/>
      <c r="CJ103" s="475"/>
      <c r="CK103" s="475"/>
      <c r="CL103" s="475"/>
      <c r="CM103" s="7"/>
      <c r="CN103" s="7"/>
    </row>
    <row r="104" spans="1:92" s="8" customFormat="1" ht="5.25" customHeight="1" x14ac:dyDescent="0.15">
      <c r="A104" s="7"/>
      <c r="B104" s="7"/>
      <c r="C104" s="336"/>
      <c r="D104" s="301"/>
      <c r="E104" s="301"/>
      <c r="F104" s="301"/>
      <c r="G104" s="301"/>
      <c r="H104" s="301"/>
      <c r="I104" s="301"/>
      <c r="J104" s="301"/>
      <c r="K104" s="301"/>
      <c r="L104" s="301"/>
      <c r="M104" s="301"/>
      <c r="N104" s="301"/>
      <c r="O104" s="301"/>
      <c r="P104" s="301"/>
      <c r="Q104" s="301"/>
      <c r="R104" s="337"/>
      <c r="S104" s="475"/>
      <c r="T104" s="475"/>
      <c r="U104" s="475"/>
      <c r="V104" s="475"/>
      <c r="W104" s="475"/>
      <c r="X104" s="475"/>
      <c r="Y104" s="475"/>
      <c r="Z104" s="490"/>
      <c r="AA104" s="494"/>
      <c r="AB104" s="475"/>
      <c r="AC104" s="475"/>
      <c r="AD104" s="475"/>
      <c r="AE104" s="475"/>
      <c r="AF104" s="475"/>
      <c r="AG104" s="475"/>
      <c r="AH104" s="475"/>
      <c r="AI104" s="475"/>
      <c r="AJ104" s="475"/>
      <c r="AK104" s="475"/>
      <c r="AL104" s="490"/>
      <c r="AM104" s="494"/>
      <c r="AN104" s="475"/>
      <c r="AO104" s="475"/>
      <c r="AP104" s="475"/>
      <c r="AQ104" s="475"/>
      <c r="AR104" s="475"/>
      <c r="AS104" s="475"/>
      <c r="AT104" s="475"/>
      <c r="AU104" s="475"/>
      <c r="AV104" s="475"/>
      <c r="AW104" s="475"/>
      <c r="AX104" s="490"/>
      <c r="AY104" s="494"/>
      <c r="AZ104" s="475"/>
      <c r="BA104" s="475"/>
      <c r="BB104" s="475"/>
      <c r="BC104" s="475"/>
      <c r="BD104" s="475"/>
      <c r="BE104" s="475"/>
      <c r="BF104" s="475"/>
      <c r="BG104" s="475"/>
      <c r="BH104" s="475"/>
      <c r="BI104" s="475"/>
      <c r="BJ104" s="475"/>
      <c r="BK104" s="399"/>
      <c r="BL104" s="400"/>
      <c r="BM104" s="400"/>
      <c r="BN104" s="401"/>
      <c r="BO104" s="475"/>
      <c r="BP104" s="475"/>
      <c r="BQ104" s="475"/>
      <c r="BR104" s="475"/>
      <c r="BS104" s="475"/>
      <c r="BT104" s="475"/>
      <c r="BU104" s="475"/>
      <c r="BV104" s="475"/>
      <c r="BW104" s="475"/>
      <c r="BX104" s="475"/>
      <c r="BY104" s="475"/>
      <c r="BZ104" s="490"/>
      <c r="CA104" s="494"/>
      <c r="CB104" s="475"/>
      <c r="CC104" s="475"/>
      <c r="CD104" s="475"/>
      <c r="CE104" s="475"/>
      <c r="CF104" s="475"/>
      <c r="CG104" s="475"/>
      <c r="CH104" s="475"/>
      <c r="CI104" s="475"/>
      <c r="CJ104" s="475"/>
      <c r="CK104" s="475"/>
      <c r="CL104" s="475"/>
      <c r="CM104" s="7"/>
      <c r="CN104" s="7"/>
    </row>
    <row r="105" spans="1:92" s="8" customFormat="1" ht="5.25" customHeight="1" x14ac:dyDescent="0.15">
      <c r="A105" s="7"/>
      <c r="B105" s="7"/>
      <c r="C105" s="336"/>
      <c r="D105" s="301"/>
      <c r="E105" s="301"/>
      <c r="F105" s="301"/>
      <c r="G105" s="301"/>
      <c r="H105" s="301"/>
      <c r="I105" s="301"/>
      <c r="J105" s="301"/>
      <c r="K105" s="301"/>
      <c r="L105" s="301"/>
      <c r="M105" s="301"/>
      <c r="N105" s="301"/>
      <c r="O105" s="301"/>
      <c r="P105" s="301"/>
      <c r="Q105" s="301"/>
      <c r="R105" s="337"/>
      <c r="S105" s="475"/>
      <c r="T105" s="475"/>
      <c r="U105" s="475"/>
      <c r="V105" s="475"/>
      <c r="W105" s="475"/>
      <c r="X105" s="475"/>
      <c r="Y105" s="475"/>
      <c r="Z105" s="490"/>
      <c r="AA105" s="494"/>
      <c r="AB105" s="475"/>
      <c r="AC105" s="475"/>
      <c r="AD105" s="475"/>
      <c r="AE105" s="475"/>
      <c r="AF105" s="475"/>
      <c r="AG105" s="475"/>
      <c r="AH105" s="475"/>
      <c r="AI105" s="475"/>
      <c r="AJ105" s="475"/>
      <c r="AK105" s="475"/>
      <c r="AL105" s="490"/>
      <c r="AM105" s="494"/>
      <c r="AN105" s="475"/>
      <c r="AO105" s="475"/>
      <c r="AP105" s="475"/>
      <c r="AQ105" s="475"/>
      <c r="AR105" s="475"/>
      <c r="AS105" s="475"/>
      <c r="AT105" s="475"/>
      <c r="AU105" s="475"/>
      <c r="AV105" s="475"/>
      <c r="AW105" s="475"/>
      <c r="AX105" s="490"/>
      <c r="AY105" s="494"/>
      <c r="AZ105" s="475"/>
      <c r="BA105" s="475"/>
      <c r="BB105" s="475"/>
      <c r="BC105" s="475"/>
      <c r="BD105" s="475"/>
      <c r="BE105" s="475"/>
      <c r="BF105" s="475"/>
      <c r="BG105" s="475"/>
      <c r="BH105" s="475"/>
      <c r="BI105" s="475"/>
      <c r="BJ105" s="475"/>
      <c r="BK105" s="399"/>
      <c r="BL105" s="400"/>
      <c r="BM105" s="400"/>
      <c r="BN105" s="401"/>
      <c r="BO105" s="475"/>
      <c r="BP105" s="475"/>
      <c r="BQ105" s="475"/>
      <c r="BR105" s="475"/>
      <c r="BS105" s="475"/>
      <c r="BT105" s="475"/>
      <c r="BU105" s="475"/>
      <c r="BV105" s="475"/>
      <c r="BW105" s="475"/>
      <c r="BX105" s="475"/>
      <c r="BY105" s="475"/>
      <c r="BZ105" s="490"/>
      <c r="CA105" s="494"/>
      <c r="CB105" s="475"/>
      <c r="CC105" s="475"/>
      <c r="CD105" s="475"/>
      <c r="CE105" s="475"/>
      <c r="CF105" s="475"/>
      <c r="CG105" s="475"/>
      <c r="CH105" s="475"/>
      <c r="CI105" s="475"/>
      <c r="CJ105" s="475"/>
      <c r="CK105" s="475"/>
      <c r="CL105" s="475"/>
      <c r="CM105" s="7"/>
      <c r="CN105" s="7"/>
    </row>
    <row r="106" spans="1:92" s="8" customFormat="1" ht="5.25" customHeight="1" x14ac:dyDescent="0.15">
      <c r="A106" s="7"/>
      <c r="B106" s="7"/>
      <c r="C106" s="336"/>
      <c r="D106" s="301"/>
      <c r="E106" s="301"/>
      <c r="F106" s="301"/>
      <c r="G106" s="301"/>
      <c r="H106" s="301"/>
      <c r="I106" s="301"/>
      <c r="J106" s="301"/>
      <c r="K106" s="301"/>
      <c r="L106" s="301"/>
      <c r="M106" s="301"/>
      <c r="N106" s="301"/>
      <c r="O106" s="301"/>
      <c r="P106" s="301"/>
      <c r="Q106" s="301"/>
      <c r="R106" s="337"/>
      <c r="S106" s="475"/>
      <c r="T106" s="475"/>
      <c r="U106" s="475"/>
      <c r="V106" s="475"/>
      <c r="W106" s="475"/>
      <c r="X106" s="475"/>
      <c r="Y106" s="475"/>
      <c r="Z106" s="490"/>
      <c r="AA106" s="494"/>
      <c r="AB106" s="475"/>
      <c r="AC106" s="475"/>
      <c r="AD106" s="475"/>
      <c r="AE106" s="475"/>
      <c r="AF106" s="475"/>
      <c r="AG106" s="475"/>
      <c r="AH106" s="475"/>
      <c r="AI106" s="475"/>
      <c r="AJ106" s="475"/>
      <c r="AK106" s="475"/>
      <c r="AL106" s="490"/>
      <c r="AM106" s="494"/>
      <c r="AN106" s="475"/>
      <c r="AO106" s="475"/>
      <c r="AP106" s="475"/>
      <c r="AQ106" s="475"/>
      <c r="AR106" s="475"/>
      <c r="AS106" s="475"/>
      <c r="AT106" s="475"/>
      <c r="AU106" s="475"/>
      <c r="AV106" s="475"/>
      <c r="AW106" s="475"/>
      <c r="AX106" s="490"/>
      <c r="AY106" s="494"/>
      <c r="AZ106" s="475"/>
      <c r="BA106" s="475"/>
      <c r="BB106" s="475"/>
      <c r="BC106" s="475"/>
      <c r="BD106" s="475"/>
      <c r="BE106" s="475"/>
      <c r="BF106" s="475"/>
      <c r="BG106" s="475"/>
      <c r="BH106" s="475"/>
      <c r="BI106" s="475"/>
      <c r="BJ106" s="475"/>
      <c r="BK106" s="399"/>
      <c r="BL106" s="400"/>
      <c r="BM106" s="400"/>
      <c r="BN106" s="401"/>
      <c r="BO106" s="475"/>
      <c r="BP106" s="475"/>
      <c r="BQ106" s="475"/>
      <c r="BR106" s="475"/>
      <c r="BS106" s="475"/>
      <c r="BT106" s="475"/>
      <c r="BU106" s="475"/>
      <c r="BV106" s="475"/>
      <c r="BW106" s="475"/>
      <c r="BX106" s="475"/>
      <c r="BY106" s="475"/>
      <c r="BZ106" s="490"/>
      <c r="CA106" s="494"/>
      <c r="CB106" s="475"/>
      <c r="CC106" s="475"/>
      <c r="CD106" s="475"/>
      <c r="CE106" s="475"/>
      <c r="CF106" s="475"/>
      <c r="CG106" s="475"/>
      <c r="CH106" s="475"/>
      <c r="CI106" s="475"/>
      <c r="CJ106" s="475"/>
      <c r="CK106" s="475"/>
      <c r="CL106" s="475"/>
      <c r="CM106" s="7"/>
      <c r="CN106" s="7"/>
    </row>
    <row r="107" spans="1:92" s="8" customFormat="1" ht="5.25" customHeight="1" x14ac:dyDescent="0.15">
      <c r="A107" s="7"/>
      <c r="B107" s="7"/>
      <c r="C107" s="336"/>
      <c r="D107" s="301"/>
      <c r="E107" s="301"/>
      <c r="F107" s="301"/>
      <c r="G107" s="301"/>
      <c r="H107" s="301"/>
      <c r="I107" s="301"/>
      <c r="J107" s="301"/>
      <c r="K107" s="301"/>
      <c r="L107" s="301"/>
      <c r="M107" s="301"/>
      <c r="N107" s="301"/>
      <c r="O107" s="301"/>
      <c r="P107" s="301"/>
      <c r="Q107" s="301"/>
      <c r="R107" s="337"/>
      <c r="S107" s="475"/>
      <c r="T107" s="475"/>
      <c r="U107" s="475"/>
      <c r="V107" s="475"/>
      <c r="W107" s="475"/>
      <c r="X107" s="475"/>
      <c r="Y107" s="475"/>
      <c r="Z107" s="490"/>
      <c r="AA107" s="494"/>
      <c r="AB107" s="475"/>
      <c r="AC107" s="475"/>
      <c r="AD107" s="475"/>
      <c r="AE107" s="475"/>
      <c r="AF107" s="475"/>
      <c r="AG107" s="475"/>
      <c r="AH107" s="475"/>
      <c r="AI107" s="475"/>
      <c r="AJ107" s="475"/>
      <c r="AK107" s="475"/>
      <c r="AL107" s="490"/>
      <c r="AM107" s="494"/>
      <c r="AN107" s="475"/>
      <c r="AO107" s="475"/>
      <c r="AP107" s="475"/>
      <c r="AQ107" s="475"/>
      <c r="AR107" s="475"/>
      <c r="AS107" s="475"/>
      <c r="AT107" s="475"/>
      <c r="AU107" s="475"/>
      <c r="AV107" s="475"/>
      <c r="AW107" s="475"/>
      <c r="AX107" s="490"/>
      <c r="AY107" s="494"/>
      <c r="AZ107" s="475"/>
      <c r="BA107" s="475"/>
      <c r="BB107" s="475"/>
      <c r="BC107" s="475"/>
      <c r="BD107" s="475"/>
      <c r="BE107" s="475"/>
      <c r="BF107" s="475"/>
      <c r="BG107" s="475"/>
      <c r="BH107" s="475"/>
      <c r="BI107" s="475"/>
      <c r="BJ107" s="475"/>
      <c r="BK107" s="399"/>
      <c r="BL107" s="400"/>
      <c r="BM107" s="400"/>
      <c r="BN107" s="401"/>
      <c r="BO107" s="475"/>
      <c r="BP107" s="475"/>
      <c r="BQ107" s="475"/>
      <c r="BR107" s="475"/>
      <c r="BS107" s="475"/>
      <c r="BT107" s="475"/>
      <c r="BU107" s="475"/>
      <c r="BV107" s="475"/>
      <c r="BW107" s="475"/>
      <c r="BX107" s="475"/>
      <c r="BY107" s="475"/>
      <c r="BZ107" s="490"/>
      <c r="CA107" s="494"/>
      <c r="CB107" s="475"/>
      <c r="CC107" s="475"/>
      <c r="CD107" s="475"/>
      <c r="CE107" s="475"/>
      <c r="CF107" s="475"/>
      <c r="CG107" s="475"/>
      <c r="CH107" s="475"/>
      <c r="CI107" s="475"/>
      <c r="CJ107" s="475"/>
      <c r="CK107" s="475"/>
      <c r="CL107" s="475"/>
      <c r="CM107" s="7"/>
      <c r="CN107" s="7"/>
    </row>
    <row r="108" spans="1:92" s="8" customFormat="1" ht="5.25" customHeight="1" x14ac:dyDescent="0.15">
      <c r="A108" s="7"/>
      <c r="B108" s="7"/>
      <c r="C108" s="336"/>
      <c r="D108" s="301"/>
      <c r="E108" s="301"/>
      <c r="F108" s="301"/>
      <c r="G108" s="301"/>
      <c r="H108" s="301"/>
      <c r="I108" s="301"/>
      <c r="J108" s="301"/>
      <c r="K108" s="301"/>
      <c r="L108" s="301"/>
      <c r="M108" s="301"/>
      <c r="N108" s="301"/>
      <c r="O108" s="301"/>
      <c r="P108" s="301"/>
      <c r="Q108" s="301"/>
      <c r="R108" s="337"/>
      <c r="S108" s="475"/>
      <c r="T108" s="475"/>
      <c r="U108" s="475"/>
      <c r="V108" s="475"/>
      <c r="W108" s="475"/>
      <c r="X108" s="475"/>
      <c r="Y108" s="475"/>
      <c r="Z108" s="490"/>
      <c r="AA108" s="494"/>
      <c r="AB108" s="475"/>
      <c r="AC108" s="475"/>
      <c r="AD108" s="475"/>
      <c r="AE108" s="475"/>
      <c r="AF108" s="475"/>
      <c r="AG108" s="475"/>
      <c r="AH108" s="475"/>
      <c r="AI108" s="475"/>
      <c r="AJ108" s="475"/>
      <c r="AK108" s="475"/>
      <c r="AL108" s="490"/>
      <c r="AM108" s="494"/>
      <c r="AN108" s="475"/>
      <c r="AO108" s="475"/>
      <c r="AP108" s="475"/>
      <c r="AQ108" s="475"/>
      <c r="AR108" s="475"/>
      <c r="AS108" s="475"/>
      <c r="AT108" s="475"/>
      <c r="AU108" s="475"/>
      <c r="AV108" s="475"/>
      <c r="AW108" s="475"/>
      <c r="AX108" s="490"/>
      <c r="AY108" s="494"/>
      <c r="AZ108" s="475"/>
      <c r="BA108" s="475"/>
      <c r="BB108" s="475"/>
      <c r="BC108" s="475"/>
      <c r="BD108" s="475"/>
      <c r="BE108" s="475"/>
      <c r="BF108" s="475"/>
      <c r="BG108" s="475"/>
      <c r="BH108" s="475"/>
      <c r="BI108" s="475"/>
      <c r="BJ108" s="475"/>
      <c r="BK108" s="399"/>
      <c r="BL108" s="400"/>
      <c r="BM108" s="400"/>
      <c r="BN108" s="401"/>
      <c r="BO108" s="475"/>
      <c r="BP108" s="475"/>
      <c r="BQ108" s="475"/>
      <c r="BR108" s="475"/>
      <c r="BS108" s="475"/>
      <c r="BT108" s="475"/>
      <c r="BU108" s="475"/>
      <c r="BV108" s="475"/>
      <c r="BW108" s="475"/>
      <c r="BX108" s="475"/>
      <c r="BY108" s="475"/>
      <c r="BZ108" s="490"/>
      <c r="CA108" s="494"/>
      <c r="CB108" s="475"/>
      <c r="CC108" s="475"/>
      <c r="CD108" s="475"/>
      <c r="CE108" s="475"/>
      <c r="CF108" s="475"/>
      <c r="CG108" s="475"/>
      <c r="CH108" s="475"/>
      <c r="CI108" s="475"/>
      <c r="CJ108" s="475"/>
      <c r="CK108" s="475"/>
      <c r="CL108" s="475"/>
      <c r="CM108" s="7"/>
      <c r="CN108" s="7"/>
    </row>
    <row r="109" spans="1:92" s="8" customFormat="1" ht="5.25" customHeight="1" x14ac:dyDescent="0.15">
      <c r="A109" s="7"/>
      <c r="B109" s="7"/>
      <c r="C109" s="338"/>
      <c r="D109" s="339"/>
      <c r="E109" s="339"/>
      <c r="F109" s="339"/>
      <c r="G109" s="339"/>
      <c r="H109" s="339"/>
      <c r="I109" s="339"/>
      <c r="J109" s="339"/>
      <c r="K109" s="339"/>
      <c r="L109" s="339"/>
      <c r="M109" s="339"/>
      <c r="N109" s="339"/>
      <c r="O109" s="339"/>
      <c r="P109" s="339"/>
      <c r="Q109" s="339"/>
      <c r="R109" s="340"/>
      <c r="S109" s="475"/>
      <c r="T109" s="475"/>
      <c r="U109" s="475"/>
      <c r="V109" s="475"/>
      <c r="W109" s="475"/>
      <c r="X109" s="475"/>
      <c r="Y109" s="475"/>
      <c r="Z109" s="490"/>
      <c r="AA109" s="494"/>
      <c r="AB109" s="475"/>
      <c r="AC109" s="475"/>
      <c r="AD109" s="475"/>
      <c r="AE109" s="475"/>
      <c r="AF109" s="475"/>
      <c r="AG109" s="475"/>
      <c r="AH109" s="475"/>
      <c r="AI109" s="475"/>
      <c r="AJ109" s="475"/>
      <c r="AK109" s="475"/>
      <c r="AL109" s="490"/>
      <c r="AM109" s="494"/>
      <c r="AN109" s="475"/>
      <c r="AO109" s="475"/>
      <c r="AP109" s="475"/>
      <c r="AQ109" s="475"/>
      <c r="AR109" s="475"/>
      <c r="AS109" s="475"/>
      <c r="AT109" s="475"/>
      <c r="AU109" s="475"/>
      <c r="AV109" s="475"/>
      <c r="AW109" s="475"/>
      <c r="AX109" s="490"/>
      <c r="AY109" s="494"/>
      <c r="AZ109" s="475"/>
      <c r="BA109" s="475"/>
      <c r="BB109" s="475"/>
      <c r="BC109" s="475"/>
      <c r="BD109" s="475"/>
      <c r="BE109" s="475"/>
      <c r="BF109" s="475"/>
      <c r="BG109" s="475"/>
      <c r="BH109" s="475"/>
      <c r="BI109" s="475"/>
      <c r="BJ109" s="475"/>
      <c r="BK109" s="402"/>
      <c r="BL109" s="403"/>
      <c r="BM109" s="403"/>
      <c r="BN109" s="404"/>
      <c r="BO109" s="475"/>
      <c r="BP109" s="475"/>
      <c r="BQ109" s="475"/>
      <c r="BR109" s="475"/>
      <c r="BS109" s="475"/>
      <c r="BT109" s="475"/>
      <c r="BU109" s="475"/>
      <c r="BV109" s="475"/>
      <c r="BW109" s="475"/>
      <c r="BX109" s="475"/>
      <c r="BY109" s="475"/>
      <c r="BZ109" s="490"/>
      <c r="CA109" s="494"/>
      <c r="CB109" s="475"/>
      <c r="CC109" s="475"/>
      <c r="CD109" s="475"/>
      <c r="CE109" s="475"/>
      <c r="CF109" s="475"/>
      <c r="CG109" s="475"/>
      <c r="CH109" s="475"/>
      <c r="CI109" s="475"/>
      <c r="CJ109" s="475"/>
      <c r="CK109" s="475"/>
      <c r="CL109" s="475"/>
      <c r="CM109" s="7"/>
      <c r="CN109" s="7"/>
    </row>
    <row r="110" spans="1:92" s="8" customFormat="1" ht="5.25" customHeight="1"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row>
    <row r="111" spans="1:92" s="8" customFormat="1" ht="5.25" customHeight="1"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row>
    <row r="112" spans="1:92" s="8" customFormat="1" ht="5.2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row>
    <row r="113" spans="1:101" ht="5.25" customHeight="1" x14ac:dyDescent="0.15">
      <c r="A113" s="8"/>
      <c r="B113" s="274" t="s">
        <v>15</v>
      </c>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row>
    <row r="114" spans="1:101" ht="5.25" customHeight="1" x14ac:dyDescent="0.15">
      <c r="A114" s="8"/>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8"/>
      <c r="AH114" s="8"/>
      <c r="AI114" s="8"/>
      <c r="AJ114" s="8"/>
      <c r="AK114" s="8"/>
      <c r="AL114" s="8"/>
      <c r="AM114" s="8"/>
      <c r="AN114" s="8"/>
      <c r="AO114" s="8"/>
      <c r="AP114" s="8"/>
      <c r="AQ114" s="8"/>
      <c r="AR114" s="8"/>
      <c r="AS114" s="8"/>
      <c r="AT114" s="8"/>
      <c r="AU114" s="8"/>
      <c r="AV114" s="8"/>
      <c r="AW114" s="8"/>
      <c r="AX114" s="8"/>
      <c r="AY114" s="112"/>
      <c r="AZ114" s="112"/>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row>
    <row r="115" spans="1:101" ht="5.25" customHeight="1" x14ac:dyDescent="0.15">
      <c r="A115" s="8"/>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8"/>
      <c r="AH115" s="8"/>
      <c r="AI115" s="8"/>
      <c r="AJ115" s="8"/>
      <c r="AK115" s="8"/>
      <c r="AL115" s="8"/>
      <c r="AM115" s="8"/>
      <c r="AN115" s="8"/>
      <c r="AO115" s="8"/>
      <c r="AP115" s="8"/>
      <c r="AQ115" s="8"/>
      <c r="AR115" s="8"/>
      <c r="AS115" s="8"/>
      <c r="AT115" s="8"/>
      <c r="AU115" s="8"/>
      <c r="AV115" s="8"/>
      <c r="AW115" s="8"/>
      <c r="AX115" s="8"/>
      <c r="AY115" s="112"/>
      <c r="AZ115" s="112"/>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8"/>
      <c r="CJ115" s="8"/>
      <c r="CK115" s="8"/>
      <c r="CL115" s="8"/>
      <c r="CM115" s="8"/>
      <c r="CN115" s="8"/>
      <c r="CO115" s="8"/>
      <c r="CP115" s="8"/>
      <c r="CQ115" s="8"/>
      <c r="CR115" s="8"/>
      <c r="CS115" s="8"/>
      <c r="CT115" s="8"/>
      <c r="CU115" s="8"/>
      <c r="CV115" s="8"/>
      <c r="CW115" s="8"/>
    </row>
    <row r="116" spans="1:101" ht="5.25" customHeight="1" x14ac:dyDescent="0.15">
      <c r="A116" s="8"/>
      <c r="B116" s="8"/>
      <c r="C116" s="8"/>
      <c r="D116" s="274" t="s">
        <v>264</v>
      </c>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389"/>
      <c r="AY116" s="112"/>
      <c r="AZ116" s="112"/>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8"/>
      <c r="CJ116" s="8"/>
      <c r="CK116" s="8"/>
      <c r="CL116" s="8"/>
      <c r="CM116" s="8"/>
      <c r="CN116" s="8"/>
      <c r="CO116" s="8"/>
      <c r="CP116" s="8"/>
      <c r="CQ116" s="8"/>
      <c r="CR116" s="8"/>
      <c r="CS116" s="8"/>
      <c r="CT116" s="8"/>
      <c r="CU116" s="8"/>
      <c r="CV116" s="8"/>
      <c r="CW116" s="8"/>
    </row>
    <row r="117" spans="1:101" ht="5.25" customHeight="1" x14ac:dyDescent="0.15">
      <c r="A117" s="8"/>
      <c r="B117" s="8"/>
      <c r="C117" s="8"/>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389"/>
      <c r="AY117" s="112"/>
      <c r="AZ117" s="112"/>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8"/>
      <c r="CJ117" s="8"/>
      <c r="CK117" s="8"/>
      <c r="CL117" s="8"/>
      <c r="CM117" s="8"/>
      <c r="CN117" s="8"/>
      <c r="CO117" s="8"/>
      <c r="CP117" s="8"/>
      <c r="CQ117" s="8"/>
      <c r="CR117" s="8"/>
      <c r="CS117" s="8"/>
      <c r="CT117" s="8"/>
      <c r="CU117" s="8"/>
      <c r="CV117" s="8"/>
      <c r="CW117" s="8"/>
    </row>
    <row r="118" spans="1:101" s="8" customFormat="1" ht="5.25" customHeight="1" x14ac:dyDescent="0.15">
      <c r="A118" s="112"/>
      <c r="B118" s="112"/>
      <c r="C118" s="112"/>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389"/>
      <c r="AY118" s="112"/>
      <c r="AZ118" s="112"/>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row>
    <row r="119" spans="1:101" s="8" customFormat="1" ht="5.25" customHeight="1" x14ac:dyDescent="0.15">
      <c r="A119" s="112"/>
      <c r="B119" s="112"/>
      <c r="C119" s="112"/>
      <c r="D119" s="274" t="s">
        <v>137</v>
      </c>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389"/>
      <c r="AY119" s="112"/>
      <c r="AZ119" s="112"/>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row>
    <row r="120" spans="1:101" s="8" customFormat="1" ht="5.25" customHeight="1" x14ac:dyDescent="0.15">
      <c r="A120" s="112"/>
      <c r="B120" s="112"/>
      <c r="C120" s="112"/>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389"/>
      <c r="AY120" s="112"/>
      <c r="AZ120" s="112"/>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row>
    <row r="121" spans="1:101" s="8" customFormat="1" ht="5.25" customHeight="1" x14ac:dyDescent="0.15">
      <c r="A121" s="112"/>
      <c r="B121" s="112"/>
      <c r="C121" s="112"/>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389"/>
      <c r="AY121" s="112"/>
      <c r="AZ121" s="112"/>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row>
    <row r="122" spans="1:101" s="8" customFormat="1" ht="5.25" customHeight="1" x14ac:dyDescent="0.15">
      <c r="A122" s="112"/>
      <c r="B122" s="112"/>
      <c r="C122" s="112"/>
      <c r="D122" s="274" t="s">
        <v>138</v>
      </c>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389"/>
      <c r="AY122" s="112"/>
      <c r="AZ122" s="112"/>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row>
    <row r="123" spans="1:101" s="8" customFormat="1" ht="5.25" customHeight="1" x14ac:dyDescent="0.15">
      <c r="A123" s="112"/>
      <c r="B123" s="112"/>
      <c r="C123" s="112"/>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389"/>
      <c r="AY123" s="112"/>
      <c r="AZ123" s="112"/>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row>
    <row r="124" spans="1:101" s="8" customFormat="1" ht="5.25" customHeight="1" x14ac:dyDescent="0.15">
      <c r="A124" s="112"/>
      <c r="B124" s="112"/>
      <c r="C124" s="112"/>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389"/>
      <c r="AY124" s="112"/>
      <c r="AZ124" s="112"/>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row>
    <row r="125" spans="1:101" s="8" customFormat="1" ht="5.25" customHeight="1" x14ac:dyDescent="0.15">
      <c r="A125" s="112"/>
      <c r="B125" s="112"/>
      <c r="C125" s="112"/>
      <c r="D125" s="274" t="s">
        <v>139</v>
      </c>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389"/>
      <c r="AY125" s="112"/>
      <c r="AZ125" s="112"/>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row>
    <row r="126" spans="1:101" s="8" customFormat="1" ht="5.25" customHeight="1" x14ac:dyDescent="0.15">
      <c r="A126" s="112"/>
      <c r="B126" s="112"/>
      <c r="C126" s="112"/>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389"/>
      <c r="AY126" s="112"/>
      <c r="AZ126" s="112"/>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row>
    <row r="127" spans="1:101" s="8" customFormat="1" ht="5.25" customHeight="1" x14ac:dyDescent="0.15">
      <c r="A127" s="112"/>
      <c r="B127" s="112"/>
      <c r="C127" s="112"/>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389"/>
      <c r="AY127" s="112"/>
      <c r="AZ127" s="112"/>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row>
    <row r="128" spans="1:101" s="8" customFormat="1" ht="5.25" customHeight="1" x14ac:dyDescent="0.15">
      <c r="A128" s="112"/>
      <c r="B128" s="112"/>
      <c r="C128" s="112"/>
      <c r="D128" s="274" t="s">
        <v>24</v>
      </c>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389"/>
      <c r="AY128" s="112"/>
      <c r="AZ128" s="112"/>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row>
    <row r="129" spans="1:92" s="8" customFormat="1" ht="5.25" customHeight="1" x14ac:dyDescent="0.15">
      <c r="A129" s="112"/>
      <c r="B129" s="112"/>
      <c r="C129" s="112"/>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389"/>
      <c r="AY129" s="112"/>
      <c r="AZ129" s="112"/>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row>
    <row r="130" spans="1:92" s="8" customFormat="1" ht="5.25" customHeight="1" x14ac:dyDescent="0.15">
      <c r="A130" s="112"/>
      <c r="B130" s="112"/>
      <c r="C130" s="112"/>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389"/>
      <c r="AY130" s="112"/>
    </row>
    <row r="131" spans="1:92" s="8" customFormat="1" ht="5.25" customHeight="1" x14ac:dyDescent="0.15">
      <c r="A131" s="112"/>
      <c r="B131" s="112"/>
      <c r="D131" s="421" t="s">
        <v>253</v>
      </c>
      <c r="E131" s="421"/>
      <c r="F131" s="421"/>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1"/>
      <c r="AY131" s="421"/>
      <c r="AZ131" s="421"/>
      <c r="BA131" s="421"/>
      <c r="BB131" s="421"/>
      <c r="BC131" s="421"/>
      <c r="BD131" s="421"/>
      <c r="BE131" s="421"/>
      <c r="BF131" s="421"/>
      <c r="BG131" s="421"/>
      <c r="BH131" s="421"/>
      <c r="BI131" s="421"/>
      <c r="BJ131" s="421"/>
      <c r="BK131" s="421"/>
      <c r="BL131" s="421"/>
      <c r="BM131" s="421"/>
      <c r="BN131" s="421"/>
      <c r="BO131" s="421"/>
      <c r="BP131" s="421"/>
      <c r="BQ131" s="421"/>
      <c r="BR131" s="421"/>
      <c r="BS131" s="421"/>
      <c r="BT131" s="421"/>
      <c r="BU131" s="421"/>
      <c r="BV131" s="421"/>
      <c r="BW131" s="421"/>
      <c r="BX131" s="421"/>
      <c r="BY131" s="421"/>
      <c r="BZ131" s="421"/>
      <c r="CA131" s="421"/>
      <c r="CB131" s="421"/>
      <c r="CC131" s="421"/>
      <c r="CD131" s="421"/>
      <c r="CE131" s="421"/>
      <c r="CF131" s="421"/>
      <c r="CG131" s="421"/>
      <c r="CH131" s="421"/>
      <c r="CI131" s="421"/>
      <c r="CJ131" s="421"/>
      <c r="CK131" s="421"/>
      <c r="CL131" s="421"/>
      <c r="CM131" s="421"/>
      <c r="CN131" s="421"/>
    </row>
    <row r="132" spans="1:92" s="8" customFormat="1" ht="5.25" customHeight="1" x14ac:dyDescent="0.15">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1"/>
      <c r="AY132" s="421"/>
      <c r="AZ132" s="421"/>
      <c r="BA132" s="421"/>
      <c r="BB132" s="421"/>
      <c r="BC132" s="421"/>
      <c r="BD132" s="421"/>
      <c r="BE132" s="421"/>
      <c r="BF132" s="421"/>
      <c r="BG132" s="421"/>
      <c r="BH132" s="421"/>
      <c r="BI132" s="421"/>
      <c r="BJ132" s="421"/>
      <c r="BK132" s="421"/>
      <c r="BL132" s="421"/>
      <c r="BM132" s="421"/>
      <c r="BN132" s="421"/>
      <c r="BO132" s="421"/>
      <c r="BP132" s="421"/>
      <c r="BQ132" s="421"/>
      <c r="BR132" s="421"/>
      <c r="BS132" s="421"/>
      <c r="BT132" s="421"/>
      <c r="BU132" s="421"/>
      <c r="BV132" s="421"/>
      <c r="BW132" s="421"/>
      <c r="BX132" s="421"/>
      <c r="BY132" s="421"/>
      <c r="BZ132" s="421"/>
      <c r="CA132" s="421"/>
      <c r="CB132" s="421"/>
      <c r="CC132" s="421"/>
      <c r="CD132" s="421"/>
      <c r="CE132" s="421"/>
      <c r="CF132" s="421"/>
      <c r="CG132" s="421"/>
      <c r="CH132" s="421"/>
      <c r="CI132" s="421"/>
      <c r="CJ132" s="421"/>
      <c r="CK132" s="421"/>
      <c r="CL132" s="421"/>
      <c r="CM132" s="421"/>
      <c r="CN132" s="421"/>
    </row>
    <row r="133" spans="1:92" s="8" customFormat="1" ht="5.25" customHeight="1" x14ac:dyDescent="0.15">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1"/>
      <c r="AY133" s="421"/>
      <c r="AZ133" s="421"/>
      <c r="BA133" s="421"/>
      <c r="BB133" s="421"/>
      <c r="BC133" s="421"/>
      <c r="BD133" s="421"/>
      <c r="BE133" s="421"/>
      <c r="BF133" s="421"/>
      <c r="BG133" s="421"/>
      <c r="BH133" s="421"/>
      <c r="BI133" s="421"/>
      <c r="BJ133" s="421"/>
      <c r="BK133" s="421"/>
      <c r="BL133" s="421"/>
      <c r="BM133" s="421"/>
      <c r="BN133" s="421"/>
      <c r="BO133" s="421"/>
      <c r="BP133" s="421"/>
      <c r="BQ133" s="421"/>
      <c r="BR133" s="421"/>
      <c r="BS133" s="421"/>
      <c r="BT133" s="421"/>
      <c r="BU133" s="421"/>
      <c r="BV133" s="421"/>
      <c r="BW133" s="421"/>
      <c r="BX133" s="421"/>
      <c r="BY133" s="421"/>
      <c r="BZ133" s="421"/>
      <c r="CA133" s="421"/>
      <c r="CB133" s="421"/>
      <c r="CC133" s="421"/>
      <c r="CD133" s="421"/>
      <c r="CE133" s="421"/>
      <c r="CF133" s="421"/>
      <c r="CG133" s="421"/>
      <c r="CH133" s="421"/>
      <c r="CI133" s="421"/>
      <c r="CJ133" s="421"/>
      <c r="CK133" s="421"/>
      <c r="CL133" s="421"/>
      <c r="CM133" s="421"/>
      <c r="CN133" s="421"/>
    </row>
    <row r="134" spans="1:92" s="8" customFormat="1" ht="5.25" customHeight="1" x14ac:dyDescent="0.15">
      <c r="D134" s="274" t="s">
        <v>136</v>
      </c>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row>
    <row r="135" spans="1:92" s="8" customFormat="1" ht="5.25" customHeight="1" x14ac:dyDescent="0.15">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row>
    <row r="136" spans="1:92" s="8" customFormat="1" ht="5.25" customHeight="1" x14ac:dyDescent="0.15">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H136" s="274"/>
      <c r="CI136" s="274"/>
      <c r="CJ136" s="274"/>
      <c r="CK136" s="274"/>
      <c r="CL136" s="274"/>
      <c r="CM136" s="274"/>
      <c r="CN136" s="274"/>
    </row>
    <row r="137" spans="1:92" s="8" customFormat="1" ht="5.25" customHeight="1" x14ac:dyDescent="0.15">
      <c r="D137" s="405" t="s">
        <v>135</v>
      </c>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405"/>
      <c r="BA137" s="405"/>
      <c r="BB137" s="405"/>
      <c r="BC137" s="405"/>
      <c r="BD137" s="405"/>
      <c r="BE137" s="405"/>
      <c r="BF137" s="405"/>
      <c r="BG137" s="405"/>
      <c r="BH137" s="405"/>
      <c r="BI137" s="405"/>
      <c r="BJ137" s="405"/>
      <c r="BK137" s="405"/>
      <c r="BL137" s="405"/>
      <c r="BM137" s="405"/>
      <c r="BN137" s="405"/>
      <c r="BO137" s="405"/>
      <c r="BP137" s="405"/>
      <c r="BQ137" s="405"/>
      <c r="BR137" s="405"/>
      <c r="BS137" s="405"/>
      <c r="BT137" s="405"/>
      <c r="BU137" s="405"/>
      <c r="BV137" s="405"/>
      <c r="BW137" s="405"/>
      <c r="BX137" s="405"/>
      <c r="BY137" s="405"/>
      <c r="BZ137" s="405"/>
      <c r="CA137" s="405"/>
      <c r="CB137" s="405"/>
      <c r="CC137" s="405"/>
      <c r="CD137" s="405"/>
      <c r="CE137" s="405"/>
      <c r="CF137" s="405"/>
      <c r="CG137" s="405"/>
      <c r="CH137" s="405"/>
      <c r="CI137" s="405"/>
      <c r="CJ137" s="405"/>
      <c r="CK137" s="405"/>
      <c r="CL137" s="405"/>
      <c r="CM137" s="405"/>
      <c r="CN137" s="405"/>
    </row>
    <row r="138" spans="1:92" s="8" customFormat="1" ht="5.25" customHeight="1" x14ac:dyDescent="0.1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5"/>
      <c r="AD138" s="405"/>
      <c r="AE138" s="405"/>
      <c r="AF138" s="405"/>
      <c r="AG138" s="405"/>
      <c r="AH138" s="405"/>
      <c r="AI138" s="405"/>
      <c r="AJ138" s="405"/>
      <c r="AK138" s="405"/>
      <c r="AL138" s="405"/>
      <c r="AM138" s="405"/>
      <c r="AN138" s="405"/>
      <c r="AO138" s="405"/>
      <c r="AP138" s="405"/>
      <c r="AQ138" s="405"/>
      <c r="AR138" s="405"/>
      <c r="AS138" s="405"/>
      <c r="AT138" s="405"/>
      <c r="AU138" s="405"/>
      <c r="AV138" s="405"/>
      <c r="AW138" s="405"/>
      <c r="AX138" s="405"/>
      <c r="AY138" s="405"/>
      <c r="AZ138" s="405"/>
      <c r="BA138" s="405"/>
      <c r="BB138" s="405"/>
      <c r="BC138" s="405"/>
      <c r="BD138" s="405"/>
      <c r="BE138" s="405"/>
      <c r="BF138" s="405"/>
      <c r="BG138" s="405"/>
      <c r="BH138" s="405"/>
      <c r="BI138" s="405"/>
      <c r="BJ138" s="405"/>
      <c r="BK138" s="405"/>
      <c r="BL138" s="405"/>
      <c r="BM138" s="405"/>
      <c r="BN138" s="405"/>
      <c r="BO138" s="405"/>
      <c r="BP138" s="405"/>
      <c r="BQ138" s="405"/>
      <c r="BR138" s="405"/>
      <c r="BS138" s="405"/>
      <c r="BT138" s="405"/>
      <c r="BU138" s="405"/>
      <c r="BV138" s="405"/>
      <c r="BW138" s="405"/>
      <c r="BX138" s="405"/>
      <c r="BY138" s="405"/>
      <c r="BZ138" s="405"/>
      <c r="CA138" s="405"/>
      <c r="CB138" s="405"/>
      <c r="CC138" s="405"/>
      <c r="CD138" s="405"/>
      <c r="CE138" s="405"/>
      <c r="CF138" s="405"/>
      <c r="CG138" s="405"/>
      <c r="CH138" s="405"/>
      <c r="CI138" s="405"/>
      <c r="CJ138" s="405"/>
      <c r="CK138" s="405"/>
      <c r="CL138" s="405"/>
      <c r="CM138" s="405"/>
      <c r="CN138" s="405"/>
    </row>
    <row r="139" spans="1:92" s="8" customFormat="1" ht="5.25" customHeight="1" x14ac:dyDescent="0.1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405"/>
      <c r="AN139" s="405"/>
      <c r="AO139" s="405"/>
      <c r="AP139" s="405"/>
      <c r="AQ139" s="405"/>
      <c r="AR139" s="405"/>
      <c r="AS139" s="405"/>
      <c r="AT139" s="405"/>
      <c r="AU139" s="405"/>
      <c r="AV139" s="405"/>
      <c r="AW139" s="405"/>
      <c r="AX139" s="405"/>
      <c r="AY139" s="405"/>
      <c r="AZ139" s="405"/>
      <c r="BA139" s="405"/>
      <c r="BB139" s="405"/>
      <c r="BC139" s="405"/>
      <c r="BD139" s="405"/>
      <c r="BE139" s="405"/>
      <c r="BF139" s="405"/>
      <c r="BG139" s="405"/>
      <c r="BH139" s="405"/>
      <c r="BI139" s="405"/>
      <c r="BJ139" s="405"/>
      <c r="BK139" s="405"/>
      <c r="BL139" s="405"/>
      <c r="BM139" s="405"/>
      <c r="BN139" s="405"/>
      <c r="BO139" s="405"/>
      <c r="BP139" s="405"/>
      <c r="BQ139" s="405"/>
      <c r="BR139" s="405"/>
      <c r="BS139" s="405"/>
      <c r="BT139" s="405"/>
      <c r="BU139" s="405"/>
      <c r="BV139" s="405"/>
      <c r="BW139" s="405"/>
      <c r="BX139" s="405"/>
      <c r="BY139" s="405"/>
      <c r="BZ139" s="405"/>
      <c r="CA139" s="405"/>
      <c r="CB139" s="405"/>
      <c r="CC139" s="405"/>
      <c r="CD139" s="405"/>
      <c r="CE139" s="405"/>
      <c r="CF139" s="405"/>
      <c r="CG139" s="405"/>
      <c r="CH139" s="405"/>
      <c r="CI139" s="405"/>
      <c r="CJ139" s="405"/>
      <c r="CK139" s="405"/>
      <c r="CL139" s="405"/>
      <c r="CM139" s="405"/>
      <c r="CN139" s="405"/>
    </row>
    <row r="140" spans="1:92" s="8" customFormat="1" ht="5.25" customHeight="1" x14ac:dyDescent="0.15">
      <c r="D140" s="274" t="s">
        <v>26</v>
      </c>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row>
    <row r="141" spans="1:92" s="8" customFormat="1" ht="5.25" customHeight="1" x14ac:dyDescent="0.15">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row>
    <row r="142" spans="1:92" s="8" customFormat="1" ht="5.25" customHeight="1" x14ac:dyDescent="0.15">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row>
    <row r="143" spans="1:92" s="8" customFormat="1" ht="5.25" customHeight="1" x14ac:dyDescent="0.15">
      <c r="D143" s="274" t="s">
        <v>140</v>
      </c>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389"/>
      <c r="AY143" s="112"/>
    </row>
    <row r="144" spans="1:92" s="8" customFormat="1" ht="5.25" customHeight="1" x14ac:dyDescent="0.15">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389"/>
      <c r="AY144" s="112"/>
    </row>
    <row r="145" spans="1:101" s="8" customFormat="1" ht="5.25" customHeight="1" x14ac:dyDescent="0.15">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389"/>
      <c r="AY145" s="112"/>
    </row>
    <row r="146" spans="1:101" s="8" customFormat="1" ht="5.25" customHeight="1" x14ac:dyDescent="0.15">
      <c r="D146" s="274" t="s">
        <v>27</v>
      </c>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row>
    <row r="147" spans="1:101" s="8" customFormat="1" ht="5.25" customHeight="1" x14ac:dyDescent="0.15">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row>
    <row r="148" spans="1:101" s="8" customFormat="1" ht="5.25" customHeight="1" x14ac:dyDescent="0.15">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row>
    <row r="149" spans="1:101" ht="5.25" customHeight="1" x14ac:dyDescent="0.15">
      <c r="A149" s="8"/>
      <c r="B149" s="8"/>
      <c r="C149" s="8"/>
      <c r="D149" s="274" t="s">
        <v>32</v>
      </c>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8"/>
      <c r="CP149" s="8"/>
      <c r="CQ149" s="8"/>
      <c r="CR149" s="8"/>
      <c r="CS149" s="8"/>
      <c r="CT149" s="8"/>
      <c r="CU149" s="8"/>
      <c r="CV149" s="8"/>
      <c r="CW149" s="8"/>
    </row>
    <row r="150" spans="1:101" ht="5.25" customHeight="1" x14ac:dyDescent="0.15">
      <c r="A150" s="8"/>
      <c r="B150" s="8"/>
      <c r="C150" s="8"/>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8"/>
      <c r="CP150" s="8"/>
      <c r="CQ150" s="8"/>
      <c r="CR150" s="8"/>
      <c r="CS150" s="8"/>
      <c r="CT150" s="8"/>
      <c r="CU150" s="8"/>
      <c r="CV150" s="8"/>
      <c r="CW150" s="8"/>
    </row>
    <row r="151" spans="1:101" ht="5.25" customHeight="1" x14ac:dyDescent="0.15">
      <c r="A151" s="8"/>
      <c r="B151" s="8"/>
      <c r="C151" s="8"/>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8"/>
      <c r="CP151" s="8"/>
      <c r="CQ151" s="8"/>
      <c r="CR151" s="8"/>
      <c r="CS151" s="8"/>
      <c r="CT151" s="8"/>
      <c r="CU151" s="8"/>
      <c r="CV151" s="8"/>
      <c r="CW151" s="8"/>
    </row>
    <row r="152" spans="1:101" ht="5.25" customHeight="1" x14ac:dyDescent="0.15">
      <c r="A152" s="8"/>
      <c r="B152" s="8"/>
      <c r="C152" s="8"/>
      <c r="D152" s="421" t="s">
        <v>28</v>
      </c>
      <c r="E152" s="421"/>
      <c r="F152" s="421"/>
      <c r="G152" s="421"/>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c r="AN152" s="421"/>
      <c r="AO152" s="421"/>
      <c r="AP152" s="421"/>
      <c r="AQ152" s="421"/>
      <c r="AR152" s="421"/>
      <c r="AS152" s="421"/>
      <c r="AT152" s="421"/>
      <c r="AU152" s="421"/>
      <c r="AV152" s="421"/>
      <c r="AW152" s="421"/>
      <c r="AX152" s="421"/>
      <c r="AY152" s="421"/>
      <c r="AZ152" s="421"/>
      <c r="BA152" s="421"/>
      <c r="BB152" s="421"/>
      <c r="BC152" s="421"/>
      <c r="BD152" s="421"/>
      <c r="BE152" s="421"/>
      <c r="BF152" s="421"/>
      <c r="BG152" s="421"/>
      <c r="BH152" s="421"/>
      <c r="BI152" s="421"/>
      <c r="BJ152" s="421"/>
      <c r="BK152" s="421"/>
      <c r="BL152" s="421"/>
      <c r="BM152" s="421"/>
      <c r="BN152" s="421"/>
      <c r="BO152" s="421"/>
      <c r="BP152" s="421"/>
      <c r="BQ152" s="421"/>
      <c r="BR152" s="421"/>
      <c r="BS152" s="421"/>
      <c r="BT152" s="421"/>
      <c r="BU152" s="421"/>
      <c r="BV152" s="421"/>
      <c r="BW152" s="421"/>
      <c r="BX152" s="421"/>
      <c r="BY152" s="421"/>
      <c r="BZ152" s="421"/>
      <c r="CA152" s="421"/>
      <c r="CB152" s="421"/>
      <c r="CC152" s="421"/>
      <c r="CD152" s="421"/>
      <c r="CE152" s="421"/>
      <c r="CF152" s="421"/>
      <c r="CG152" s="421"/>
      <c r="CH152" s="421"/>
      <c r="CI152" s="421"/>
      <c r="CJ152" s="421"/>
      <c r="CK152" s="421"/>
      <c r="CL152" s="421"/>
      <c r="CM152" s="421"/>
      <c r="CN152" s="421"/>
      <c r="CO152" s="8"/>
      <c r="CP152" s="8"/>
      <c r="CQ152" s="8"/>
      <c r="CR152" s="8"/>
      <c r="CS152" s="8"/>
      <c r="CT152" s="8"/>
      <c r="CU152" s="8"/>
      <c r="CV152" s="8"/>
      <c r="CW152" s="8"/>
    </row>
    <row r="153" spans="1:101" ht="5.25" customHeight="1" x14ac:dyDescent="0.15">
      <c r="A153" s="8"/>
      <c r="B153" s="8"/>
      <c r="C153" s="8"/>
      <c r="D153" s="421"/>
      <c r="E153" s="421"/>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421"/>
      <c r="AY153" s="421"/>
      <c r="AZ153" s="421"/>
      <c r="BA153" s="421"/>
      <c r="BB153" s="421"/>
      <c r="BC153" s="421"/>
      <c r="BD153" s="421"/>
      <c r="BE153" s="421"/>
      <c r="BF153" s="421"/>
      <c r="BG153" s="421"/>
      <c r="BH153" s="421"/>
      <c r="BI153" s="421"/>
      <c r="BJ153" s="421"/>
      <c r="BK153" s="421"/>
      <c r="BL153" s="421"/>
      <c r="BM153" s="421"/>
      <c r="BN153" s="421"/>
      <c r="BO153" s="421"/>
      <c r="BP153" s="421"/>
      <c r="BQ153" s="421"/>
      <c r="BR153" s="421"/>
      <c r="BS153" s="421"/>
      <c r="BT153" s="421"/>
      <c r="BU153" s="421"/>
      <c r="BV153" s="421"/>
      <c r="BW153" s="421"/>
      <c r="BX153" s="421"/>
      <c r="BY153" s="421"/>
      <c r="BZ153" s="421"/>
      <c r="CA153" s="421"/>
      <c r="CB153" s="421"/>
      <c r="CC153" s="421"/>
      <c r="CD153" s="421"/>
      <c r="CE153" s="421"/>
      <c r="CF153" s="421"/>
      <c r="CG153" s="421"/>
      <c r="CH153" s="421"/>
      <c r="CI153" s="421"/>
      <c r="CJ153" s="421"/>
      <c r="CK153" s="421"/>
      <c r="CL153" s="421"/>
      <c r="CM153" s="421"/>
      <c r="CN153" s="421"/>
      <c r="CO153" s="8"/>
      <c r="CP153" s="8"/>
      <c r="CQ153" s="8"/>
      <c r="CR153" s="8"/>
      <c r="CS153" s="8"/>
      <c r="CT153" s="8"/>
      <c r="CU153" s="8"/>
      <c r="CV153" s="8"/>
      <c r="CW153" s="8"/>
    </row>
    <row r="154" spans="1:101" ht="5.25" customHeight="1" x14ac:dyDescent="0.15">
      <c r="A154" s="8"/>
      <c r="B154" s="8"/>
      <c r="C154" s="8"/>
      <c r="D154" s="421"/>
      <c r="E154" s="421"/>
      <c r="F154" s="421"/>
      <c r="G154" s="421"/>
      <c r="H154" s="421"/>
      <c r="I154" s="42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c r="AN154" s="421"/>
      <c r="AO154" s="421"/>
      <c r="AP154" s="421"/>
      <c r="AQ154" s="421"/>
      <c r="AR154" s="421"/>
      <c r="AS154" s="421"/>
      <c r="AT154" s="421"/>
      <c r="AU154" s="421"/>
      <c r="AV154" s="421"/>
      <c r="AW154" s="421"/>
      <c r="AX154" s="421"/>
      <c r="AY154" s="421"/>
      <c r="AZ154" s="421"/>
      <c r="BA154" s="421"/>
      <c r="BB154" s="421"/>
      <c r="BC154" s="421"/>
      <c r="BD154" s="421"/>
      <c r="BE154" s="421"/>
      <c r="BF154" s="421"/>
      <c r="BG154" s="421"/>
      <c r="BH154" s="421"/>
      <c r="BI154" s="421"/>
      <c r="BJ154" s="421"/>
      <c r="BK154" s="421"/>
      <c r="BL154" s="421"/>
      <c r="BM154" s="421"/>
      <c r="BN154" s="421"/>
      <c r="BO154" s="421"/>
      <c r="BP154" s="421"/>
      <c r="BQ154" s="421"/>
      <c r="BR154" s="421"/>
      <c r="BS154" s="421"/>
      <c r="BT154" s="421"/>
      <c r="BU154" s="421"/>
      <c r="BV154" s="421"/>
      <c r="BW154" s="421"/>
      <c r="BX154" s="421"/>
      <c r="BY154" s="421"/>
      <c r="BZ154" s="421"/>
      <c r="CA154" s="421"/>
      <c r="CB154" s="421"/>
      <c r="CC154" s="421"/>
      <c r="CD154" s="421"/>
      <c r="CE154" s="421"/>
      <c r="CF154" s="421"/>
      <c r="CG154" s="421"/>
      <c r="CH154" s="421"/>
      <c r="CI154" s="421"/>
      <c r="CJ154" s="421"/>
      <c r="CK154" s="421"/>
      <c r="CL154" s="421"/>
      <c r="CM154" s="421"/>
      <c r="CN154" s="421"/>
      <c r="CO154" s="8"/>
      <c r="CP154" s="8"/>
      <c r="CQ154" s="8"/>
      <c r="CR154" s="8"/>
      <c r="CS154" s="8"/>
      <c r="CT154" s="8"/>
      <c r="CU154" s="8"/>
      <c r="CV154" s="8"/>
      <c r="CW154" s="8"/>
    </row>
    <row r="155" spans="1:101" ht="5.25" customHeight="1" x14ac:dyDescent="0.15">
      <c r="A155" s="8"/>
      <c r="B155" s="8"/>
      <c r="C155" s="8"/>
      <c r="D155" s="422" t="s">
        <v>130</v>
      </c>
      <c r="E155" s="422"/>
      <c r="F155" s="422"/>
      <c r="G155" s="422"/>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2"/>
      <c r="BS155" s="422"/>
      <c r="BT155" s="422"/>
      <c r="BU155" s="422"/>
      <c r="BV155" s="422"/>
      <c r="BW155" s="422"/>
      <c r="BX155" s="422"/>
      <c r="BY155" s="422"/>
      <c r="BZ155" s="422"/>
      <c r="CA155" s="422"/>
      <c r="CB155" s="422"/>
      <c r="CC155" s="422"/>
      <c r="CD155" s="422"/>
      <c r="CE155" s="422"/>
      <c r="CF155" s="422"/>
      <c r="CG155" s="422"/>
      <c r="CH155" s="422"/>
      <c r="CI155" s="422"/>
      <c r="CJ155" s="422"/>
      <c r="CK155" s="422"/>
      <c r="CL155" s="422"/>
      <c r="CM155" s="422"/>
      <c r="CN155" s="422"/>
      <c r="CO155" s="8"/>
      <c r="CP155" s="8"/>
      <c r="CQ155" s="8"/>
      <c r="CR155" s="8"/>
      <c r="CS155" s="8"/>
      <c r="CT155" s="8"/>
      <c r="CU155" s="8"/>
      <c r="CV155" s="8"/>
      <c r="CW155" s="8"/>
    </row>
    <row r="156" spans="1:101" ht="5.25" customHeight="1" x14ac:dyDescent="0.15">
      <c r="A156" s="8"/>
      <c r="B156" s="8"/>
      <c r="C156" s="8"/>
      <c r="D156" s="422"/>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c r="AO156" s="422"/>
      <c r="AP156" s="422"/>
      <c r="AQ156" s="422"/>
      <c r="AR156" s="422"/>
      <c r="AS156" s="422"/>
      <c r="AT156" s="422"/>
      <c r="AU156" s="422"/>
      <c r="AV156" s="422"/>
      <c r="AW156" s="422"/>
      <c r="AX156" s="422"/>
      <c r="AY156" s="422"/>
      <c r="AZ156" s="422"/>
      <c r="BA156" s="422"/>
      <c r="BB156" s="422"/>
      <c r="BC156" s="422"/>
      <c r="BD156" s="422"/>
      <c r="BE156" s="422"/>
      <c r="BF156" s="422"/>
      <c r="BG156" s="422"/>
      <c r="BH156" s="422"/>
      <c r="BI156" s="422"/>
      <c r="BJ156" s="422"/>
      <c r="BK156" s="422"/>
      <c r="BL156" s="422"/>
      <c r="BM156" s="422"/>
      <c r="BN156" s="422"/>
      <c r="BO156" s="422"/>
      <c r="BP156" s="422"/>
      <c r="BQ156" s="422"/>
      <c r="BR156" s="422"/>
      <c r="BS156" s="422"/>
      <c r="BT156" s="422"/>
      <c r="BU156" s="422"/>
      <c r="BV156" s="422"/>
      <c r="BW156" s="422"/>
      <c r="BX156" s="422"/>
      <c r="BY156" s="422"/>
      <c r="BZ156" s="422"/>
      <c r="CA156" s="422"/>
      <c r="CB156" s="422"/>
      <c r="CC156" s="422"/>
      <c r="CD156" s="422"/>
      <c r="CE156" s="422"/>
      <c r="CF156" s="422"/>
      <c r="CG156" s="422"/>
      <c r="CH156" s="422"/>
      <c r="CI156" s="422"/>
      <c r="CJ156" s="422"/>
      <c r="CK156" s="422"/>
      <c r="CL156" s="422"/>
      <c r="CM156" s="422"/>
      <c r="CN156" s="422"/>
      <c r="CO156" s="8"/>
      <c r="CP156" s="8"/>
      <c r="CQ156" s="8"/>
      <c r="CR156" s="8"/>
      <c r="CS156" s="8"/>
      <c r="CT156" s="8"/>
      <c r="CU156" s="8"/>
      <c r="CV156" s="8"/>
      <c r="CW156" s="8"/>
    </row>
    <row r="157" spans="1:101" ht="5.25" customHeight="1" x14ac:dyDescent="0.15">
      <c r="A157" s="8"/>
      <c r="B157" s="8"/>
      <c r="C157" s="8"/>
      <c r="D157" s="422"/>
      <c r="E157" s="422"/>
      <c r="F157" s="422"/>
      <c r="G157" s="422"/>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422"/>
      <c r="BC157" s="422"/>
      <c r="BD157" s="422"/>
      <c r="BE157" s="422"/>
      <c r="BF157" s="422"/>
      <c r="BG157" s="422"/>
      <c r="BH157" s="422"/>
      <c r="BI157" s="422"/>
      <c r="BJ157" s="422"/>
      <c r="BK157" s="422"/>
      <c r="BL157" s="422"/>
      <c r="BM157" s="422"/>
      <c r="BN157" s="422"/>
      <c r="BO157" s="422"/>
      <c r="BP157" s="422"/>
      <c r="BQ157" s="422"/>
      <c r="BR157" s="422"/>
      <c r="BS157" s="422"/>
      <c r="BT157" s="422"/>
      <c r="BU157" s="422"/>
      <c r="BV157" s="422"/>
      <c r="BW157" s="422"/>
      <c r="BX157" s="422"/>
      <c r="BY157" s="422"/>
      <c r="BZ157" s="422"/>
      <c r="CA157" s="422"/>
      <c r="CB157" s="422"/>
      <c r="CC157" s="422"/>
      <c r="CD157" s="422"/>
      <c r="CE157" s="422"/>
      <c r="CF157" s="422"/>
      <c r="CG157" s="422"/>
      <c r="CH157" s="422"/>
      <c r="CI157" s="422"/>
      <c r="CJ157" s="422"/>
      <c r="CK157" s="422"/>
      <c r="CL157" s="422"/>
      <c r="CM157" s="422"/>
      <c r="CN157" s="422"/>
      <c r="CO157" s="8"/>
      <c r="CP157" s="8"/>
      <c r="CQ157" s="8"/>
      <c r="CR157" s="8"/>
      <c r="CS157" s="8"/>
      <c r="CT157" s="8"/>
      <c r="CU157" s="8"/>
      <c r="CV157" s="8"/>
      <c r="CW157" s="8"/>
    </row>
    <row r="158" spans="1:101" ht="5.25" customHeight="1" x14ac:dyDescent="0.15">
      <c r="A158" s="8"/>
      <c r="B158" s="8"/>
      <c r="C158" s="8"/>
      <c r="D158" s="274" t="s">
        <v>141</v>
      </c>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389"/>
      <c r="AY158" s="112"/>
      <c r="AZ158" s="112"/>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row>
    <row r="159" spans="1:101" ht="5.25" customHeight="1" x14ac:dyDescent="0.15">
      <c r="A159" s="8"/>
      <c r="B159" s="8"/>
      <c r="C159" s="8"/>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389"/>
      <c r="AY159" s="112"/>
      <c r="AZ159" s="112"/>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row>
    <row r="160" spans="1:101" ht="5.25" customHeight="1" x14ac:dyDescent="0.15">
      <c r="A160" s="8"/>
      <c r="B160" s="8"/>
      <c r="C160" s="8"/>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389"/>
      <c r="AY160" s="112"/>
      <c r="AZ160" s="112"/>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row>
    <row r="161" spans="1:101" ht="5.25" customHeight="1" x14ac:dyDescent="0.15">
      <c r="A161" s="8"/>
      <c r="B161" s="8"/>
      <c r="C161" s="8"/>
      <c r="D161" s="274" t="s">
        <v>29</v>
      </c>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c r="CH161" s="274"/>
      <c r="CI161" s="274"/>
      <c r="CJ161" s="274"/>
      <c r="CK161" s="274"/>
      <c r="CL161" s="274"/>
      <c r="CM161" s="274"/>
      <c r="CN161" s="274"/>
      <c r="CO161" s="8"/>
      <c r="CP161" s="8"/>
      <c r="CQ161" s="8"/>
      <c r="CR161" s="8"/>
      <c r="CS161" s="8"/>
      <c r="CT161" s="8"/>
      <c r="CU161" s="8"/>
      <c r="CV161" s="8"/>
      <c r="CW161" s="8"/>
    </row>
    <row r="162" spans="1:101" ht="5.25" customHeight="1" x14ac:dyDescent="0.15">
      <c r="A162" s="8"/>
      <c r="B162" s="8"/>
      <c r="C162" s="8"/>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c r="CH162" s="274"/>
      <c r="CI162" s="274"/>
      <c r="CJ162" s="274"/>
      <c r="CK162" s="274"/>
      <c r="CL162" s="274"/>
      <c r="CM162" s="274"/>
      <c r="CN162" s="274"/>
      <c r="CO162" s="8"/>
      <c r="CP162" s="8"/>
      <c r="CQ162" s="8"/>
      <c r="CR162" s="8"/>
      <c r="CS162" s="8"/>
      <c r="CT162" s="8"/>
      <c r="CU162" s="8"/>
      <c r="CV162" s="8"/>
      <c r="CW162" s="8"/>
    </row>
    <row r="163" spans="1:101" ht="5.25" customHeight="1" x14ac:dyDescent="0.15">
      <c r="A163" s="8"/>
      <c r="B163" s="8"/>
      <c r="C163" s="8"/>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c r="CJ163" s="274"/>
      <c r="CK163" s="274"/>
      <c r="CL163" s="274"/>
      <c r="CM163" s="274"/>
      <c r="CN163" s="274"/>
      <c r="CO163" s="8"/>
      <c r="CP163" s="8"/>
      <c r="CQ163" s="8"/>
      <c r="CR163" s="8"/>
      <c r="CS163" s="8"/>
      <c r="CT163" s="8"/>
      <c r="CU163" s="8"/>
      <c r="CV163" s="8"/>
      <c r="CW163" s="8"/>
    </row>
    <row r="164" spans="1:101" ht="5.25" customHeight="1" x14ac:dyDescent="0.15">
      <c r="A164" s="8"/>
      <c r="B164" s="8"/>
      <c r="C164" s="8"/>
      <c r="D164" s="274" t="s">
        <v>197</v>
      </c>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c r="CJ164" s="274"/>
      <c r="CK164" s="274"/>
      <c r="CL164" s="274"/>
      <c r="CM164" s="274"/>
      <c r="CN164" s="274"/>
      <c r="CO164" s="8"/>
      <c r="CP164" s="8"/>
      <c r="CQ164" s="8"/>
      <c r="CR164" s="8"/>
      <c r="CS164" s="8"/>
      <c r="CT164" s="8"/>
      <c r="CU164" s="8"/>
      <c r="CV164" s="8"/>
      <c r="CW164" s="8"/>
    </row>
    <row r="165" spans="1:101" ht="5.25" customHeight="1" x14ac:dyDescent="0.15">
      <c r="A165" s="8"/>
      <c r="B165" s="8"/>
      <c r="C165" s="8"/>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c r="AQ165" s="274"/>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8"/>
      <c r="CP165" s="8"/>
      <c r="CQ165" s="8"/>
      <c r="CR165" s="8"/>
      <c r="CS165" s="8"/>
      <c r="CT165" s="8"/>
      <c r="CU165" s="8"/>
      <c r="CV165" s="8"/>
      <c r="CW165" s="8"/>
    </row>
    <row r="166" spans="1:101" ht="5.25" customHeight="1" x14ac:dyDescent="0.15">
      <c r="A166" s="8"/>
      <c r="B166" s="8"/>
      <c r="C166" s="8"/>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c r="CJ166" s="274"/>
      <c r="CK166" s="274"/>
      <c r="CL166" s="274"/>
      <c r="CM166" s="274"/>
      <c r="CN166" s="274"/>
      <c r="CO166" s="8"/>
      <c r="CP166" s="8"/>
      <c r="CQ166" s="8"/>
      <c r="CR166" s="8"/>
      <c r="CS166" s="8"/>
      <c r="CT166" s="8"/>
      <c r="CU166" s="8"/>
      <c r="CV166" s="8"/>
      <c r="CW166" s="8"/>
    </row>
    <row r="167" spans="1:101" ht="5.25" customHeight="1" x14ac:dyDescent="0.15">
      <c r="A167" s="8"/>
      <c r="B167" s="8"/>
      <c r="C167" s="8"/>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406" t="s">
        <v>265</v>
      </c>
      <c r="BU167" s="407"/>
      <c r="BV167" s="407"/>
      <c r="BW167" s="407"/>
      <c r="BX167" s="407"/>
      <c r="BY167" s="407"/>
      <c r="BZ167" s="407"/>
      <c r="CA167" s="407"/>
      <c r="CB167" s="407"/>
      <c r="CC167" s="407"/>
      <c r="CD167" s="407"/>
      <c r="CE167" s="407"/>
      <c r="CF167" s="407"/>
      <c r="CG167" s="407"/>
      <c r="CH167" s="407"/>
      <c r="CI167" s="407"/>
      <c r="CJ167" s="407"/>
      <c r="CK167" s="407"/>
      <c r="CL167" s="407"/>
      <c r="CM167" s="407"/>
      <c r="CN167" s="116"/>
      <c r="CO167" s="8"/>
      <c r="CP167" s="8"/>
      <c r="CQ167" s="8"/>
      <c r="CR167" s="8"/>
      <c r="CS167" s="8"/>
      <c r="CT167" s="8"/>
      <c r="CU167" s="8"/>
      <c r="CV167" s="8"/>
      <c r="CW167" s="8"/>
    </row>
    <row r="168" spans="1:101" ht="5.25" customHeight="1" x14ac:dyDescent="0.15">
      <c r="A168" s="8"/>
      <c r="B168" s="8"/>
      <c r="C168" s="8"/>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407"/>
      <c r="BU168" s="407"/>
      <c r="BV168" s="407"/>
      <c r="BW168" s="407"/>
      <c r="BX168" s="407"/>
      <c r="BY168" s="407"/>
      <c r="BZ168" s="407"/>
      <c r="CA168" s="407"/>
      <c r="CB168" s="407"/>
      <c r="CC168" s="407"/>
      <c r="CD168" s="407"/>
      <c r="CE168" s="407"/>
      <c r="CF168" s="407"/>
      <c r="CG168" s="407"/>
      <c r="CH168" s="407"/>
      <c r="CI168" s="407"/>
      <c r="CJ168" s="407"/>
      <c r="CK168" s="407"/>
      <c r="CL168" s="407"/>
      <c r="CM168" s="407"/>
      <c r="CN168" s="116"/>
      <c r="CO168" s="8"/>
      <c r="CP168" s="8"/>
      <c r="CQ168" s="8"/>
      <c r="CR168" s="8"/>
      <c r="CS168" s="8"/>
      <c r="CT168" s="8"/>
      <c r="CU168" s="8"/>
      <c r="CV168" s="8"/>
      <c r="CW168" s="8"/>
    </row>
    <row r="169" spans="1:101" ht="5.25" customHeight="1" x14ac:dyDescent="0.15">
      <c r="A169" s="8"/>
      <c r="B169" s="8"/>
      <c r="C169" s="8"/>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407"/>
      <c r="BU169" s="407"/>
      <c r="BV169" s="407"/>
      <c r="BW169" s="407"/>
      <c r="BX169" s="407"/>
      <c r="BY169" s="407"/>
      <c r="BZ169" s="407"/>
      <c r="CA169" s="407"/>
      <c r="CB169" s="407"/>
      <c r="CC169" s="407"/>
      <c r="CD169" s="407"/>
      <c r="CE169" s="407"/>
      <c r="CF169" s="407"/>
      <c r="CG169" s="407"/>
      <c r="CH169" s="407"/>
      <c r="CI169" s="407"/>
      <c r="CJ169" s="407"/>
      <c r="CK169" s="407"/>
      <c r="CL169" s="407"/>
      <c r="CM169" s="407"/>
      <c r="CN169" s="116"/>
      <c r="CO169" s="8"/>
      <c r="CP169" s="8"/>
      <c r="CQ169" s="8"/>
      <c r="CR169" s="8"/>
      <c r="CS169" s="8"/>
      <c r="CT169" s="8"/>
      <c r="CU169" s="8"/>
      <c r="CV169" s="8"/>
      <c r="CW169" s="8"/>
    </row>
    <row r="170" spans="1:101" ht="5.25" customHeight="1" x14ac:dyDescent="0.15">
      <c r="A170" s="8"/>
      <c r="B170" s="8"/>
      <c r="C170" s="8"/>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8"/>
      <c r="BR170" s="8"/>
      <c r="BS170" s="8"/>
      <c r="BT170" s="8"/>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8"/>
      <c r="CP170" s="8"/>
      <c r="CQ170" s="8"/>
      <c r="CR170" s="8"/>
      <c r="CS170" s="8"/>
      <c r="CT170" s="8"/>
      <c r="CU170" s="8"/>
      <c r="CV170" s="8"/>
      <c r="CW170" s="8"/>
    </row>
    <row r="171" spans="1:101" ht="5.25" customHeight="1" x14ac:dyDescent="0.15">
      <c r="A171" s="8"/>
      <c r="B171" s="8"/>
      <c r="C171" s="8"/>
      <c r="BQ171" s="8"/>
      <c r="BR171" s="8"/>
      <c r="BS171" s="8"/>
      <c r="BT171" s="8"/>
      <c r="CO171" s="8"/>
      <c r="CP171" s="8"/>
      <c r="CQ171" s="8"/>
      <c r="CR171" s="8"/>
      <c r="CS171" s="8"/>
      <c r="CT171" s="8"/>
      <c r="CU171" s="8"/>
      <c r="CV171" s="8"/>
      <c r="CW171" s="8"/>
    </row>
    <row r="172" spans="1:101" ht="5.25" customHeight="1" x14ac:dyDescent="0.15">
      <c r="A172" s="8"/>
      <c r="B172" s="8"/>
      <c r="C172" s="8"/>
      <c r="BQ172" s="8"/>
      <c r="BR172" s="8"/>
      <c r="BS172" s="8"/>
      <c r="BT172" s="8"/>
      <c r="CO172" s="8"/>
      <c r="CP172" s="8"/>
      <c r="CQ172" s="8"/>
      <c r="CR172" s="8"/>
      <c r="CS172" s="8"/>
      <c r="CT172" s="8"/>
      <c r="CU172" s="8"/>
      <c r="CV172" s="8"/>
      <c r="CW172" s="8"/>
    </row>
  </sheetData>
  <sheetProtection algorithmName="SHA-512" hashValue="8I3uE1ZlrZZtTPeUSK//tXLoJypy7WaAWIlrK45xAx7/X3sZ5BdqkFHSoxDhn0C15CWAlDtqCG0TOC1IWo01Iw==" saltValue="X2cTG7Mi4J9y9TlarpwaAQ==" spinCount="100000" sheet="1" objects="1" scenarios="1"/>
  <protectedRanges>
    <protectedRange sqref="BI15:BP17" name="範囲1"/>
    <protectedRange sqref="AM69:BN78" name="範囲1_1"/>
  </protectedRanges>
  <mergeCells count="119">
    <mergeCell ref="D155:CN157"/>
    <mergeCell ref="D158:AX160"/>
    <mergeCell ref="D161:CN163"/>
    <mergeCell ref="D164:CN166"/>
    <mergeCell ref="BT167:CM169"/>
    <mergeCell ref="AT38:AY40"/>
    <mergeCell ref="D137:CN139"/>
    <mergeCell ref="D140:CN142"/>
    <mergeCell ref="D143:AX145"/>
    <mergeCell ref="D146:CN148"/>
    <mergeCell ref="D149:CN151"/>
    <mergeCell ref="D152:CN154"/>
    <mergeCell ref="D122:AX124"/>
    <mergeCell ref="D125:AX127"/>
    <mergeCell ref="BC127:CJ129"/>
    <mergeCell ref="D128:AX130"/>
    <mergeCell ref="D131:CN133"/>
    <mergeCell ref="D134:CN136"/>
    <mergeCell ref="CE100:CH109"/>
    <mergeCell ref="CI100:CL109"/>
    <mergeCell ref="B113:AF115"/>
    <mergeCell ref="BA115:CH117"/>
    <mergeCell ref="D116:AX118"/>
    <mergeCell ref="BC118:CJ120"/>
    <mergeCell ref="D119:AX121"/>
    <mergeCell ref="BC121:CJ126"/>
    <mergeCell ref="BC100:BF109"/>
    <mergeCell ref="BG100:BJ109"/>
    <mergeCell ref="BO100:BR109"/>
    <mergeCell ref="BS100:BV109"/>
    <mergeCell ref="BK96:BN109"/>
    <mergeCell ref="BO96:CL99"/>
    <mergeCell ref="BC90:BF99"/>
    <mergeCell ref="BG90:BJ99"/>
    <mergeCell ref="BW100:BZ109"/>
    <mergeCell ref="CA100:CD109"/>
    <mergeCell ref="C100:R109"/>
    <mergeCell ref="S100:V109"/>
    <mergeCell ref="W100:Z109"/>
    <mergeCell ref="AA100:AD109"/>
    <mergeCell ref="AE100:AH109"/>
    <mergeCell ref="AI100:AL109"/>
    <mergeCell ref="AM100:AP109"/>
    <mergeCell ref="AQ100:AT109"/>
    <mergeCell ref="AM90:AP99"/>
    <mergeCell ref="AQ90:AT99"/>
    <mergeCell ref="AU90:AX99"/>
    <mergeCell ref="AY90:BB99"/>
    <mergeCell ref="AU100:AX109"/>
    <mergeCell ref="AY100:BB109"/>
    <mergeCell ref="C90:R99"/>
    <mergeCell ref="S90:V99"/>
    <mergeCell ref="W90:Z99"/>
    <mergeCell ref="AA90:AD99"/>
    <mergeCell ref="AE90:AH99"/>
    <mergeCell ref="AI90:AL99"/>
    <mergeCell ref="BW69:BZ78"/>
    <mergeCell ref="W69:Z78"/>
    <mergeCell ref="CA69:CD78"/>
    <mergeCell ref="CE69:CH78"/>
    <mergeCell ref="CI69:CL78"/>
    <mergeCell ref="AI81:BF83"/>
    <mergeCell ref="C85:R89"/>
    <mergeCell ref="S85:AX89"/>
    <mergeCell ref="AY85:BJ89"/>
    <mergeCell ref="AY69:BB78"/>
    <mergeCell ref="BC69:BF78"/>
    <mergeCell ref="BG69:BJ78"/>
    <mergeCell ref="BK69:BN78"/>
    <mergeCell ref="BO69:BR78"/>
    <mergeCell ref="BS69:BV78"/>
    <mergeCell ref="AA69:AD78"/>
    <mergeCell ref="AE69:AH78"/>
    <mergeCell ref="AI69:AL78"/>
    <mergeCell ref="AM69:AP78"/>
    <mergeCell ref="AQ69:AT78"/>
    <mergeCell ref="AU69:AX78"/>
    <mergeCell ref="C69:F78"/>
    <mergeCell ref="G69:J78"/>
    <mergeCell ref="K69:N78"/>
    <mergeCell ref="O69:R78"/>
    <mergeCell ref="S69:V78"/>
    <mergeCell ref="C58:CL61"/>
    <mergeCell ref="C65:J68"/>
    <mergeCell ref="O65:V68"/>
    <mergeCell ref="W65:AH68"/>
    <mergeCell ref="AI65:BN68"/>
    <mergeCell ref="BO65:BV68"/>
    <mergeCell ref="BW65:CL68"/>
    <mergeCell ref="AI43:AR45"/>
    <mergeCell ref="C53:BT56"/>
    <mergeCell ref="BU53:CA56"/>
    <mergeCell ref="CB53:CC56"/>
    <mergeCell ref="CD53:CJ56"/>
    <mergeCell ref="CK53:CL56"/>
    <mergeCell ref="AT41:CL47"/>
    <mergeCell ref="BQ1:BS2"/>
    <mergeCell ref="BT1:CN2"/>
    <mergeCell ref="BQ3:CN4"/>
    <mergeCell ref="E4:Z6"/>
    <mergeCell ref="A8:CN12"/>
    <mergeCell ref="CB15:CD17"/>
    <mergeCell ref="AT34:CL37"/>
    <mergeCell ref="AI36:AR38"/>
    <mergeCell ref="BA38:BF40"/>
    <mergeCell ref="BG38:BK40"/>
    <mergeCell ref="BL38:BN40"/>
    <mergeCell ref="BO38:BU40"/>
    <mergeCell ref="BV38:BX40"/>
    <mergeCell ref="BY38:CG40"/>
    <mergeCell ref="CI15:CL17"/>
    <mergeCell ref="A21:BF24"/>
    <mergeCell ref="AT27:CL33"/>
    <mergeCell ref="AI29:AR31"/>
    <mergeCell ref="BI15:BP17"/>
    <mergeCell ref="BU15:BW17"/>
    <mergeCell ref="BQ15:BT17"/>
    <mergeCell ref="BX15:CA17"/>
    <mergeCell ref="CE15:CH17"/>
  </mergeCells>
  <phoneticPr fontId="2"/>
  <pageMargins left="0.59" right="0.37" top="0.33" bottom="0.16" header="0.2" footer="0.12"/>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34"/>
  <sheetViews>
    <sheetView zoomScaleNormal="100" workbookViewId="0"/>
  </sheetViews>
  <sheetFormatPr defaultRowHeight="17.25" customHeight="1" x14ac:dyDescent="0.15"/>
  <cols>
    <col min="1" max="1" width="4.75" style="45" customWidth="1"/>
    <col min="2" max="3" width="12.25" style="45" hidden="1" customWidth="1"/>
    <col min="4" max="4" width="13.125" style="45" customWidth="1"/>
    <col min="5" max="5" width="5.125" style="45" customWidth="1"/>
    <col min="6" max="7" width="12.25" style="45" hidden="1" customWidth="1"/>
    <col min="8" max="8" width="13.125" style="45" customWidth="1"/>
    <col min="9" max="9" width="4.75" style="45" customWidth="1"/>
    <col min="10" max="11" width="12.25" style="45" hidden="1" customWidth="1"/>
    <col min="12" max="12" width="13.125" style="45" customWidth="1"/>
    <col min="13" max="13" width="5" style="45" customWidth="1"/>
    <col min="14" max="15" width="12.25" style="45" hidden="1" customWidth="1"/>
    <col min="16" max="16" width="13.125" style="45" customWidth="1"/>
    <col min="17" max="17" width="5" style="45" customWidth="1"/>
    <col min="18" max="19" width="12.25" style="45" hidden="1" customWidth="1"/>
    <col min="20" max="20" width="13.125" style="45" customWidth="1"/>
    <col min="21" max="21" width="5" style="45" customWidth="1"/>
    <col min="22" max="23" width="12.25" style="45" hidden="1" customWidth="1"/>
    <col min="24" max="24" width="13.125" style="45" customWidth="1"/>
    <col min="25" max="25" width="5" style="45" customWidth="1"/>
    <col min="26" max="27" width="12.25" style="45" hidden="1" customWidth="1"/>
    <col min="28" max="28" width="13.125" style="45" customWidth="1"/>
    <col min="29" max="29" width="4.75" style="45" customWidth="1"/>
    <col min="30" max="31" width="12.25" style="45" hidden="1" customWidth="1"/>
    <col min="32" max="32" width="13.125" style="45" customWidth="1"/>
    <col min="33" max="33" width="4.875" style="45" customWidth="1"/>
    <col min="34" max="35" width="12.25" style="45" hidden="1" customWidth="1"/>
    <col min="36" max="36" width="13.125" style="45" customWidth="1"/>
    <col min="37" max="16384" width="9" style="45"/>
  </cols>
  <sheetData>
    <row r="1" spans="1:36" ht="17.25" customHeight="1" x14ac:dyDescent="0.15">
      <c r="A1" s="148"/>
      <c r="D1" s="63" t="s">
        <v>72</v>
      </c>
      <c r="E1" s="497" t="s">
        <v>109</v>
      </c>
      <c r="F1" s="496"/>
      <c r="G1" s="496"/>
      <c r="H1" s="496"/>
      <c r="I1" s="496"/>
      <c r="J1" s="496"/>
      <c r="K1" s="496"/>
      <c r="L1" s="496"/>
      <c r="M1" s="496"/>
      <c r="P1" s="495" t="s">
        <v>111</v>
      </c>
      <c r="Q1" s="496"/>
      <c r="R1" s="496"/>
      <c r="S1" s="496"/>
      <c r="T1" s="496"/>
    </row>
    <row r="2" spans="1:36" ht="17.25" customHeight="1" x14ac:dyDescent="0.15">
      <c r="A2" s="64" t="s">
        <v>51</v>
      </c>
      <c r="B2" s="42"/>
      <c r="C2" s="42"/>
      <c r="F2" s="44" t="s">
        <v>74</v>
      </c>
      <c r="G2" s="43"/>
      <c r="H2" s="65" t="s">
        <v>93</v>
      </c>
      <c r="J2" s="43"/>
    </row>
    <row r="3" spans="1:36" s="26" customFormat="1" ht="17.25" customHeight="1" x14ac:dyDescent="0.15">
      <c r="A3" s="66" t="s">
        <v>76</v>
      </c>
      <c r="B3" s="66"/>
      <c r="C3" s="66"/>
      <c r="D3" s="67">
        <v>1.26</v>
      </c>
      <c r="E3" s="68" t="s">
        <v>78</v>
      </c>
      <c r="I3" s="69"/>
      <c r="J3" s="69"/>
      <c r="K3" s="69"/>
      <c r="L3" s="69"/>
      <c r="M3" s="69"/>
      <c r="N3" s="69"/>
      <c r="O3" s="69"/>
      <c r="P3" s="69"/>
      <c r="Q3" s="69"/>
      <c r="R3" s="69"/>
      <c r="S3" s="69"/>
      <c r="T3" s="69"/>
      <c r="AC3" s="27" t="s">
        <v>76</v>
      </c>
      <c r="AD3" s="27"/>
      <c r="AE3" s="27"/>
      <c r="AF3" s="70">
        <f>D3</f>
        <v>1.26</v>
      </c>
      <c r="AG3" s="71" t="s">
        <v>78</v>
      </c>
      <c r="AJ3" s="28"/>
    </row>
    <row r="4" spans="1:36" s="26" customFormat="1" ht="17.25" customHeight="1" x14ac:dyDescent="0.15">
      <c r="A4" s="66" t="s">
        <v>80</v>
      </c>
      <c r="B4" s="72"/>
      <c r="C4" s="66"/>
      <c r="D4" s="73">
        <f>ROUNDDOWN(D3/12,4)</f>
        <v>0.105</v>
      </c>
      <c r="E4" s="66" t="s">
        <v>78</v>
      </c>
      <c r="F4" s="27"/>
      <c r="G4" s="27"/>
      <c r="H4" s="74"/>
      <c r="I4" s="69"/>
      <c r="J4" s="69"/>
      <c r="K4" s="69"/>
      <c r="L4" s="69"/>
      <c r="M4" s="69"/>
      <c r="N4" s="69"/>
      <c r="O4" s="69"/>
      <c r="P4" s="69"/>
      <c r="Q4" s="69"/>
      <c r="R4" s="69"/>
      <c r="S4" s="69"/>
      <c r="T4" s="69"/>
      <c r="AC4" s="27" t="s">
        <v>80</v>
      </c>
      <c r="AE4" s="27"/>
      <c r="AF4" s="75">
        <f>ROUNDDOWN(AF3/12,4)</f>
        <v>0.105</v>
      </c>
      <c r="AG4" s="27" t="s">
        <v>78</v>
      </c>
      <c r="AJ4" s="28"/>
    </row>
    <row r="5" spans="1:36" s="26" customFormat="1" ht="0.75" customHeight="1" x14ac:dyDescent="0.15">
      <c r="A5" s="27"/>
      <c r="C5" s="27"/>
      <c r="D5" s="76"/>
      <c r="E5" s="27"/>
      <c r="F5" s="27"/>
      <c r="G5" s="27"/>
      <c r="H5" s="74"/>
      <c r="I5" s="69"/>
      <c r="J5" s="69"/>
      <c r="K5" s="69"/>
      <c r="L5" s="69"/>
      <c r="M5" s="69"/>
      <c r="N5" s="69"/>
      <c r="O5" s="69"/>
      <c r="P5" s="69"/>
      <c r="Q5" s="69"/>
      <c r="R5" s="69"/>
      <c r="S5" s="69"/>
      <c r="T5" s="69"/>
      <c r="AJ5" s="28"/>
    </row>
    <row r="6" spans="1:36" s="26" customFormat="1" ht="17.25" customHeight="1" x14ac:dyDescent="0.15">
      <c r="A6" s="77" t="s">
        <v>49</v>
      </c>
      <c r="B6" s="78" t="s">
        <v>82</v>
      </c>
      <c r="C6" s="78" t="s">
        <v>84</v>
      </c>
      <c r="D6" s="79" t="s">
        <v>50</v>
      </c>
      <c r="E6" s="77" t="s">
        <v>49</v>
      </c>
      <c r="F6" s="78" t="s">
        <v>82</v>
      </c>
      <c r="G6" s="78" t="s">
        <v>84</v>
      </c>
      <c r="H6" s="79" t="s">
        <v>50</v>
      </c>
      <c r="I6" s="77" t="s">
        <v>49</v>
      </c>
      <c r="J6" s="78" t="s">
        <v>82</v>
      </c>
      <c r="K6" s="78" t="s">
        <v>84</v>
      </c>
      <c r="L6" s="79" t="s">
        <v>50</v>
      </c>
      <c r="M6" s="77" t="s">
        <v>49</v>
      </c>
      <c r="N6" s="78" t="s">
        <v>82</v>
      </c>
      <c r="O6" s="78" t="s">
        <v>84</v>
      </c>
      <c r="P6" s="79" t="s">
        <v>50</v>
      </c>
      <c r="Q6" s="77" t="s">
        <v>49</v>
      </c>
      <c r="R6" s="78" t="s">
        <v>82</v>
      </c>
      <c r="S6" s="78" t="s">
        <v>84</v>
      </c>
      <c r="T6" s="79" t="s">
        <v>50</v>
      </c>
      <c r="U6" s="77" t="s">
        <v>49</v>
      </c>
      <c r="V6" s="78" t="s">
        <v>82</v>
      </c>
      <c r="W6" s="78" t="s">
        <v>84</v>
      </c>
      <c r="X6" s="79" t="s">
        <v>50</v>
      </c>
      <c r="Y6" s="77" t="s">
        <v>49</v>
      </c>
      <c r="Z6" s="78" t="s">
        <v>82</v>
      </c>
      <c r="AA6" s="78" t="s">
        <v>84</v>
      </c>
      <c r="AB6" s="79" t="s">
        <v>50</v>
      </c>
      <c r="AC6" s="77" t="s">
        <v>49</v>
      </c>
      <c r="AD6" s="78" t="s">
        <v>82</v>
      </c>
      <c r="AE6" s="78" t="s">
        <v>84</v>
      </c>
      <c r="AF6" s="79" t="s">
        <v>50</v>
      </c>
      <c r="AG6" s="77" t="s">
        <v>49</v>
      </c>
      <c r="AH6" s="78" t="s">
        <v>82</v>
      </c>
      <c r="AI6" s="78" t="s">
        <v>84</v>
      </c>
      <c r="AJ6" s="79" t="s">
        <v>50</v>
      </c>
    </row>
    <row r="7" spans="1:36" s="26" customFormat="1" ht="17.25" customHeight="1" x14ac:dyDescent="0.15">
      <c r="A7" s="33">
        <v>1</v>
      </c>
      <c r="B7" s="32">
        <f>1+$D$4/100</f>
        <v>1.00105</v>
      </c>
      <c r="C7" s="32">
        <f t="shared" ref="C7:C46" si="0">$D$4*B7/100</f>
        <v>1.0511025000000001E-3</v>
      </c>
      <c r="D7" s="32">
        <f>ROUND(C7/(B7-1),10)</f>
        <v>1.00105</v>
      </c>
      <c r="E7" s="33">
        <v>41</v>
      </c>
      <c r="F7" s="80">
        <f>(1+$D$4/100)*B46</f>
        <v>1.0439665143393173</v>
      </c>
      <c r="G7" s="32">
        <f t="shared" ref="G7:G46" si="1">$D$4*F7/100</f>
        <v>1.0961648400562832E-3</v>
      </c>
      <c r="H7" s="32">
        <f>ROUND(G7/(F7-1),10)</f>
        <v>2.4931811299999999E-2</v>
      </c>
      <c r="I7" s="33">
        <v>81</v>
      </c>
      <c r="J7" s="80">
        <f>(1+$D$4/100)*F46</f>
        <v>1.0887229239915934</v>
      </c>
      <c r="K7" s="32">
        <f t="shared" ref="K7:K46" si="2">$D$4*J7/100</f>
        <v>1.1431590701911729E-3</v>
      </c>
      <c r="L7" s="32">
        <f t="shared" ref="L7:L46" si="3">ROUND(K7/(J7-1),10)</f>
        <v>1.28845964E-2</v>
      </c>
      <c r="M7" s="33">
        <v>121</v>
      </c>
      <c r="N7" s="80">
        <f>(1+$D$4/100)*J46</f>
        <v>1.1353981080273854</v>
      </c>
      <c r="O7" s="32">
        <f t="shared" ref="O7:O46" si="4">$D$4*N7/100</f>
        <v>1.1921680134287546E-3</v>
      </c>
      <c r="P7" s="32">
        <f t="shared" ref="P7:P46" si="5">ROUND(O7/(N7-1),10)</f>
        <v>8.8049089999999997E-3</v>
      </c>
      <c r="Q7" s="33">
        <v>161</v>
      </c>
      <c r="R7" s="80">
        <f>(1+$D$4/100)*N46</f>
        <v>1.1840743271812657</v>
      </c>
      <c r="S7" s="32">
        <f t="shared" ref="S7:S46" si="6">$D$4*R7/100</f>
        <v>1.2432780435403289E-3</v>
      </c>
      <c r="T7" s="32">
        <f t="shared" ref="T7:T46" si="7">ROUND(S7/(R7-1),10)</f>
        <v>6.7542174999999996E-3</v>
      </c>
      <c r="U7" s="33">
        <v>201</v>
      </c>
      <c r="V7" s="80">
        <f>(1+$D$4/100)*R46</f>
        <v>1.2348373688288292</v>
      </c>
      <c r="W7" s="32">
        <f t="shared" ref="W7:W46" si="8">$D$4*V7/100</f>
        <v>1.2965792372702707E-3</v>
      </c>
      <c r="X7" s="32">
        <f t="shared" ref="X7:X46" si="9">ROUND(W7/(V7-1),10)</f>
        <v>5.5211794000000003E-3</v>
      </c>
      <c r="Y7" s="33">
        <v>241</v>
      </c>
      <c r="Z7" s="80">
        <f>(1+$D$4/100)*V46</f>
        <v>1.2877766981790799</v>
      </c>
      <c r="AA7" s="32">
        <f t="shared" ref="AA7:AA46" si="10">$D$4*Z7/100</f>
        <v>1.3521655330880338E-3</v>
      </c>
      <c r="AB7" s="32">
        <f t="shared" ref="AB7:AB46" si="11">ROUND(AA7/(Z7-1),10)</f>
        <v>4.6986622999999998E-3</v>
      </c>
      <c r="AC7" s="33">
        <v>281</v>
      </c>
      <c r="AD7" s="80">
        <f>(1+$D$4/100)*Z46</f>
        <v>1.3429856159486628</v>
      </c>
      <c r="AE7" s="32">
        <f t="shared" ref="AE7:AE46" si="12">$D$4*AD7/100</f>
        <v>1.4101348967460957E-3</v>
      </c>
      <c r="AF7" s="32">
        <f t="shared" ref="AF7:AF46" si="13">ROUND(AE7/(AD7-1),10)</f>
        <v>4.1113529000000003E-3</v>
      </c>
      <c r="AG7" s="33">
        <v>321</v>
      </c>
      <c r="AH7" s="80">
        <f>(1+$D$4/100)*AD46</f>
        <v>1.4005614227958318</v>
      </c>
      <c r="AI7" s="32">
        <f t="shared" ref="AI7:AI46" si="14">$D$4*AH7/100</f>
        <v>1.4705894939356235E-3</v>
      </c>
      <c r="AJ7" s="32">
        <f t="shared" ref="AJ7:AJ46" si="15">ROUND(AI7/(AH7-1),10)</f>
        <v>3.6713207999999999E-3</v>
      </c>
    </row>
    <row r="8" spans="1:36" s="26" customFormat="1" ht="17.25" customHeight="1" x14ac:dyDescent="0.15">
      <c r="A8" s="35">
        <v>2</v>
      </c>
      <c r="B8" s="81">
        <f>(1+$D$4/100)*B7</f>
        <v>1.0021011025</v>
      </c>
      <c r="C8" s="34">
        <f t="shared" si="0"/>
        <v>1.052206157625E-3</v>
      </c>
      <c r="D8" s="34">
        <f>ROUND(C8/(B8-1),10)</f>
        <v>0.50078763770000001</v>
      </c>
      <c r="E8" s="35">
        <v>42</v>
      </c>
      <c r="F8" s="81">
        <f>(1+$D$4/100)*F7</f>
        <v>1.0450626791793736</v>
      </c>
      <c r="G8" s="34">
        <f t="shared" si="1"/>
        <v>1.0973158131383422E-3</v>
      </c>
      <c r="H8" s="34">
        <f t="shared" ref="H8:H46" si="16">ROUND(G8/(F8-1),10)</f>
        <v>2.4350878199999999E-2</v>
      </c>
      <c r="I8" s="35">
        <v>82</v>
      </c>
      <c r="J8" s="81">
        <f>(1+$D$4/100)*J7</f>
        <v>1.0898660830617846</v>
      </c>
      <c r="K8" s="34">
        <f t="shared" si="2"/>
        <v>1.1443593872148736E-3</v>
      </c>
      <c r="L8" s="34">
        <f t="shared" si="3"/>
        <v>1.2734052100000001E-2</v>
      </c>
      <c r="M8" s="35">
        <v>122</v>
      </c>
      <c r="N8" s="81">
        <f>(1+$D$4/100)*N7</f>
        <v>1.1365902760408142</v>
      </c>
      <c r="O8" s="34">
        <f t="shared" si="4"/>
        <v>1.1934197898428548E-3</v>
      </c>
      <c r="P8" s="34">
        <f t="shared" si="5"/>
        <v>8.7372235999999999E-3</v>
      </c>
      <c r="Q8" s="35">
        <v>162</v>
      </c>
      <c r="R8" s="81">
        <f>(1+$D$4/100)*R7</f>
        <v>1.185317605224806</v>
      </c>
      <c r="S8" s="34">
        <f t="shared" si="6"/>
        <v>1.2445834854860464E-3</v>
      </c>
      <c r="T8" s="34">
        <f t="shared" si="7"/>
        <v>6.7159485E-3</v>
      </c>
      <c r="U8" s="35">
        <v>202</v>
      </c>
      <c r="V8" s="81">
        <f>(1+$D$4/100)*V7</f>
        <v>1.2361339480660996</v>
      </c>
      <c r="W8" s="34">
        <f t="shared" si="8"/>
        <v>1.2979406454694045E-3</v>
      </c>
      <c r="X8" s="34">
        <f t="shared" si="9"/>
        <v>5.4966286999999997E-3</v>
      </c>
      <c r="Y8" s="35">
        <v>242</v>
      </c>
      <c r="Z8" s="81">
        <f>(1+$D$4/100)*Z7</f>
        <v>1.2891288637121678</v>
      </c>
      <c r="AA8" s="34">
        <f t="shared" si="10"/>
        <v>1.3535853068977763E-3</v>
      </c>
      <c r="AB8" s="34">
        <f t="shared" si="11"/>
        <v>4.6815987000000002E-3</v>
      </c>
      <c r="AC8" s="35">
        <v>282</v>
      </c>
      <c r="AD8" s="81">
        <f>(1+$D$4/100)*AD7</f>
        <v>1.344395750845409</v>
      </c>
      <c r="AE8" s="34">
        <f t="shared" si="12"/>
        <v>1.4116155383876795E-3</v>
      </c>
      <c r="AF8" s="34">
        <f t="shared" si="13"/>
        <v>4.0988181000000002E-3</v>
      </c>
      <c r="AG8" s="35">
        <v>322</v>
      </c>
      <c r="AH8" s="81">
        <f>(1+$D$4/100)*AH7</f>
        <v>1.4020320122897674</v>
      </c>
      <c r="AI8" s="34">
        <f t="shared" si="14"/>
        <v>1.4721336129042556E-3</v>
      </c>
      <c r="AJ8" s="34">
        <f t="shared" si="15"/>
        <v>3.6617323000000001E-3</v>
      </c>
    </row>
    <row r="9" spans="1:36" s="26" customFormat="1" ht="17.25" customHeight="1" x14ac:dyDescent="0.15">
      <c r="A9" s="35">
        <v>3</v>
      </c>
      <c r="B9" s="81">
        <f t="shared" ref="B9:B46" si="17">(1+$D$4/100)*B8</f>
        <v>1.003153308657625</v>
      </c>
      <c r="C9" s="34">
        <f t="shared" si="0"/>
        <v>1.0533109740905062E-3</v>
      </c>
      <c r="D9" s="34">
        <f t="shared" ref="D9:D46" si="18">ROUND(C9/(B9-1),10)</f>
        <v>0.33403357820000001</v>
      </c>
      <c r="E9" s="35">
        <v>43</v>
      </c>
      <c r="F9" s="81">
        <f t="shared" ref="F9:F15" si="19">(1+$D$4/100)*F8</f>
        <v>1.046159994992512</v>
      </c>
      <c r="G9" s="34">
        <f t="shared" si="1"/>
        <v>1.0984679947421375E-3</v>
      </c>
      <c r="H9" s="34">
        <f>ROUND(G9/(F9-1),10)</f>
        <v>2.3796969500000001E-2</v>
      </c>
      <c r="I9" s="35">
        <v>83</v>
      </c>
      <c r="J9" s="81">
        <f t="shared" ref="J9:J46" si="20">(1+$D$4/100)*J8</f>
        <v>1.0910104424489995</v>
      </c>
      <c r="K9" s="34">
        <f t="shared" si="2"/>
        <v>1.1455609645714495E-3</v>
      </c>
      <c r="L9" s="34">
        <f>ROUND(K9/(J9-1),10)</f>
        <v>1.2587137599999999E-2</v>
      </c>
      <c r="M9" s="35">
        <v>123</v>
      </c>
      <c r="N9" s="81">
        <f t="shared" ref="N9:N46" si="21">(1+$D$4/100)*N8</f>
        <v>1.1377836958306571</v>
      </c>
      <c r="O9" s="34">
        <f t="shared" si="4"/>
        <v>1.1946728806221899E-3</v>
      </c>
      <c r="P9" s="34">
        <f>ROUND(O9/(N9-1),10)</f>
        <v>8.6706404000000004E-3</v>
      </c>
      <c r="Q9" s="35">
        <v>163</v>
      </c>
      <c r="R9" s="81">
        <f t="shared" ref="R9:R46" si="22">(1+$D$4/100)*R8</f>
        <v>1.186562188710292</v>
      </c>
      <c r="S9" s="34">
        <f t="shared" si="6"/>
        <v>1.2458902981458066E-3</v>
      </c>
      <c r="T9" s="34">
        <f>ROUND(S9/(R9-1),10)</f>
        <v>6.6781501000000004E-3</v>
      </c>
      <c r="U9" s="35">
        <v>203</v>
      </c>
      <c r="V9" s="81">
        <f t="shared" ref="V9:V46" si="23">(1+$D$4/100)*V8</f>
        <v>1.237431888711569</v>
      </c>
      <c r="W9" s="34">
        <f t="shared" si="8"/>
        <v>1.2993034831471472E-3</v>
      </c>
      <c r="X9" s="34">
        <f>ROUND(W9/(V9-1),10)</f>
        <v>5.4723209E-3</v>
      </c>
      <c r="Y9" s="35">
        <v>243</v>
      </c>
      <c r="Z9" s="81">
        <f t="shared" ref="Z9:Z46" si="24">(1+$D$4/100)*Z8</f>
        <v>1.2904824490190656</v>
      </c>
      <c r="AA9" s="34">
        <f t="shared" si="10"/>
        <v>1.3550065714700188E-3</v>
      </c>
      <c r="AB9" s="34">
        <f>ROUND(AA9/(Z9-1),10)</f>
        <v>4.6646761999999996E-3</v>
      </c>
      <c r="AC9" s="35">
        <v>283</v>
      </c>
      <c r="AD9" s="81">
        <f t="shared" ref="AD9:AD46" si="25">(1+$D$4/100)*AD8</f>
        <v>1.3458073663837966</v>
      </c>
      <c r="AE9" s="34">
        <f t="shared" si="12"/>
        <v>1.4130977347029863E-3</v>
      </c>
      <c r="AF9" s="34">
        <f>ROUND(AE9/(AD9-1),10)</f>
        <v>4.0863725999999998E-3</v>
      </c>
      <c r="AG9" s="35">
        <v>323</v>
      </c>
      <c r="AH9" s="81">
        <f t="shared" ref="AH9:AH46" si="26">(1+$D$4/100)*AH8</f>
        <v>1.4035041459026716</v>
      </c>
      <c r="AI9" s="34">
        <f t="shared" si="14"/>
        <v>1.4736793531978051E-3</v>
      </c>
      <c r="AJ9" s="34">
        <f>ROUND(AI9/(AH9-1),10)</f>
        <v>3.6522036999999999E-3</v>
      </c>
    </row>
    <row r="10" spans="1:36" s="26" customFormat="1" ht="17.25" customHeight="1" x14ac:dyDescent="0.15">
      <c r="A10" s="35">
        <v>4</v>
      </c>
      <c r="B10" s="81">
        <f t="shared" si="17"/>
        <v>1.0042066196317154</v>
      </c>
      <c r="C10" s="34">
        <f t="shared" si="0"/>
        <v>1.054416950613301E-3</v>
      </c>
      <c r="D10" s="34">
        <f t="shared" si="18"/>
        <v>0.25065659439999999</v>
      </c>
      <c r="E10" s="35">
        <v>44</v>
      </c>
      <c r="F10" s="81">
        <f t="shared" si="19"/>
        <v>1.0472584629872541</v>
      </c>
      <c r="G10" s="34">
        <f t="shared" si="1"/>
        <v>1.0996213861366169E-3</v>
      </c>
      <c r="H10" s="34">
        <f t="shared" si="16"/>
        <v>2.32682427E-2</v>
      </c>
      <c r="I10" s="35">
        <v>84</v>
      </c>
      <c r="J10" s="81">
        <f t="shared" si="20"/>
        <v>1.0921560034135709</v>
      </c>
      <c r="K10" s="34">
        <f t="shared" si="2"/>
        <v>1.1467638035842494E-3</v>
      </c>
      <c r="L10" s="34">
        <f t="shared" si="3"/>
        <v>1.2443723300000001E-2</v>
      </c>
      <c r="M10" s="35">
        <v>124</v>
      </c>
      <c r="N10" s="81">
        <f t="shared" si="21"/>
        <v>1.1389783687112793</v>
      </c>
      <c r="O10" s="34">
        <f t="shared" si="4"/>
        <v>1.1959272871468433E-3</v>
      </c>
      <c r="P10" s="34">
        <f t="shared" si="5"/>
        <v>8.6051326000000008E-3</v>
      </c>
      <c r="Q10" s="35">
        <v>164</v>
      </c>
      <c r="R10" s="81">
        <f t="shared" si="22"/>
        <v>1.1878080790084378</v>
      </c>
      <c r="S10" s="34">
        <f t="shared" si="6"/>
        <v>1.2471984829588597E-3</v>
      </c>
      <c r="T10" s="34">
        <f t="shared" si="7"/>
        <v>6.6408138E-3</v>
      </c>
      <c r="U10" s="35">
        <v>204</v>
      </c>
      <c r="V10" s="81">
        <f t="shared" si="23"/>
        <v>1.2387311921947162</v>
      </c>
      <c r="W10" s="34">
        <f t="shared" si="8"/>
        <v>1.3006677518044517E-3</v>
      </c>
      <c r="X10" s="34">
        <f t="shared" si="9"/>
        <v>5.4482521999999999E-3</v>
      </c>
      <c r="Y10" s="35">
        <v>244</v>
      </c>
      <c r="Z10" s="81">
        <f t="shared" si="24"/>
        <v>1.2918374555905356</v>
      </c>
      <c r="AA10" s="34">
        <f t="shared" si="10"/>
        <v>1.3564293283700624E-3</v>
      </c>
      <c r="AB10" s="34">
        <f t="shared" si="11"/>
        <v>4.6478932000000002E-3</v>
      </c>
      <c r="AC10" s="35">
        <v>284</v>
      </c>
      <c r="AD10" s="81">
        <f t="shared" si="25"/>
        <v>1.3472204641184995</v>
      </c>
      <c r="AE10" s="34">
        <f t="shared" si="12"/>
        <v>1.4145814873244246E-3</v>
      </c>
      <c r="AF10" s="34">
        <f t="shared" si="13"/>
        <v>4.0740152999999999E-3</v>
      </c>
      <c r="AG10" s="35">
        <v>324</v>
      </c>
      <c r="AH10" s="81">
        <f t="shared" si="26"/>
        <v>1.4049778252558693</v>
      </c>
      <c r="AI10" s="34">
        <f t="shared" si="14"/>
        <v>1.4752267165186628E-3</v>
      </c>
      <c r="AJ10" s="34">
        <f t="shared" si="15"/>
        <v>3.6427346000000001E-3</v>
      </c>
    </row>
    <row r="11" spans="1:36" s="26" customFormat="1" ht="17.25" customHeight="1" x14ac:dyDescent="0.15">
      <c r="A11" s="39">
        <v>5</v>
      </c>
      <c r="B11" s="82">
        <f t="shared" si="17"/>
        <v>1.0052610365823287</v>
      </c>
      <c r="C11" s="38">
        <f t="shared" si="0"/>
        <v>1.055524088411445E-3</v>
      </c>
      <c r="D11" s="38">
        <f t="shared" si="18"/>
        <v>0.2006304408</v>
      </c>
      <c r="E11" s="39">
        <v>45</v>
      </c>
      <c r="F11" s="82">
        <f t="shared" si="19"/>
        <v>1.0483580843733906</v>
      </c>
      <c r="G11" s="38">
        <f t="shared" si="1"/>
        <v>1.10077598859206E-3</v>
      </c>
      <c r="H11" s="36">
        <f t="shared" si="16"/>
        <v>2.2763018900000001E-2</v>
      </c>
      <c r="I11" s="39">
        <v>85</v>
      </c>
      <c r="J11" s="82">
        <f t="shared" si="20"/>
        <v>1.0933027672171551</v>
      </c>
      <c r="K11" s="38">
        <f t="shared" si="2"/>
        <v>1.1479679055780129E-3</v>
      </c>
      <c r="L11" s="38">
        <f t="shared" si="3"/>
        <v>1.23036855E-2</v>
      </c>
      <c r="M11" s="39">
        <v>125</v>
      </c>
      <c r="N11" s="82">
        <f t="shared" si="21"/>
        <v>1.1401742959984262</v>
      </c>
      <c r="O11" s="38">
        <f t="shared" si="4"/>
        <v>1.1971830107983476E-3</v>
      </c>
      <c r="P11" s="36">
        <f t="shared" si="5"/>
        <v>8.5406743000000004E-3</v>
      </c>
      <c r="Q11" s="39">
        <v>165</v>
      </c>
      <c r="R11" s="82">
        <f t="shared" si="22"/>
        <v>1.1890552774913967</v>
      </c>
      <c r="S11" s="38">
        <f t="shared" si="6"/>
        <v>1.2485080413659664E-3</v>
      </c>
      <c r="T11" s="36">
        <f t="shared" si="7"/>
        <v>6.6039311999999996E-3</v>
      </c>
      <c r="U11" s="39">
        <v>205</v>
      </c>
      <c r="V11" s="82">
        <f t="shared" si="23"/>
        <v>1.2400318599465205</v>
      </c>
      <c r="W11" s="38">
        <f t="shared" si="8"/>
        <v>1.3020334529438465E-3</v>
      </c>
      <c r="X11" s="36">
        <f t="shared" si="9"/>
        <v>5.4244193000000003E-3</v>
      </c>
      <c r="Y11" s="39">
        <v>245</v>
      </c>
      <c r="Z11" s="82">
        <f t="shared" si="24"/>
        <v>1.2931938849189057</v>
      </c>
      <c r="AA11" s="38">
        <f t="shared" si="10"/>
        <v>1.3578535791648511E-3</v>
      </c>
      <c r="AB11" s="36">
        <f t="shared" si="11"/>
        <v>4.6312480000000001E-3</v>
      </c>
      <c r="AC11" s="39">
        <v>285</v>
      </c>
      <c r="AD11" s="82">
        <f t="shared" si="25"/>
        <v>1.3486350456058238</v>
      </c>
      <c r="AE11" s="38">
        <f t="shared" si="12"/>
        <v>1.4160667978861149E-3</v>
      </c>
      <c r="AF11" s="36">
        <f t="shared" si="13"/>
        <v>4.0617454000000004E-3</v>
      </c>
      <c r="AG11" s="39">
        <v>325</v>
      </c>
      <c r="AH11" s="82">
        <f t="shared" si="26"/>
        <v>1.4064530519723879</v>
      </c>
      <c r="AI11" s="38">
        <f t="shared" si="14"/>
        <v>1.4767757045710073E-3</v>
      </c>
      <c r="AJ11" s="36">
        <f t="shared" si="15"/>
        <v>3.6333241999999999E-3</v>
      </c>
    </row>
    <row r="12" spans="1:36" s="26" customFormat="1" ht="17.25" customHeight="1" x14ac:dyDescent="0.15">
      <c r="A12" s="41">
        <v>6</v>
      </c>
      <c r="B12" s="83">
        <f t="shared" si="17"/>
        <v>1.00631656067074</v>
      </c>
      <c r="C12" s="40">
        <f t="shared" si="0"/>
        <v>1.0566323887042769E-3</v>
      </c>
      <c r="D12" s="40">
        <f t="shared" si="18"/>
        <v>0.1672797023</v>
      </c>
      <c r="E12" s="41">
        <v>46</v>
      </c>
      <c r="F12" s="83">
        <f t="shared" si="19"/>
        <v>1.0494588603619828</v>
      </c>
      <c r="G12" s="40">
        <f t="shared" si="1"/>
        <v>1.1019318033800819E-3</v>
      </c>
      <c r="H12" s="32">
        <f t="shared" si="16"/>
        <v>2.2279765399999998E-2</v>
      </c>
      <c r="I12" s="41">
        <v>86</v>
      </c>
      <c r="J12" s="83">
        <f t="shared" si="20"/>
        <v>1.0944507351227331</v>
      </c>
      <c r="K12" s="40">
        <f t="shared" si="2"/>
        <v>1.1491732718788698E-3</v>
      </c>
      <c r="L12" s="32">
        <f t="shared" si="3"/>
        <v>1.2166906599999999E-2</v>
      </c>
      <c r="M12" s="41">
        <v>126</v>
      </c>
      <c r="N12" s="83">
        <f t="shared" si="21"/>
        <v>1.1413714790092246</v>
      </c>
      <c r="O12" s="40">
        <f t="shared" si="4"/>
        <v>1.198440052959686E-3</v>
      </c>
      <c r="P12" s="32">
        <f t="shared" si="5"/>
        <v>8.4772406999999994E-3</v>
      </c>
      <c r="Q12" s="41">
        <v>166</v>
      </c>
      <c r="R12" s="83">
        <f t="shared" si="22"/>
        <v>1.1903037855327627</v>
      </c>
      <c r="S12" s="40">
        <f t="shared" si="6"/>
        <v>1.2498189748094009E-3</v>
      </c>
      <c r="T12" s="32">
        <f t="shared" si="7"/>
        <v>6.5674940000000001E-3</v>
      </c>
      <c r="U12" s="41">
        <v>206</v>
      </c>
      <c r="V12" s="83">
        <f t="shared" si="23"/>
        <v>1.2413338933994644</v>
      </c>
      <c r="W12" s="40">
        <f t="shared" si="8"/>
        <v>1.3034005880694377E-3</v>
      </c>
      <c r="X12" s="32">
        <f t="shared" si="9"/>
        <v>5.4008186000000001E-3</v>
      </c>
      <c r="Y12" s="41">
        <v>246</v>
      </c>
      <c r="Z12" s="83">
        <f t="shared" si="24"/>
        <v>1.2945517384980705</v>
      </c>
      <c r="AA12" s="40">
        <f t="shared" si="10"/>
        <v>1.3592793254229741E-3</v>
      </c>
      <c r="AB12" s="32">
        <f t="shared" si="11"/>
        <v>4.6147387999999996E-3</v>
      </c>
      <c r="AC12" s="41">
        <v>286</v>
      </c>
      <c r="AD12" s="83">
        <f t="shared" si="25"/>
        <v>1.35005111240371</v>
      </c>
      <c r="AE12" s="40">
        <f t="shared" si="12"/>
        <v>1.4175536680238953E-3</v>
      </c>
      <c r="AF12" s="32">
        <f t="shared" si="13"/>
        <v>4.0495619999999996E-3</v>
      </c>
      <c r="AG12" s="41">
        <v>326</v>
      </c>
      <c r="AH12" s="83">
        <f t="shared" si="26"/>
        <v>1.407929827676959</v>
      </c>
      <c r="AI12" s="40">
        <f t="shared" si="14"/>
        <v>1.4783263190608067E-3</v>
      </c>
      <c r="AJ12" s="32">
        <f t="shared" si="15"/>
        <v>3.6239721000000001E-3</v>
      </c>
    </row>
    <row r="13" spans="1:36" s="26" customFormat="1" ht="17.25" customHeight="1" x14ac:dyDescent="0.15">
      <c r="A13" s="35">
        <v>7</v>
      </c>
      <c r="B13" s="81">
        <f t="shared" si="17"/>
        <v>1.0073731930594443</v>
      </c>
      <c r="C13" s="34">
        <f t="shared" si="0"/>
        <v>1.0577418527124164E-3</v>
      </c>
      <c r="D13" s="34">
        <f t="shared" si="18"/>
        <v>0.1434577725</v>
      </c>
      <c r="E13" s="35">
        <v>47</v>
      </c>
      <c r="F13" s="81">
        <f t="shared" si="19"/>
        <v>1.0505607921653628</v>
      </c>
      <c r="G13" s="34">
        <f t="shared" si="1"/>
        <v>1.103088831773631E-3</v>
      </c>
      <c r="H13" s="34">
        <f t="shared" si="16"/>
        <v>2.1817079699999999E-2</v>
      </c>
      <c r="I13" s="35">
        <v>87</v>
      </c>
      <c r="J13" s="81">
        <f t="shared" si="20"/>
        <v>1.095599908394612</v>
      </c>
      <c r="K13" s="34">
        <f t="shared" si="2"/>
        <v>1.1503799038143426E-3</v>
      </c>
      <c r="L13" s="34">
        <f t="shared" si="3"/>
        <v>1.20332741E-2</v>
      </c>
      <c r="M13" s="35">
        <v>127</v>
      </c>
      <c r="N13" s="81">
        <f t="shared" si="21"/>
        <v>1.1425699190621843</v>
      </c>
      <c r="O13" s="34">
        <f t="shared" si="4"/>
        <v>1.1996984150152935E-3</v>
      </c>
      <c r="P13" s="34">
        <f t="shared" si="5"/>
        <v>8.4148074E-3</v>
      </c>
      <c r="Q13" s="35">
        <v>167</v>
      </c>
      <c r="R13" s="81">
        <f t="shared" si="22"/>
        <v>1.1915536045075721</v>
      </c>
      <c r="S13" s="34">
        <f t="shared" si="6"/>
        <v>1.2511312847329507E-3</v>
      </c>
      <c r="T13" s="34">
        <f t="shared" si="7"/>
        <v>6.5314943000000002E-3</v>
      </c>
      <c r="U13" s="35">
        <v>207</v>
      </c>
      <c r="V13" s="81">
        <f t="shared" si="23"/>
        <v>1.2426372939875339</v>
      </c>
      <c r="W13" s="34">
        <f t="shared" si="8"/>
        <v>1.3047691586869107E-3</v>
      </c>
      <c r="X13" s="34">
        <f t="shared" si="9"/>
        <v>5.3774469E-3</v>
      </c>
      <c r="Y13" s="35">
        <v>247</v>
      </c>
      <c r="Z13" s="81">
        <f t="shared" si="24"/>
        <v>1.2959110178234934</v>
      </c>
      <c r="AA13" s="34">
        <f t="shared" si="10"/>
        <v>1.360706568714668E-3</v>
      </c>
      <c r="AB13" s="34">
        <f t="shared" si="11"/>
        <v>4.5983639999999998E-3</v>
      </c>
      <c r="AC13" s="35">
        <v>287</v>
      </c>
      <c r="AD13" s="81">
        <f t="shared" si="25"/>
        <v>1.3514686660717339</v>
      </c>
      <c r="AE13" s="34">
        <f t="shared" si="12"/>
        <v>1.4190420993753206E-3</v>
      </c>
      <c r="AF13" s="34">
        <f t="shared" si="13"/>
        <v>4.0374640000000002E-3</v>
      </c>
      <c r="AG13" s="35">
        <v>327</v>
      </c>
      <c r="AH13" s="81">
        <f t="shared" si="26"/>
        <v>1.4094081539960197</v>
      </c>
      <c r="AI13" s="34">
        <f t="shared" si="14"/>
        <v>1.4798785616958207E-3</v>
      </c>
      <c r="AJ13" s="34">
        <f t="shared" si="15"/>
        <v>3.6146778E-3</v>
      </c>
    </row>
    <row r="14" spans="1:36" s="26" customFormat="1" ht="17.25" customHeight="1" x14ac:dyDescent="0.15">
      <c r="A14" s="35">
        <v>8</v>
      </c>
      <c r="B14" s="81">
        <f t="shared" si="17"/>
        <v>1.0084309349121567</v>
      </c>
      <c r="C14" s="34">
        <f t="shared" si="0"/>
        <v>1.0588524816577646E-3</v>
      </c>
      <c r="D14" s="34">
        <f t="shared" si="18"/>
        <v>0.1255913481</v>
      </c>
      <c r="E14" s="35">
        <v>48</v>
      </c>
      <c r="F14" s="81">
        <f t="shared" si="19"/>
        <v>1.0516638809971364</v>
      </c>
      <c r="G14" s="34">
        <f t="shared" si="1"/>
        <v>1.1042470750469932E-3</v>
      </c>
      <c r="H14" s="34">
        <f t="shared" si="16"/>
        <v>2.13736764E-2</v>
      </c>
      <c r="I14" s="35">
        <v>88</v>
      </c>
      <c r="J14" s="81">
        <f t="shared" si="20"/>
        <v>1.0967502882984264</v>
      </c>
      <c r="K14" s="34">
        <f t="shared" si="2"/>
        <v>1.1515878027133475E-3</v>
      </c>
      <c r="L14" s="34">
        <f t="shared" si="3"/>
        <v>1.1902680800000001E-2</v>
      </c>
      <c r="M14" s="35">
        <v>128</v>
      </c>
      <c r="N14" s="81">
        <f t="shared" si="21"/>
        <v>1.1437696174771996</v>
      </c>
      <c r="O14" s="34">
        <f t="shared" si="4"/>
        <v>1.2009580983510595E-3</v>
      </c>
      <c r="P14" s="34">
        <f t="shared" si="5"/>
        <v>8.3533510999999998E-3</v>
      </c>
      <c r="Q14" s="35">
        <v>168</v>
      </c>
      <c r="R14" s="81">
        <f t="shared" si="22"/>
        <v>1.1928047357923051</v>
      </c>
      <c r="S14" s="34">
        <f t="shared" si="6"/>
        <v>1.2524449725819203E-3</v>
      </c>
      <c r="T14" s="34">
        <f t="shared" si="7"/>
        <v>6.4959242999999998E-3</v>
      </c>
      <c r="U14" s="35">
        <v>208</v>
      </c>
      <c r="V14" s="81">
        <f t="shared" si="23"/>
        <v>1.2439420631462208</v>
      </c>
      <c r="W14" s="34">
        <f t="shared" si="8"/>
        <v>1.3061391663035319E-3</v>
      </c>
      <c r="X14" s="34">
        <f t="shared" si="9"/>
        <v>5.3543007E-3</v>
      </c>
      <c r="Y14" s="35">
        <v>248</v>
      </c>
      <c r="Z14" s="81">
        <f t="shared" si="24"/>
        <v>1.2972717243922081</v>
      </c>
      <c r="AA14" s="34">
        <f t="shared" si="10"/>
        <v>1.3621353106118184E-3</v>
      </c>
      <c r="AB14" s="34">
        <f t="shared" si="11"/>
        <v>4.5821220000000001E-3</v>
      </c>
      <c r="AC14" s="35">
        <v>288</v>
      </c>
      <c r="AD14" s="81">
        <f t="shared" si="25"/>
        <v>1.3528877081711093</v>
      </c>
      <c r="AE14" s="34">
        <f t="shared" si="12"/>
        <v>1.4205320935796648E-3</v>
      </c>
      <c r="AF14" s="34">
        <f t="shared" si="13"/>
        <v>4.0254508000000001E-3</v>
      </c>
      <c r="AG14" s="35">
        <v>328</v>
      </c>
      <c r="AH14" s="81">
        <f t="shared" si="26"/>
        <v>1.4108880325577156</v>
      </c>
      <c r="AI14" s="34">
        <f t="shared" si="14"/>
        <v>1.4814324341856013E-3</v>
      </c>
      <c r="AJ14" s="34">
        <f t="shared" si="15"/>
        <v>3.6054406999999999E-3</v>
      </c>
    </row>
    <row r="15" spans="1:36" s="26" customFormat="1" ht="17.25" customHeight="1" x14ac:dyDescent="0.15">
      <c r="A15" s="35">
        <v>9</v>
      </c>
      <c r="B15" s="81">
        <f t="shared" si="17"/>
        <v>1.0094897873938145</v>
      </c>
      <c r="C15" s="34">
        <f t="shared" si="0"/>
        <v>1.0599642767635052E-3</v>
      </c>
      <c r="D15" s="34">
        <f t="shared" si="18"/>
        <v>0.11169526069999999</v>
      </c>
      <c r="E15" s="35">
        <v>49</v>
      </c>
      <c r="F15" s="81">
        <f t="shared" si="19"/>
        <v>1.0527681280721835</v>
      </c>
      <c r="G15" s="34">
        <f t="shared" si="1"/>
        <v>1.1054065344757926E-3</v>
      </c>
      <c r="H15" s="34">
        <f t="shared" si="16"/>
        <v>2.0948375000000002E-2</v>
      </c>
      <c r="I15" s="35">
        <v>89</v>
      </c>
      <c r="J15" s="81">
        <f t="shared" si="20"/>
        <v>1.0979018761011397</v>
      </c>
      <c r="K15" s="34">
        <f t="shared" si="2"/>
        <v>1.1527969699061966E-3</v>
      </c>
      <c r="L15" s="34">
        <f t="shared" si="3"/>
        <v>1.1775024300000001E-2</v>
      </c>
      <c r="M15" s="35">
        <v>129</v>
      </c>
      <c r="N15" s="81">
        <f t="shared" si="21"/>
        <v>1.1449705755755506</v>
      </c>
      <c r="O15" s="34">
        <f t="shared" si="4"/>
        <v>1.2022191043543279E-3</v>
      </c>
      <c r="P15" s="34">
        <f t="shared" si="5"/>
        <v>8.2928490999999993E-3</v>
      </c>
      <c r="Q15" s="35">
        <v>169</v>
      </c>
      <c r="R15" s="81">
        <f t="shared" si="22"/>
        <v>1.194057180764887</v>
      </c>
      <c r="S15" s="34">
        <f t="shared" si="6"/>
        <v>1.2537600398031313E-3</v>
      </c>
      <c r="T15" s="34">
        <f t="shared" si="7"/>
        <v>6.4607763000000002E-3</v>
      </c>
      <c r="U15" s="35">
        <v>209</v>
      </c>
      <c r="V15" s="81">
        <f t="shared" si="23"/>
        <v>1.2452482023125244</v>
      </c>
      <c r="W15" s="34">
        <f t="shared" si="8"/>
        <v>1.3075106124281505E-3</v>
      </c>
      <c r="X15" s="34">
        <f t="shared" si="9"/>
        <v>5.3313769000000004E-3</v>
      </c>
      <c r="Y15" s="35">
        <v>249</v>
      </c>
      <c r="Z15" s="81">
        <f t="shared" si="24"/>
        <v>1.29863385970282</v>
      </c>
      <c r="AA15" s="34">
        <f t="shared" si="10"/>
        <v>1.3635655526879609E-3</v>
      </c>
      <c r="AB15" s="34">
        <f t="shared" si="11"/>
        <v>4.5660112000000001E-3</v>
      </c>
      <c r="AC15" s="35">
        <v>289</v>
      </c>
      <c r="AD15" s="81">
        <f t="shared" si="25"/>
        <v>1.3543082402646889</v>
      </c>
      <c r="AE15" s="34">
        <f t="shared" si="12"/>
        <v>1.4220236522779234E-3</v>
      </c>
      <c r="AF15" s="34">
        <f t="shared" si="13"/>
        <v>4.0135212999999996E-3</v>
      </c>
      <c r="AG15" s="35">
        <v>329</v>
      </c>
      <c r="AH15" s="81">
        <f t="shared" si="26"/>
        <v>1.4123694649919012</v>
      </c>
      <c r="AI15" s="34">
        <f t="shared" si="14"/>
        <v>1.4829879382414963E-3</v>
      </c>
      <c r="AJ15" s="34">
        <f t="shared" si="15"/>
        <v>3.5962603000000001E-3</v>
      </c>
    </row>
    <row r="16" spans="1:36" s="26" customFormat="1" ht="17.25" customHeight="1" x14ac:dyDescent="0.15">
      <c r="A16" s="37">
        <v>10</v>
      </c>
      <c r="B16" s="84">
        <f t="shared" si="17"/>
        <v>1.0105497516705779</v>
      </c>
      <c r="C16" s="36">
        <f t="shared" si="0"/>
        <v>1.0610772392541069E-3</v>
      </c>
      <c r="D16" s="36">
        <f t="shared" si="18"/>
        <v>0.1005784091</v>
      </c>
      <c r="E16" s="37">
        <v>50</v>
      </c>
      <c r="F16" s="84">
        <f>(1+$D$4/100)*F15</f>
        <v>1.0538735346066592</v>
      </c>
      <c r="G16" s="36">
        <f t="shared" si="1"/>
        <v>1.1065672113369921E-3</v>
      </c>
      <c r="H16" s="38">
        <f t="shared" si="16"/>
        <v>2.0540089300000001E-2</v>
      </c>
      <c r="I16" s="37">
        <v>90</v>
      </c>
      <c r="J16" s="84">
        <f t="shared" si="20"/>
        <v>1.0990546730710458</v>
      </c>
      <c r="K16" s="36">
        <f t="shared" si="2"/>
        <v>1.1540074067245979E-3</v>
      </c>
      <c r="L16" s="38">
        <f t="shared" si="3"/>
        <v>1.1650206600000001E-2</v>
      </c>
      <c r="M16" s="37">
        <v>130</v>
      </c>
      <c r="N16" s="84">
        <f t="shared" si="21"/>
        <v>1.146172794679905</v>
      </c>
      <c r="O16" s="36">
        <f t="shared" si="4"/>
        <v>1.2034814344139002E-3</v>
      </c>
      <c r="P16" s="38">
        <f t="shared" si="5"/>
        <v>8.2332792000000005E-3</v>
      </c>
      <c r="Q16" s="37">
        <v>170</v>
      </c>
      <c r="R16" s="84">
        <f t="shared" si="22"/>
        <v>1.19531094080469</v>
      </c>
      <c r="S16" s="36">
        <f t="shared" si="6"/>
        <v>1.2550764878449243E-3</v>
      </c>
      <c r="T16" s="38">
        <f t="shared" si="7"/>
        <v>6.4260428999999997E-3</v>
      </c>
      <c r="U16" s="37">
        <v>210</v>
      </c>
      <c r="V16" s="84">
        <f t="shared" si="23"/>
        <v>1.2465557129249525</v>
      </c>
      <c r="W16" s="36">
        <f t="shared" si="8"/>
        <v>1.3088834985712E-3</v>
      </c>
      <c r="X16" s="38">
        <f t="shared" si="9"/>
        <v>5.3086723999999997E-3</v>
      </c>
      <c r="Y16" s="37">
        <v>250</v>
      </c>
      <c r="Z16" s="84">
        <f t="shared" si="24"/>
        <v>1.299997425255508</v>
      </c>
      <c r="AA16" s="36">
        <f t="shared" si="10"/>
        <v>1.3649972965182832E-3</v>
      </c>
      <c r="AB16" s="38">
        <f t="shared" si="11"/>
        <v>4.55003E-3</v>
      </c>
      <c r="AC16" s="37">
        <v>290</v>
      </c>
      <c r="AD16" s="84">
        <f t="shared" si="25"/>
        <v>1.3557302639169668</v>
      </c>
      <c r="AE16" s="36">
        <f t="shared" si="12"/>
        <v>1.4235167771128152E-3</v>
      </c>
      <c r="AF16" s="38">
        <f t="shared" si="13"/>
        <v>4.0016746000000004E-3</v>
      </c>
      <c r="AG16" s="37">
        <v>330</v>
      </c>
      <c r="AH16" s="84">
        <f t="shared" si="26"/>
        <v>1.4138524529301426</v>
      </c>
      <c r="AI16" s="36">
        <f t="shared" si="14"/>
        <v>1.4845450755766496E-3</v>
      </c>
      <c r="AJ16" s="38">
        <f t="shared" si="15"/>
        <v>3.5871360999999999E-3</v>
      </c>
    </row>
    <row r="17" spans="1:36" s="26" customFormat="1" ht="17.25" customHeight="1" x14ac:dyDescent="0.15">
      <c r="A17" s="33">
        <v>11</v>
      </c>
      <c r="B17" s="80">
        <f t="shared" si="17"/>
        <v>1.011610828909832</v>
      </c>
      <c r="C17" s="32">
        <f t="shared" si="0"/>
        <v>1.0621913703553235E-3</v>
      </c>
      <c r="D17" s="32">
        <f t="shared" si="18"/>
        <v>9.1482819899999998E-2</v>
      </c>
      <c r="E17" s="33">
        <v>51</v>
      </c>
      <c r="F17" s="80">
        <f t="shared" ref="F17:F46" si="27">(1+$D$4/100)*F16</f>
        <v>1.0549801018179963</v>
      </c>
      <c r="G17" s="32">
        <f t="shared" si="1"/>
        <v>1.107729106908896E-3</v>
      </c>
      <c r="H17" s="32">
        <f t="shared" si="16"/>
        <v>2.01478184E-2</v>
      </c>
      <c r="I17" s="33">
        <v>91</v>
      </c>
      <c r="J17" s="80">
        <f t="shared" si="20"/>
        <v>1.1002086804777704</v>
      </c>
      <c r="K17" s="32">
        <f t="shared" si="2"/>
        <v>1.1552191145016589E-3</v>
      </c>
      <c r="L17" s="32">
        <f t="shared" si="3"/>
        <v>1.15281342E-2</v>
      </c>
      <c r="M17" s="33">
        <v>131</v>
      </c>
      <c r="N17" s="80">
        <f t="shared" si="21"/>
        <v>1.1473762761143189</v>
      </c>
      <c r="O17" s="32">
        <f t="shared" si="4"/>
        <v>1.2047450899200349E-3</v>
      </c>
      <c r="P17" s="32">
        <f t="shared" si="5"/>
        <v>8.1746201999999997E-3</v>
      </c>
      <c r="Q17" s="33">
        <v>171</v>
      </c>
      <c r="R17" s="80">
        <f t="shared" si="22"/>
        <v>1.196566017292535</v>
      </c>
      <c r="S17" s="32">
        <f t="shared" si="6"/>
        <v>1.2563943181571615E-3</v>
      </c>
      <c r="T17" s="32">
        <f t="shared" si="7"/>
        <v>6.3917167999999998E-3</v>
      </c>
      <c r="U17" s="33">
        <v>211</v>
      </c>
      <c r="V17" s="80">
        <f t="shared" si="23"/>
        <v>1.2478645964235238</v>
      </c>
      <c r="W17" s="32">
        <f t="shared" si="8"/>
        <v>1.3102578262446998E-3</v>
      </c>
      <c r="X17" s="32">
        <f t="shared" si="9"/>
        <v>5.2861838000000001E-3</v>
      </c>
      <c r="Y17" s="33">
        <v>251</v>
      </c>
      <c r="Z17" s="80">
        <f t="shared" si="24"/>
        <v>1.3013624225520262</v>
      </c>
      <c r="AA17" s="32">
        <f t="shared" si="10"/>
        <v>1.3664305436796272E-3</v>
      </c>
      <c r="AB17" s="32">
        <f t="shared" si="11"/>
        <v>4.5341768999999999E-3</v>
      </c>
      <c r="AC17" s="33">
        <v>291</v>
      </c>
      <c r="AD17" s="80">
        <f t="shared" si="25"/>
        <v>1.3571537806940797</v>
      </c>
      <c r="AE17" s="32">
        <f t="shared" si="12"/>
        <v>1.4250114697287835E-3</v>
      </c>
      <c r="AF17" s="32">
        <f t="shared" si="13"/>
        <v>3.9899100999999998E-3</v>
      </c>
      <c r="AG17" s="33">
        <v>331</v>
      </c>
      <c r="AH17" s="80">
        <f t="shared" si="26"/>
        <v>1.4153369980057193</v>
      </c>
      <c r="AI17" s="32">
        <f t="shared" si="14"/>
        <v>1.4861038479060051E-3</v>
      </c>
      <c r="AJ17" s="32">
        <f t="shared" si="15"/>
        <v>3.5780676000000001E-3</v>
      </c>
    </row>
    <row r="18" spans="1:36" s="26" customFormat="1" ht="17.25" customHeight="1" x14ac:dyDescent="0.15">
      <c r="A18" s="35">
        <v>12</v>
      </c>
      <c r="B18" s="81">
        <f t="shared" si="17"/>
        <v>1.0126730202801872</v>
      </c>
      <c r="C18" s="34">
        <f t="shared" si="0"/>
        <v>1.0633066712941966E-3</v>
      </c>
      <c r="D18" s="34">
        <f t="shared" si="18"/>
        <v>8.3903177600000003E-2</v>
      </c>
      <c r="E18" s="35">
        <v>52</v>
      </c>
      <c r="F18" s="81">
        <f t="shared" si="27"/>
        <v>1.0560878309249051</v>
      </c>
      <c r="G18" s="34">
        <f t="shared" si="1"/>
        <v>1.1088922224711502E-3</v>
      </c>
      <c r="H18" s="34">
        <f t="shared" si="16"/>
        <v>1.9770638399999999E-2</v>
      </c>
      <c r="I18" s="35">
        <v>92</v>
      </c>
      <c r="J18" s="81">
        <f t="shared" si="20"/>
        <v>1.1013638995922721</v>
      </c>
      <c r="K18" s="34">
        <f t="shared" si="2"/>
        <v>1.1564320945718857E-3</v>
      </c>
      <c r="L18" s="34">
        <f t="shared" si="3"/>
        <v>1.14087175E-2</v>
      </c>
      <c r="M18" s="35">
        <v>132</v>
      </c>
      <c r="N18" s="81">
        <f t="shared" si="21"/>
        <v>1.1485810212042389</v>
      </c>
      <c r="O18" s="34">
        <f t="shared" si="4"/>
        <v>1.2060100722644509E-3</v>
      </c>
      <c r="P18" s="34">
        <f t="shared" si="5"/>
        <v>8.1168513999999997E-3</v>
      </c>
      <c r="Q18" s="35">
        <v>172</v>
      </c>
      <c r="R18" s="81">
        <f t="shared" si="22"/>
        <v>1.1978224116106921</v>
      </c>
      <c r="S18" s="34">
        <f t="shared" si="6"/>
        <v>1.2577135321912266E-3</v>
      </c>
      <c r="T18" s="34">
        <f t="shared" si="7"/>
        <v>6.3577909000000002E-3</v>
      </c>
      <c r="U18" s="35">
        <v>212</v>
      </c>
      <c r="V18" s="81">
        <f t="shared" si="23"/>
        <v>1.2491748542497685</v>
      </c>
      <c r="W18" s="34">
        <f t="shared" si="8"/>
        <v>1.311633596962257E-3</v>
      </c>
      <c r="X18" s="34">
        <f t="shared" si="9"/>
        <v>5.2639083999999996E-3</v>
      </c>
      <c r="Y18" s="35">
        <v>252</v>
      </c>
      <c r="Z18" s="81">
        <f t="shared" si="24"/>
        <v>1.3027288530957057</v>
      </c>
      <c r="AA18" s="34">
        <f t="shared" si="10"/>
        <v>1.3678652957504912E-3</v>
      </c>
      <c r="AB18" s="34">
        <f t="shared" si="11"/>
        <v>4.5184504000000004E-3</v>
      </c>
      <c r="AC18" s="35">
        <v>292</v>
      </c>
      <c r="AD18" s="81">
        <f t="shared" si="25"/>
        <v>1.3585787921638084</v>
      </c>
      <c r="AE18" s="34">
        <f t="shared" si="12"/>
        <v>1.4265077317719987E-3</v>
      </c>
      <c r="AF18" s="34">
        <f t="shared" si="13"/>
        <v>3.9782267000000003E-3</v>
      </c>
      <c r="AG18" s="35">
        <v>332</v>
      </c>
      <c r="AH18" s="81">
        <f t="shared" si="26"/>
        <v>1.4168231018536253</v>
      </c>
      <c r="AI18" s="34">
        <f t="shared" si="14"/>
        <v>1.4876642569463063E-3</v>
      </c>
      <c r="AJ18" s="34">
        <f t="shared" si="15"/>
        <v>3.5690542E-3</v>
      </c>
    </row>
    <row r="19" spans="1:36" s="26" customFormat="1" ht="17.25" customHeight="1" x14ac:dyDescent="0.15">
      <c r="A19" s="35">
        <v>13</v>
      </c>
      <c r="B19" s="81">
        <f t="shared" si="17"/>
        <v>1.0137363269514814</v>
      </c>
      <c r="C19" s="34">
        <f t="shared" si="0"/>
        <v>1.0644231432990555E-3</v>
      </c>
      <c r="D19" s="34">
        <f t="shared" si="18"/>
        <v>7.7489648199999997E-2</v>
      </c>
      <c r="E19" s="35">
        <v>53</v>
      </c>
      <c r="F19" s="81">
        <f t="shared" si="27"/>
        <v>1.0571967231473762</v>
      </c>
      <c r="G19" s="34">
        <f t="shared" si="1"/>
        <v>1.110056559304745E-3</v>
      </c>
      <c r="H19" s="34">
        <f t="shared" si="16"/>
        <v>1.9407694999999999E-2</v>
      </c>
      <c r="I19" s="35">
        <v>93</v>
      </c>
      <c r="J19" s="81">
        <f t="shared" si="20"/>
        <v>1.1025203316868439</v>
      </c>
      <c r="K19" s="34">
        <f t="shared" si="2"/>
        <v>1.1576463482711862E-3</v>
      </c>
      <c r="L19" s="34">
        <f t="shared" si="3"/>
        <v>1.1291870900000001E-2</v>
      </c>
      <c r="M19" s="35">
        <v>133</v>
      </c>
      <c r="N19" s="81">
        <f t="shared" si="21"/>
        <v>1.1497870312765033</v>
      </c>
      <c r="O19" s="34">
        <f t="shared" si="4"/>
        <v>1.2072763828403284E-3</v>
      </c>
      <c r="P19" s="34">
        <f t="shared" si="5"/>
        <v>8.0599526999999994E-3</v>
      </c>
      <c r="Q19" s="35">
        <v>173</v>
      </c>
      <c r="R19" s="81">
        <f t="shared" si="22"/>
        <v>1.1990801251428833</v>
      </c>
      <c r="S19" s="34">
        <f t="shared" si="6"/>
        <v>1.2590341314000276E-3</v>
      </c>
      <c r="T19" s="34">
        <f t="shared" si="7"/>
        <v>6.3242582999999998E-3</v>
      </c>
      <c r="U19" s="35">
        <v>213</v>
      </c>
      <c r="V19" s="81">
        <f t="shared" si="23"/>
        <v>1.2504864878467308</v>
      </c>
      <c r="W19" s="34">
        <f t="shared" si="8"/>
        <v>1.3130108122390673E-3</v>
      </c>
      <c r="X19" s="34">
        <f t="shared" si="9"/>
        <v>5.2418428999999999E-3</v>
      </c>
      <c r="Y19" s="35">
        <v>253</v>
      </c>
      <c r="Z19" s="81">
        <f t="shared" si="24"/>
        <v>1.3040967183914562</v>
      </c>
      <c r="AA19" s="34">
        <f t="shared" si="10"/>
        <v>1.369301554311029E-3</v>
      </c>
      <c r="AB19" s="34">
        <f t="shared" si="11"/>
        <v>4.5028487999999997E-3</v>
      </c>
      <c r="AC19" s="35">
        <v>293</v>
      </c>
      <c r="AD19" s="81">
        <f t="shared" si="25"/>
        <v>1.3600052998955803</v>
      </c>
      <c r="AE19" s="34">
        <f t="shared" si="12"/>
        <v>1.4280055648903591E-3</v>
      </c>
      <c r="AF19" s="34">
        <f t="shared" si="13"/>
        <v>3.9666236999999997E-3</v>
      </c>
      <c r="AG19" s="35">
        <v>333</v>
      </c>
      <c r="AH19" s="81">
        <f t="shared" si="26"/>
        <v>1.4183107661105716</v>
      </c>
      <c r="AI19" s="34">
        <f t="shared" si="14"/>
        <v>1.4892263044161004E-3</v>
      </c>
      <c r="AJ19" s="34">
        <f t="shared" si="15"/>
        <v>3.5600955999999999E-3</v>
      </c>
    </row>
    <row r="20" spans="1:36" s="26" customFormat="1" ht="17.25" customHeight="1" x14ac:dyDescent="0.15">
      <c r="A20" s="35">
        <v>14</v>
      </c>
      <c r="B20" s="81">
        <f t="shared" si="17"/>
        <v>1.0148007500947804</v>
      </c>
      <c r="C20" s="34">
        <f t="shared" si="0"/>
        <v>1.0655407875995195E-3</v>
      </c>
      <c r="D20" s="34">
        <f t="shared" si="18"/>
        <v>7.1992350400000002E-2</v>
      </c>
      <c r="E20" s="35">
        <v>54</v>
      </c>
      <c r="F20" s="81">
        <f t="shared" si="27"/>
        <v>1.058306779706681</v>
      </c>
      <c r="G20" s="34">
        <f t="shared" si="1"/>
        <v>1.111222118692015E-3</v>
      </c>
      <c r="H20" s="34">
        <f t="shared" si="16"/>
        <v>1.9058197400000001E-2</v>
      </c>
      <c r="I20" s="35">
        <v>94</v>
      </c>
      <c r="J20" s="81">
        <f t="shared" si="20"/>
        <v>1.1036779780351151</v>
      </c>
      <c r="K20" s="34">
        <f t="shared" si="2"/>
        <v>1.1588618769368707E-3</v>
      </c>
      <c r="L20" s="34">
        <f t="shared" si="3"/>
        <v>1.1177512299999999E-2</v>
      </c>
      <c r="M20" s="35">
        <v>134</v>
      </c>
      <c r="N20" s="81">
        <f t="shared" si="21"/>
        <v>1.1509943076593436</v>
      </c>
      <c r="O20" s="34">
        <f t="shared" si="4"/>
        <v>1.2085440230423107E-3</v>
      </c>
      <c r="P20" s="34">
        <f t="shared" si="5"/>
        <v>8.0039045000000007E-3</v>
      </c>
      <c r="Q20" s="35">
        <v>174</v>
      </c>
      <c r="R20" s="81">
        <f t="shared" si="22"/>
        <v>1.2003391592742834</v>
      </c>
      <c r="S20" s="34">
        <f t="shared" si="6"/>
        <v>1.2603561172379975E-3</v>
      </c>
      <c r="T20" s="34">
        <f t="shared" si="7"/>
        <v>6.2911121000000002E-3</v>
      </c>
      <c r="U20" s="35">
        <v>214</v>
      </c>
      <c r="V20" s="81">
        <f t="shared" si="23"/>
        <v>1.2517994986589698</v>
      </c>
      <c r="W20" s="34">
        <f t="shared" si="8"/>
        <v>1.3143894735919181E-3</v>
      </c>
      <c r="X20" s="34">
        <f t="shared" si="9"/>
        <v>5.2199845000000002E-3</v>
      </c>
      <c r="Y20" s="35">
        <v>254</v>
      </c>
      <c r="Z20" s="81">
        <f t="shared" si="24"/>
        <v>1.3054660199457673</v>
      </c>
      <c r="AA20" s="34">
        <f t="shared" si="10"/>
        <v>1.3707393209430555E-3</v>
      </c>
      <c r="AB20" s="34">
        <f t="shared" si="11"/>
        <v>4.4873708999999999E-3</v>
      </c>
      <c r="AC20" s="35">
        <v>294</v>
      </c>
      <c r="AD20" s="81">
        <f t="shared" si="25"/>
        <v>1.3614333054604706</v>
      </c>
      <c r="AE20" s="34">
        <f t="shared" si="12"/>
        <v>1.4295049707334943E-3</v>
      </c>
      <c r="AF20" s="34">
        <f t="shared" si="13"/>
        <v>3.9551003000000001E-3</v>
      </c>
      <c r="AG20" s="35">
        <v>334</v>
      </c>
      <c r="AH20" s="81">
        <f t="shared" si="26"/>
        <v>1.4197999924149878</v>
      </c>
      <c r="AI20" s="34">
        <f t="shared" si="14"/>
        <v>1.4907899920357369E-3</v>
      </c>
      <c r="AJ20" s="34">
        <f t="shared" si="15"/>
        <v>3.5511911E-3</v>
      </c>
    </row>
    <row r="21" spans="1:36" s="26" customFormat="1" ht="17.25" customHeight="1" x14ac:dyDescent="0.15">
      <c r="A21" s="39">
        <v>15</v>
      </c>
      <c r="B21" s="82">
        <f t="shared" si="17"/>
        <v>1.0158662908823799</v>
      </c>
      <c r="C21" s="38">
        <f t="shared" si="0"/>
        <v>1.0666596054264988E-3</v>
      </c>
      <c r="D21" s="38">
        <f t="shared" si="18"/>
        <v>6.7228037899999996E-2</v>
      </c>
      <c r="E21" s="39">
        <v>55</v>
      </c>
      <c r="F21" s="82">
        <f t="shared" si="27"/>
        <v>1.0594180018253729</v>
      </c>
      <c r="G21" s="38">
        <f t="shared" si="1"/>
        <v>1.1123889019166416E-3</v>
      </c>
      <c r="H21" s="38">
        <f t="shared" si="16"/>
        <v>1.8721412199999999E-2</v>
      </c>
      <c r="I21" s="39">
        <v>95</v>
      </c>
      <c r="J21" s="82">
        <f t="shared" si="20"/>
        <v>1.1048368399120521</v>
      </c>
      <c r="K21" s="38">
        <f t="shared" si="2"/>
        <v>1.1600786819076546E-3</v>
      </c>
      <c r="L21" s="38">
        <f t="shared" si="3"/>
        <v>1.10655632E-2</v>
      </c>
      <c r="M21" s="39">
        <v>135</v>
      </c>
      <c r="N21" s="82">
        <f t="shared" si="21"/>
        <v>1.1522028516823859</v>
      </c>
      <c r="O21" s="38">
        <f t="shared" si="4"/>
        <v>1.2098129942665053E-3</v>
      </c>
      <c r="P21" s="38">
        <f t="shared" si="5"/>
        <v>7.9486881000000002E-3</v>
      </c>
      <c r="Q21" s="39">
        <v>175</v>
      </c>
      <c r="R21" s="82">
        <f t="shared" si="22"/>
        <v>1.2015995153915213</v>
      </c>
      <c r="S21" s="38">
        <f t="shared" si="6"/>
        <v>1.2616794911610974E-3</v>
      </c>
      <c r="T21" s="38">
        <f t="shared" si="7"/>
        <v>6.2583459000000001E-3</v>
      </c>
      <c r="U21" s="39">
        <v>215</v>
      </c>
      <c r="V21" s="82">
        <f t="shared" si="23"/>
        <v>1.2531138881325616</v>
      </c>
      <c r="W21" s="38">
        <f t="shared" si="8"/>
        <v>1.3157695825391897E-3</v>
      </c>
      <c r="X21" s="38">
        <f t="shared" si="9"/>
        <v>5.1983302999999998E-3</v>
      </c>
      <c r="Y21" s="39">
        <v>255</v>
      </c>
      <c r="Z21" s="82">
        <f t="shared" si="24"/>
        <v>1.3068367592667103</v>
      </c>
      <c r="AA21" s="38">
        <f t="shared" si="10"/>
        <v>1.3721785972300457E-3</v>
      </c>
      <c r="AB21" s="38">
        <f t="shared" si="11"/>
        <v>4.4720150000000002E-3</v>
      </c>
      <c r="AC21" s="39">
        <v>295</v>
      </c>
      <c r="AD21" s="82">
        <f t="shared" si="25"/>
        <v>1.3628628104312042</v>
      </c>
      <c r="AE21" s="38">
        <f t="shared" si="12"/>
        <v>1.4310059509527642E-3</v>
      </c>
      <c r="AF21" s="38">
        <f t="shared" si="13"/>
        <v>3.9436556000000001E-3</v>
      </c>
      <c r="AG21" s="39">
        <v>335</v>
      </c>
      <c r="AH21" s="82">
        <f t="shared" si="26"/>
        <v>1.4212907824070236</v>
      </c>
      <c r="AI21" s="38">
        <f t="shared" si="14"/>
        <v>1.4923553215273747E-3</v>
      </c>
      <c r="AJ21" s="38">
        <f t="shared" si="15"/>
        <v>3.5423402999999998E-3</v>
      </c>
    </row>
    <row r="22" spans="1:36" s="26" customFormat="1" ht="17.25" customHeight="1" x14ac:dyDescent="0.15">
      <c r="A22" s="41">
        <v>16</v>
      </c>
      <c r="B22" s="83">
        <f t="shared" si="17"/>
        <v>1.0169329504878064</v>
      </c>
      <c r="C22" s="40">
        <f t="shared" si="0"/>
        <v>1.0677795980121967E-3</v>
      </c>
      <c r="D22" s="40">
        <f t="shared" si="18"/>
        <v>6.3059275999999997E-2</v>
      </c>
      <c r="E22" s="41">
        <v>56</v>
      </c>
      <c r="F22" s="83">
        <f t="shared" si="27"/>
        <v>1.0605303907272896</v>
      </c>
      <c r="G22" s="40">
        <f t="shared" si="1"/>
        <v>1.1135569102636541E-3</v>
      </c>
      <c r="H22" s="32">
        <f t="shared" si="16"/>
        <v>1.8396658199999999E-2</v>
      </c>
      <c r="I22" s="41">
        <v>96</v>
      </c>
      <c r="J22" s="83">
        <f t="shared" si="20"/>
        <v>1.1059969185939598</v>
      </c>
      <c r="K22" s="40">
        <f t="shared" si="2"/>
        <v>1.1612967645236577E-3</v>
      </c>
      <c r="L22" s="32">
        <f t="shared" si="3"/>
        <v>1.0955948300000001E-2</v>
      </c>
      <c r="M22" s="41">
        <v>136</v>
      </c>
      <c r="N22" s="83">
        <f t="shared" si="21"/>
        <v>1.1534126646766525</v>
      </c>
      <c r="O22" s="40">
        <f t="shared" si="4"/>
        <v>1.2110832979104851E-3</v>
      </c>
      <c r="P22" s="32">
        <f t="shared" si="5"/>
        <v>7.8942849999999992E-3</v>
      </c>
      <c r="Q22" s="41">
        <v>176</v>
      </c>
      <c r="R22" s="83">
        <f t="shared" si="22"/>
        <v>1.2028611948826824</v>
      </c>
      <c r="S22" s="40">
        <f t="shared" si="6"/>
        <v>1.2630042546268165E-3</v>
      </c>
      <c r="T22" s="32">
        <f t="shared" si="7"/>
        <v>6.2259528999999997E-3</v>
      </c>
      <c r="U22" s="41">
        <v>216</v>
      </c>
      <c r="V22" s="83">
        <f t="shared" si="23"/>
        <v>1.2544296577151008</v>
      </c>
      <c r="W22" s="40">
        <f t="shared" si="8"/>
        <v>1.317151140600856E-3</v>
      </c>
      <c r="X22" s="32">
        <f t="shared" si="9"/>
        <v>5.1768774E-3</v>
      </c>
      <c r="Y22" s="41">
        <v>256</v>
      </c>
      <c r="Z22" s="83">
        <f t="shared" si="24"/>
        <v>1.3082089378639403</v>
      </c>
      <c r="AA22" s="40">
        <f t="shared" si="10"/>
        <v>1.3736193847571374E-3</v>
      </c>
      <c r="AB22" s="32">
        <f t="shared" si="11"/>
        <v>4.4567799E-3</v>
      </c>
      <c r="AC22" s="41">
        <v>296</v>
      </c>
      <c r="AD22" s="83">
        <f t="shared" si="25"/>
        <v>1.364293816382157</v>
      </c>
      <c r="AE22" s="40">
        <f t="shared" si="12"/>
        <v>1.4325085072012648E-3</v>
      </c>
      <c r="AF22" s="32">
        <f t="shared" si="13"/>
        <v>3.9322888000000002E-3</v>
      </c>
      <c r="AG22" s="41">
        <v>336</v>
      </c>
      <c r="AH22" s="83">
        <f t="shared" si="26"/>
        <v>1.4227831377285509</v>
      </c>
      <c r="AI22" s="40">
        <f t="shared" si="14"/>
        <v>1.4939222946149782E-3</v>
      </c>
      <c r="AJ22" s="32">
        <f t="shared" si="15"/>
        <v>3.5335428E-3</v>
      </c>
    </row>
    <row r="23" spans="1:36" s="26" customFormat="1" ht="17.25" customHeight="1" x14ac:dyDescent="0.15">
      <c r="A23" s="35">
        <v>17</v>
      </c>
      <c r="B23" s="81">
        <f t="shared" si="17"/>
        <v>1.0180007300858187</v>
      </c>
      <c r="C23" s="34">
        <f t="shared" si="0"/>
        <v>1.0689007665901095E-3</v>
      </c>
      <c r="D23" s="34">
        <f t="shared" si="18"/>
        <v>5.9380967399999998E-2</v>
      </c>
      <c r="E23" s="35">
        <v>57</v>
      </c>
      <c r="F23" s="81">
        <f t="shared" si="27"/>
        <v>1.0616439476375532</v>
      </c>
      <c r="G23" s="34">
        <f t="shared" si="1"/>
        <v>1.1147261450194308E-3</v>
      </c>
      <c r="H23" s="34">
        <f t="shared" si="16"/>
        <v>1.8083302400000001E-2</v>
      </c>
      <c r="I23" s="35">
        <v>97</v>
      </c>
      <c r="J23" s="81">
        <f t="shared" si="20"/>
        <v>1.1071582153584834</v>
      </c>
      <c r="K23" s="34">
        <f t="shared" si="2"/>
        <v>1.1625161261264074E-3</v>
      </c>
      <c r="L23" s="34">
        <f t="shared" si="3"/>
        <v>1.0848595399999999E-2</v>
      </c>
      <c r="M23" s="35">
        <v>137</v>
      </c>
      <c r="N23" s="81">
        <f t="shared" si="21"/>
        <v>1.1546237479745629</v>
      </c>
      <c r="O23" s="34">
        <f t="shared" si="4"/>
        <v>1.2123549353732909E-3</v>
      </c>
      <c r="P23" s="34">
        <f t="shared" si="5"/>
        <v>7.8406775000000005E-3</v>
      </c>
      <c r="Q23" s="35">
        <v>177</v>
      </c>
      <c r="R23" s="81">
        <f t="shared" si="22"/>
        <v>1.2041241991373093</v>
      </c>
      <c r="S23" s="34">
        <f t="shared" si="6"/>
        <v>1.2643304090941749E-3</v>
      </c>
      <c r="T23" s="34">
        <f t="shared" si="7"/>
        <v>6.1939270999999997E-3</v>
      </c>
      <c r="U23" s="35">
        <v>217</v>
      </c>
      <c r="V23" s="81">
        <f t="shared" si="23"/>
        <v>1.2557468088557018</v>
      </c>
      <c r="W23" s="34">
        <f t="shared" si="8"/>
        <v>1.3185341492984867E-3</v>
      </c>
      <c r="X23" s="34">
        <f t="shared" si="9"/>
        <v>5.1556231000000003E-3</v>
      </c>
      <c r="Y23" s="35">
        <v>257</v>
      </c>
      <c r="Z23" s="81">
        <f t="shared" si="24"/>
        <v>1.3095825572486974</v>
      </c>
      <c r="AA23" s="34">
        <f t="shared" si="10"/>
        <v>1.3750616851111322E-3</v>
      </c>
      <c r="AB23" s="34">
        <f t="shared" si="11"/>
        <v>4.4416639999999997E-3</v>
      </c>
      <c r="AC23" s="35">
        <v>297</v>
      </c>
      <c r="AD23" s="81">
        <f t="shared" si="25"/>
        <v>1.3657263248893583</v>
      </c>
      <c r="AE23" s="34">
        <f t="shared" si="12"/>
        <v>1.4340126411338261E-3</v>
      </c>
      <c r="AF23" s="34">
        <f t="shared" si="13"/>
        <v>3.9209991999999997E-3</v>
      </c>
      <c r="AG23" s="35">
        <v>337</v>
      </c>
      <c r="AH23" s="81">
        <f t="shared" si="26"/>
        <v>1.4242770600231658</v>
      </c>
      <c r="AI23" s="34">
        <f t="shared" si="14"/>
        <v>1.495490913024324E-3</v>
      </c>
      <c r="AJ23" s="34">
        <f t="shared" si="15"/>
        <v>3.524798E-3</v>
      </c>
    </row>
    <row r="24" spans="1:36" s="26" customFormat="1" ht="17.25" customHeight="1" x14ac:dyDescent="0.15">
      <c r="A24" s="35">
        <v>18</v>
      </c>
      <c r="B24" s="81">
        <f t="shared" si="17"/>
        <v>1.0190696308524088</v>
      </c>
      <c r="C24" s="34">
        <f t="shared" si="0"/>
        <v>1.0700231123950293E-3</v>
      </c>
      <c r="D24" s="34">
        <f t="shared" si="18"/>
        <v>5.6111370000000001E-2</v>
      </c>
      <c r="E24" s="35">
        <v>58</v>
      </c>
      <c r="F24" s="81">
        <f t="shared" si="27"/>
        <v>1.0627586737825727</v>
      </c>
      <c r="G24" s="34">
        <f t="shared" si="1"/>
        <v>1.1158966074717013E-3</v>
      </c>
      <c r="H24" s="34">
        <f t="shared" si="16"/>
        <v>1.77807551E-2</v>
      </c>
      <c r="I24" s="35">
        <v>98</v>
      </c>
      <c r="J24" s="81">
        <f t="shared" si="20"/>
        <v>1.1083207314846097</v>
      </c>
      <c r="K24" s="34">
        <f t="shared" si="2"/>
        <v>1.1637367680588401E-3</v>
      </c>
      <c r="L24" s="34">
        <f t="shared" si="3"/>
        <v>1.07434353E-2</v>
      </c>
      <c r="M24" s="35">
        <v>138</v>
      </c>
      <c r="N24" s="81">
        <f t="shared" si="21"/>
        <v>1.1558361029099362</v>
      </c>
      <c r="O24" s="34">
        <f t="shared" si="4"/>
        <v>1.213627908055433E-3</v>
      </c>
      <c r="P24" s="34">
        <f t="shared" si="5"/>
        <v>7.7878482000000001E-3</v>
      </c>
      <c r="Q24" s="35">
        <v>178</v>
      </c>
      <c r="R24" s="81">
        <f t="shared" si="22"/>
        <v>1.2053885295464035</v>
      </c>
      <c r="S24" s="34">
        <f t="shared" si="6"/>
        <v>1.2656579560237236E-3</v>
      </c>
      <c r="T24" s="34">
        <f t="shared" si="7"/>
        <v>6.1622621000000004E-3</v>
      </c>
      <c r="U24" s="35">
        <v>218</v>
      </c>
      <c r="V24" s="81">
        <f t="shared" si="23"/>
        <v>1.2570653430050003</v>
      </c>
      <c r="W24" s="34">
        <f t="shared" si="8"/>
        <v>1.3199186101552501E-3</v>
      </c>
      <c r="X24" s="34">
        <f t="shared" si="9"/>
        <v>5.1345645999999997E-3</v>
      </c>
      <c r="Y24" s="35">
        <v>258</v>
      </c>
      <c r="Z24" s="81">
        <f t="shared" si="24"/>
        <v>1.3109576189338086</v>
      </c>
      <c r="AA24" s="34">
        <f t="shared" si="10"/>
        <v>1.3765054998804991E-3</v>
      </c>
      <c r="AB24" s="34">
        <f t="shared" si="11"/>
        <v>4.4266658999999996E-3</v>
      </c>
      <c r="AC24" s="35">
        <v>298</v>
      </c>
      <c r="AD24" s="81">
        <f t="shared" si="25"/>
        <v>1.3671603375304922</v>
      </c>
      <c r="AE24" s="34">
        <f t="shared" si="12"/>
        <v>1.4355183544070165E-3</v>
      </c>
      <c r="AF24" s="34">
        <f t="shared" si="13"/>
        <v>3.9097860000000002E-3</v>
      </c>
      <c r="AG24" s="35">
        <v>338</v>
      </c>
      <c r="AH24" s="81">
        <f t="shared" si="26"/>
        <v>1.42577255093619</v>
      </c>
      <c r="AI24" s="34">
        <f t="shared" si="14"/>
        <v>1.4970611784829995E-3</v>
      </c>
      <c r="AJ24" s="34">
        <f t="shared" si="15"/>
        <v>3.5161054E-3</v>
      </c>
    </row>
    <row r="25" spans="1:36" s="26" customFormat="1" ht="17.25" customHeight="1" x14ac:dyDescent="0.15">
      <c r="A25" s="35">
        <v>19</v>
      </c>
      <c r="B25" s="81">
        <f t="shared" si="17"/>
        <v>1.0201396539648038</v>
      </c>
      <c r="C25" s="34">
        <f t="shared" si="0"/>
        <v>1.0711466366630439E-3</v>
      </c>
      <c r="D25" s="34">
        <f t="shared" si="18"/>
        <v>5.3185950400000001E-2</v>
      </c>
      <c r="E25" s="35">
        <v>59</v>
      </c>
      <c r="F25" s="81">
        <f t="shared" si="27"/>
        <v>1.0638745703900445</v>
      </c>
      <c r="G25" s="34">
        <f t="shared" si="1"/>
        <v>1.1170682989095466E-3</v>
      </c>
      <c r="H25" s="34">
        <f t="shared" si="16"/>
        <v>1.74884667E-2</v>
      </c>
      <c r="I25" s="35">
        <v>99</v>
      </c>
      <c r="J25" s="81">
        <f t="shared" si="20"/>
        <v>1.1094844682526686</v>
      </c>
      <c r="K25" s="34">
        <f t="shared" si="2"/>
        <v>1.1649586916653019E-3</v>
      </c>
      <c r="L25" s="34">
        <f t="shared" si="3"/>
        <v>1.0640401400000001E-2</v>
      </c>
      <c r="M25" s="35">
        <v>139</v>
      </c>
      <c r="N25" s="81">
        <f t="shared" si="21"/>
        <v>1.1570497308179917</v>
      </c>
      <c r="O25" s="34">
        <f t="shared" si="4"/>
        <v>1.2149022173588912E-3</v>
      </c>
      <c r="P25" s="34">
        <f t="shared" si="5"/>
        <v>7.7357802999999999E-3</v>
      </c>
      <c r="Q25" s="35">
        <v>179</v>
      </c>
      <c r="R25" s="81">
        <f t="shared" si="22"/>
        <v>1.2066541875024273</v>
      </c>
      <c r="S25" s="34">
        <f t="shared" si="6"/>
        <v>1.2669868968775485E-3</v>
      </c>
      <c r="T25" s="34">
        <f t="shared" si="7"/>
        <v>6.1309520000000003E-3</v>
      </c>
      <c r="U25" s="35">
        <v>219</v>
      </c>
      <c r="V25" s="81">
        <f t="shared" si="23"/>
        <v>1.2583852616151556</v>
      </c>
      <c r="W25" s="34">
        <f t="shared" si="8"/>
        <v>1.3213045246959134E-3</v>
      </c>
      <c r="X25" s="34">
        <f t="shared" si="9"/>
        <v>5.1136992999999999E-3</v>
      </c>
      <c r="Y25" s="35">
        <v>259</v>
      </c>
      <c r="Z25" s="81">
        <f t="shared" si="24"/>
        <v>1.312334124433689</v>
      </c>
      <c r="AA25" s="34">
        <f t="shared" si="10"/>
        <v>1.3779508306553734E-3</v>
      </c>
      <c r="AB25" s="34">
        <f t="shared" si="11"/>
        <v>4.4117844000000003E-3</v>
      </c>
      <c r="AC25" s="35">
        <v>299</v>
      </c>
      <c r="AD25" s="81">
        <f t="shared" si="25"/>
        <v>1.3685958558848992</v>
      </c>
      <c r="AE25" s="34">
        <f t="shared" si="12"/>
        <v>1.437025648679144E-3</v>
      </c>
      <c r="AF25" s="34">
        <f t="shared" si="13"/>
        <v>3.8986483999999999E-3</v>
      </c>
      <c r="AG25" s="35">
        <v>339</v>
      </c>
      <c r="AH25" s="81">
        <f t="shared" si="26"/>
        <v>1.4272696121146731</v>
      </c>
      <c r="AI25" s="34">
        <f t="shared" si="14"/>
        <v>1.4986330927204067E-3</v>
      </c>
      <c r="AJ25" s="34">
        <f t="shared" si="15"/>
        <v>3.5074646999999999E-3</v>
      </c>
    </row>
    <row r="26" spans="1:36" s="26" customFormat="1" ht="17.25" customHeight="1" x14ac:dyDescent="0.15">
      <c r="A26" s="37">
        <v>20</v>
      </c>
      <c r="B26" s="84">
        <f t="shared" si="17"/>
        <v>1.0212108006014669</v>
      </c>
      <c r="C26" s="36">
        <f t="shared" si="0"/>
        <v>1.0722713406315402E-3</v>
      </c>
      <c r="D26" s="36">
        <f t="shared" si="18"/>
        <v>5.0553081899999998E-2</v>
      </c>
      <c r="E26" s="37">
        <v>60</v>
      </c>
      <c r="F26" s="84">
        <f t="shared" si="27"/>
        <v>1.064991638688954</v>
      </c>
      <c r="G26" s="36">
        <f t="shared" si="1"/>
        <v>1.1182412206234016E-3</v>
      </c>
      <c r="H26" s="38">
        <f t="shared" si="16"/>
        <v>1.7205924399999999E-2</v>
      </c>
      <c r="I26" s="37">
        <v>100</v>
      </c>
      <c r="J26" s="84">
        <f t="shared" si="20"/>
        <v>1.1106494269443339</v>
      </c>
      <c r="K26" s="36">
        <f t="shared" si="2"/>
        <v>1.1661818982915504E-3</v>
      </c>
      <c r="L26" s="38">
        <f t="shared" si="3"/>
        <v>1.05394301E-2</v>
      </c>
      <c r="M26" s="37">
        <v>140</v>
      </c>
      <c r="N26" s="84">
        <f t="shared" si="21"/>
        <v>1.1582646330353505</v>
      </c>
      <c r="O26" s="36">
        <f t="shared" si="4"/>
        <v>1.2161778646871181E-3</v>
      </c>
      <c r="P26" s="38">
        <f t="shared" si="5"/>
        <v>7.6844575999999998E-3</v>
      </c>
      <c r="Q26" s="37">
        <v>180</v>
      </c>
      <c r="R26" s="84">
        <f t="shared" si="22"/>
        <v>1.2079211743993048</v>
      </c>
      <c r="S26" s="36">
        <f t="shared" si="6"/>
        <v>1.2683172331192699E-3</v>
      </c>
      <c r="T26" s="38">
        <f t="shared" si="7"/>
        <v>6.0999907000000003E-3</v>
      </c>
      <c r="U26" s="37">
        <v>220</v>
      </c>
      <c r="V26" s="84">
        <f t="shared" si="23"/>
        <v>1.2597065661398514</v>
      </c>
      <c r="W26" s="36">
        <f t="shared" si="8"/>
        <v>1.322691894446844E-3</v>
      </c>
      <c r="X26" s="38">
        <f t="shared" si="9"/>
        <v>5.0930245000000004E-3</v>
      </c>
      <c r="Y26" s="37">
        <v>260</v>
      </c>
      <c r="Z26" s="84">
        <f t="shared" si="24"/>
        <v>1.3137120752643443</v>
      </c>
      <c r="AA26" s="36">
        <f t="shared" si="10"/>
        <v>1.3793976790275615E-3</v>
      </c>
      <c r="AB26" s="38">
        <f t="shared" si="11"/>
        <v>4.3970181000000004E-3</v>
      </c>
      <c r="AC26" s="37">
        <v>300</v>
      </c>
      <c r="AD26" s="84">
        <f t="shared" si="25"/>
        <v>1.3700328815335783</v>
      </c>
      <c r="AE26" s="36">
        <f t="shared" si="12"/>
        <v>1.4385345256102571E-3</v>
      </c>
      <c r="AF26" s="38">
        <f t="shared" si="13"/>
        <v>3.8875857000000001E-3</v>
      </c>
      <c r="AG26" s="37">
        <v>340</v>
      </c>
      <c r="AH26" s="84">
        <f t="shared" si="26"/>
        <v>1.4287682452073935</v>
      </c>
      <c r="AI26" s="36">
        <f t="shared" si="14"/>
        <v>1.500206657467763E-3</v>
      </c>
      <c r="AJ26" s="38">
        <f t="shared" si="15"/>
        <v>3.4988754E-3</v>
      </c>
    </row>
    <row r="27" spans="1:36" s="26" customFormat="1" ht="17.25" customHeight="1" x14ac:dyDescent="0.15">
      <c r="A27" s="33">
        <v>21</v>
      </c>
      <c r="B27" s="80">
        <f t="shared" si="17"/>
        <v>1.0222830719420983</v>
      </c>
      <c r="C27" s="32">
        <f t="shared" si="0"/>
        <v>1.0733972255392032E-3</v>
      </c>
      <c r="D27" s="32">
        <f t="shared" si="18"/>
        <v>4.8170971600000001E-2</v>
      </c>
      <c r="E27" s="33">
        <v>61</v>
      </c>
      <c r="F27" s="80">
        <f t="shared" si="27"/>
        <v>1.0661098799095774</v>
      </c>
      <c r="G27" s="32">
        <f t="shared" si="1"/>
        <v>1.1194153739050561E-3</v>
      </c>
      <c r="H27" s="32">
        <f t="shared" si="16"/>
        <v>1.69326487E-2</v>
      </c>
      <c r="I27" s="33">
        <v>101</v>
      </c>
      <c r="J27" s="80">
        <f t="shared" si="20"/>
        <v>1.1118156088426254</v>
      </c>
      <c r="K27" s="32">
        <f t="shared" si="2"/>
        <v>1.1674063892847567E-3</v>
      </c>
      <c r="L27" s="32">
        <f t="shared" si="3"/>
        <v>1.044046E-2</v>
      </c>
      <c r="M27" s="33">
        <v>141</v>
      </c>
      <c r="N27" s="80">
        <f t="shared" si="21"/>
        <v>1.1594808109000376</v>
      </c>
      <c r="O27" s="32">
        <f t="shared" si="4"/>
        <v>1.2174548514450394E-3</v>
      </c>
      <c r="P27" s="32">
        <f t="shared" si="5"/>
        <v>7.6338641999999998E-3</v>
      </c>
      <c r="Q27" s="33">
        <v>181</v>
      </c>
      <c r="R27" s="80">
        <f t="shared" si="22"/>
        <v>1.209189491632424</v>
      </c>
      <c r="S27" s="32">
        <f t="shared" si="6"/>
        <v>1.2696489662140451E-3</v>
      </c>
      <c r="T27" s="32">
        <f t="shared" si="7"/>
        <v>6.0693726000000002E-3</v>
      </c>
      <c r="U27" s="33">
        <v>221</v>
      </c>
      <c r="V27" s="80">
        <f t="shared" si="23"/>
        <v>1.2610292580342983</v>
      </c>
      <c r="W27" s="32">
        <f t="shared" si="8"/>
        <v>1.3240807209360132E-3</v>
      </c>
      <c r="X27" s="32">
        <f t="shared" si="9"/>
        <v>5.0725376000000004E-3</v>
      </c>
      <c r="Y27" s="33">
        <v>261</v>
      </c>
      <c r="Z27" s="80">
        <f t="shared" si="24"/>
        <v>1.3150914729433718</v>
      </c>
      <c r="AA27" s="32">
        <f t="shared" si="10"/>
        <v>1.3808460465905403E-3</v>
      </c>
      <c r="AB27" s="32">
        <f t="shared" si="11"/>
        <v>4.3823656000000002E-3</v>
      </c>
      <c r="AC27" s="33">
        <v>301</v>
      </c>
      <c r="AD27" s="80">
        <f t="shared" si="25"/>
        <v>1.3714714160591885</v>
      </c>
      <c r="AE27" s="32">
        <f t="shared" si="12"/>
        <v>1.4400449868621479E-3</v>
      </c>
      <c r="AF27" s="32">
        <f t="shared" si="13"/>
        <v>3.8765969999999999E-3</v>
      </c>
      <c r="AG27" s="33">
        <v>341</v>
      </c>
      <c r="AH27" s="80">
        <f t="shared" si="26"/>
        <v>1.4302684518648614</v>
      </c>
      <c r="AI27" s="32">
        <f t="shared" si="14"/>
        <v>1.5017818744581044E-3</v>
      </c>
      <c r="AJ27" s="32">
        <f t="shared" si="15"/>
        <v>3.4903369E-3</v>
      </c>
    </row>
    <row r="28" spans="1:36" s="26" customFormat="1" ht="17.25" customHeight="1" x14ac:dyDescent="0.15">
      <c r="A28" s="35">
        <v>22</v>
      </c>
      <c r="B28" s="81">
        <f t="shared" si="17"/>
        <v>1.0233564691676376</v>
      </c>
      <c r="C28" s="34">
        <f t="shared" si="0"/>
        <v>1.0745242926260194E-3</v>
      </c>
      <c r="D28" s="34">
        <f t="shared" si="18"/>
        <v>4.6005425099999997E-2</v>
      </c>
      <c r="E28" s="35">
        <v>62</v>
      </c>
      <c r="F28" s="81">
        <f t="shared" si="27"/>
        <v>1.0672292952834825</v>
      </c>
      <c r="G28" s="34">
        <f t="shared" si="1"/>
        <v>1.1205907600476566E-3</v>
      </c>
      <c r="H28" s="34">
        <f t="shared" si="16"/>
        <v>1.6668191400000001E-2</v>
      </c>
      <c r="I28" s="35">
        <v>102</v>
      </c>
      <c r="J28" s="81">
        <f t="shared" si="20"/>
        <v>1.1129830152319102</v>
      </c>
      <c r="K28" s="34">
        <f t="shared" si="2"/>
        <v>1.1686321659935058E-3</v>
      </c>
      <c r="L28" s="34">
        <f t="shared" si="3"/>
        <v>1.03434323E-2</v>
      </c>
      <c r="M28" s="35">
        <v>142</v>
      </c>
      <c r="N28" s="81">
        <f t="shared" si="21"/>
        <v>1.1606982657514826</v>
      </c>
      <c r="O28" s="34">
        <f t="shared" si="4"/>
        <v>1.2187331790390566E-3</v>
      </c>
      <c r="P28" s="34">
        <f t="shared" si="5"/>
        <v>7.5839846000000004E-3</v>
      </c>
      <c r="Q28" s="35">
        <v>182</v>
      </c>
      <c r="R28" s="81">
        <f t="shared" si="22"/>
        <v>1.210459140598638</v>
      </c>
      <c r="S28" s="34">
        <f t="shared" si="6"/>
        <v>1.2709820976285699E-3</v>
      </c>
      <c r="T28" s="34">
        <f t="shared" si="7"/>
        <v>6.0390918999999998E-3</v>
      </c>
      <c r="U28" s="35">
        <v>222</v>
      </c>
      <c r="V28" s="81">
        <f t="shared" si="23"/>
        <v>1.2623533387552344</v>
      </c>
      <c r="W28" s="34">
        <f t="shared" si="8"/>
        <v>1.3254710056929961E-3</v>
      </c>
      <c r="X28" s="34">
        <f t="shared" si="9"/>
        <v>5.0522361000000003E-3</v>
      </c>
      <c r="Y28" s="35">
        <v>262</v>
      </c>
      <c r="Z28" s="81">
        <f t="shared" si="24"/>
        <v>1.3164723189899623</v>
      </c>
      <c r="AA28" s="34">
        <f t="shared" si="10"/>
        <v>1.3822959349394605E-3</v>
      </c>
      <c r="AB28" s="34">
        <f t="shared" si="11"/>
        <v>4.3678257000000003E-3</v>
      </c>
      <c r="AC28" s="35">
        <v>302</v>
      </c>
      <c r="AD28" s="81">
        <f t="shared" si="25"/>
        <v>1.3729114610460507</v>
      </c>
      <c r="AE28" s="34">
        <f t="shared" si="12"/>
        <v>1.441557034098353E-3</v>
      </c>
      <c r="AF28" s="34">
        <f t="shared" si="13"/>
        <v>3.8656818E-3</v>
      </c>
      <c r="AG28" s="35">
        <v>342</v>
      </c>
      <c r="AH28" s="81">
        <f t="shared" si="26"/>
        <v>1.4317702337393194</v>
      </c>
      <c r="AI28" s="34">
        <f t="shared" si="14"/>
        <v>1.5033587454262854E-3</v>
      </c>
      <c r="AJ28" s="34">
        <f t="shared" si="15"/>
        <v>3.481849E-3</v>
      </c>
    </row>
    <row r="29" spans="1:36" s="26" customFormat="1" ht="17.25" customHeight="1" x14ac:dyDescent="0.15">
      <c r="A29" s="35">
        <v>23</v>
      </c>
      <c r="B29" s="81">
        <f t="shared" si="17"/>
        <v>1.0244309934602636</v>
      </c>
      <c r="C29" s="34">
        <f t="shared" si="0"/>
        <v>1.0756525431332767E-3</v>
      </c>
      <c r="D29" s="34">
        <f t="shared" si="18"/>
        <v>4.4028194999999999E-2</v>
      </c>
      <c r="E29" s="35">
        <v>63</v>
      </c>
      <c r="F29" s="81">
        <f t="shared" si="27"/>
        <v>1.0683498860435301</v>
      </c>
      <c r="G29" s="34">
        <f t="shared" si="1"/>
        <v>1.1217673803457064E-3</v>
      </c>
      <c r="H29" s="34">
        <f t="shared" si="16"/>
        <v>1.6412132400000001E-2</v>
      </c>
      <c r="I29" s="35">
        <v>103</v>
      </c>
      <c r="J29" s="81">
        <f t="shared" si="20"/>
        <v>1.1141516473979038</v>
      </c>
      <c r="K29" s="34">
        <f t="shared" si="2"/>
        <v>1.1698592297677991E-3</v>
      </c>
      <c r="L29" s="34">
        <f t="shared" si="3"/>
        <v>1.02482904E-2</v>
      </c>
      <c r="M29" s="35">
        <v>143</v>
      </c>
      <c r="N29" s="81">
        <f t="shared" si="21"/>
        <v>1.1619169989305216</v>
      </c>
      <c r="O29" s="34">
        <f t="shared" si="4"/>
        <v>1.2200128488770476E-3</v>
      </c>
      <c r="P29" s="34">
        <f t="shared" si="5"/>
        <v>7.534804E-3</v>
      </c>
      <c r="Q29" s="35">
        <v>183</v>
      </c>
      <c r="R29" s="81">
        <f t="shared" si="22"/>
        <v>1.2117301226962667</v>
      </c>
      <c r="S29" s="34">
        <f t="shared" si="6"/>
        <v>1.27231662883108E-3</v>
      </c>
      <c r="T29" s="34">
        <f t="shared" si="7"/>
        <v>6.0091431999999998E-3</v>
      </c>
      <c r="U29" s="35">
        <v>223</v>
      </c>
      <c r="V29" s="81">
        <f t="shared" si="23"/>
        <v>1.2636788097609273</v>
      </c>
      <c r="W29" s="34">
        <f t="shared" si="8"/>
        <v>1.3268627502489735E-3</v>
      </c>
      <c r="X29" s="34">
        <f t="shared" si="9"/>
        <v>5.0321174999999998E-3</v>
      </c>
      <c r="Y29" s="35">
        <v>263</v>
      </c>
      <c r="Z29" s="81">
        <f t="shared" si="24"/>
        <v>1.3178546149249017</v>
      </c>
      <c r="AA29" s="34">
        <f t="shared" si="10"/>
        <v>1.3837473456711469E-3</v>
      </c>
      <c r="AB29" s="34">
        <f t="shared" si="11"/>
        <v>4.3533970999999998E-3</v>
      </c>
      <c r="AC29" s="35">
        <v>303</v>
      </c>
      <c r="AD29" s="81">
        <f t="shared" si="25"/>
        <v>1.3743530180801491</v>
      </c>
      <c r="AE29" s="34">
        <f t="shared" si="12"/>
        <v>1.4430706689841566E-3</v>
      </c>
      <c r="AF29" s="34">
        <f t="shared" si="13"/>
        <v>3.8548391000000001E-3</v>
      </c>
      <c r="AG29" s="35">
        <v>343</v>
      </c>
      <c r="AH29" s="81">
        <f t="shared" si="26"/>
        <v>1.4332735924847457</v>
      </c>
      <c r="AI29" s="34">
        <f t="shared" si="14"/>
        <v>1.5049372721089829E-3</v>
      </c>
      <c r="AJ29" s="34">
        <f t="shared" si="15"/>
        <v>3.473411E-3</v>
      </c>
    </row>
    <row r="30" spans="1:36" s="26" customFormat="1" ht="17.25" customHeight="1" x14ac:dyDescent="0.15">
      <c r="A30" s="35">
        <v>24</v>
      </c>
      <c r="B30" s="81">
        <f t="shared" si="17"/>
        <v>1.0255066460033968</v>
      </c>
      <c r="C30" s="34">
        <f t="shared" si="0"/>
        <v>1.0767819783035666E-3</v>
      </c>
      <c r="D30" s="34">
        <f t="shared" si="18"/>
        <v>4.2215741699999997E-2</v>
      </c>
      <c r="E30" s="35">
        <v>64</v>
      </c>
      <c r="F30" s="81">
        <f t="shared" si="27"/>
        <v>1.0694716534238757</v>
      </c>
      <c r="G30" s="34">
        <f t="shared" si="1"/>
        <v>1.1229452360950695E-3</v>
      </c>
      <c r="H30" s="34">
        <f t="shared" si="16"/>
        <v>1.6164078200000001E-2</v>
      </c>
      <c r="I30" s="35">
        <v>104</v>
      </c>
      <c r="J30" s="81">
        <f t="shared" si="20"/>
        <v>1.1153215066276716</v>
      </c>
      <c r="K30" s="34">
        <f t="shared" si="2"/>
        <v>1.1710875819590551E-3</v>
      </c>
      <c r="L30" s="34">
        <f t="shared" si="3"/>
        <v>1.01549799E-2</v>
      </c>
      <c r="M30" s="35">
        <v>144</v>
      </c>
      <c r="N30" s="81">
        <f t="shared" si="21"/>
        <v>1.1631370117793987</v>
      </c>
      <c r="O30" s="34">
        <f t="shared" si="4"/>
        <v>1.2212938623683686E-3</v>
      </c>
      <c r="P30" s="34">
        <f t="shared" si="5"/>
        <v>7.4863077E-3</v>
      </c>
      <c r="Q30" s="35">
        <v>184</v>
      </c>
      <c r="R30" s="81">
        <f t="shared" si="22"/>
        <v>1.2130024393250978</v>
      </c>
      <c r="S30" s="34">
        <f t="shared" si="6"/>
        <v>1.2736525612913527E-3</v>
      </c>
      <c r="T30" s="34">
        <f t="shared" si="7"/>
        <v>5.9795209999999998E-3</v>
      </c>
      <c r="U30" s="35">
        <v>224</v>
      </c>
      <c r="V30" s="81">
        <f t="shared" si="23"/>
        <v>1.2650056725111762</v>
      </c>
      <c r="W30" s="34">
        <f t="shared" si="8"/>
        <v>1.3282559561367349E-3</v>
      </c>
      <c r="X30" s="34">
        <f t="shared" si="9"/>
        <v>5.0121793E-3</v>
      </c>
      <c r="Y30" s="35">
        <v>264</v>
      </c>
      <c r="Z30" s="81">
        <f t="shared" si="24"/>
        <v>1.3192383622705728</v>
      </c>
      <c r="AA30" s="34">
        <f t="shared" si="10"/>
        <v>1.3852002803841012E-3</v>
      </c>
      <c r="AB30" s="34">
        <f t="shared" si="11"/>
        <v>4.3390783999999998E-3</v>
      </c>
      <c r="AC30" s="35">
        <v>304</v>
      </c>
      <c r="AD30" s="81">
        <f t="shared" si="25"/>
        <v>1.3757960887491332</v>
      </c>
      <c r="AE30" s="34">
        <f t="shared" si="12"/>
        <v>1.4445858931865898E-3</v>
      </c>
      <c r="AF30" s="34">
        <f t="shared" si="13"/>
        <v>3.8440685000000001E-3</v>
      </c>
      <c r="AG30" s="35">
        <v>344</v>
      </c>
      <c r="AH30" s="81">
        <f t="shared" si="26"/>
        <v>1.4347785297568547</v>
      </c>
      <c r="AI30" s="34">
        <f t="shared" si="14"/>
        <v>1.5065174562446974E-3</v>
      </c>
      <c r="AJ30" s="34">
        <f t="shared" si="15"/>
        <v>3.4650227000000001E-3</v>
      </c>
    </row>
    <row r="31" spans="1:36" s="26" customFormat="1" ht="17.25" customHeight="1" x14ac:dyDescent="0.15">
      <c r="A31" s="39">
        <v>25</v>
      </c>
      <c r="B31" s="82">
        <f t="shared" si="17"/>
        <v>1.0265834279817003</v>
      </c>
      <c r="C31" s="38">
        <f t="shared" si="0"/>
        <v>1.0779125993807853E-3</v>
      </c>
      <c r="D31" s="38">
        <f t="shared" si="18"/>
        <v>4.0548292E-2</v>
      </c>
      <c r="E31" s="39">
        <v>65</v>
      </c>
      <c r="F31" s="82">
        <f t="shared" si="27"/>
        <v>1.0705945986599708</v>
      </c>
      <c r="G31" s="38">
        <f t="shared" si="1"/>
        <v>1.1241243285929692E-3</v>
      </c>
      <c r="H31" s="38">
        <f t="shared" si="16"/>
        <v>1.5923659199999999E-2</v>
      </c>
      <c r="I31" s="39">
        <v>105</v>
      </c>
      <c r="J31" s="82">
        <f t="shared" si="20"/>
        <v>1.1164925942096307</v>
      </c>
      <c r="K31" s="38">
        <f t="shared" si="2"/>
        <v>1.172317223920112E-3</v>
      </c>
      <c r="L31" s="38">
        <f t="shared" si="3"/>
        <v>1.0063448500000001E-2</v>
      </c>
      <c r="M31" s="39">
        <v>145</v>
      </c>
      <c r="N31" s="82">
        <f t="shared" si="21"/>
        <v>1.164358305641767</v>
      </c>
      <c r="O31" s="38">
        <f t="shared" si="4"/>
        <v>1.2225762209238553E-3</v>
      </c>
      <c r="P31" s="38">
        <f t="shared" si="5"/>
        <v>7.4384815E-3</v>
      </c>
      <c r="Q31" s="39">
        <v>185</v>
      </c>
      <c r="R31" s="82">
        <f t="shared" si="22"/>
        <v>1.2142760918863891</v>
      </c>
      <c r="S31" s="38">
        <f t="shared" si="6"/>
        <v>1.2749898964807085E-3</v>
      </c>
      <c r="T31" s="38">
        <f t="shared" si="7"/>
        <v>5.95022E-3</v>
      </c>
      <c r="U31" s="39">
        <v>225</v>
      </c>
      <c r="V31" s="82">
        <f t="shared" si="23"/>
        <v>1.266333928467313</v>
      </c>
      <c r="W31" s="38">
        <f t="shared" si="8"/>
        <v>1.3296506248906786E-3</v>
      </c>
      <c r="X31" s="38">
        <f t="shared" si="9"/>
        <v>4.9924191999999997E-3</v>
      </c>
      <c r="Y31" s="39">
        <v>265</v>
      </c>
      <c r="Z31" s="82">
        <f t="shared" si="24"/>
        <v>1.3206235625509568</v>
      </c>
      <c r="AA31" s="38">
        <f t="shared" si="10"/>
        <v>1.3866547406785046E-3</v>
      </c>
      <c r="AB31" s="38">
        <f t="shared" si="11"/>
        <v>4.3248684999999997E-3</v>
      </c>
      <c r="AC31" s="39">
        <v>305</v>
      </c>
      <c r="AD31" s="82">
        <f t="shared" si="25"/>
        <v>1.3772406746423198</v>
      </c>
      <c r="AE31" s="38">
        <f t="shared" si="12"/>
        <v>1.4461027083744358E-3</v>
      </c>
      <c r="AF31" s="38">
        <f t="shared" si="13"/>
        <v>3.8333690000000001E-3</v>
      </c>
      <c r="AG31" s="39">
        <v>345</v>
      </c>
      <c r="AH31" s="82">
        <f t="shared" si="26"/>
        <v>1.4362850472130995</v>
      </c>
      <c r="AI31" s="38">
        <f t="shared" si="14"/>
        <v>1.5080992995737544E-3</v>
      </c>
      <c r="AJ31" s="38">
        <f t="shared" si="15"/>
        <v>3.4566834E-3</v>
      </c>
    </row>
    <row r="32" spans="1:36" s="26" customFormat="1" ht="17.25" customHeight="1" x14ac:dyDescent="0.15">
      <c r="A32" s="41">
        <v>26</v>
      </c>
      <c r="B32" s="83">
        <f t="shared" si="17"/>
        <v>1.0276613405810811</v>
      </c>
      <c r="C32" s="40">
        <f t="shared" si="0"/>
        <v>1.079044407610135E-3</v>
      </c>
      <c r="D32" s="40">
        <f t="shared" si="18"/>
        <v>3.90091147E-2</v>
      </c>
      <c r="E32" s="41">
        <v>66</v>
      </c>
      <c r="F32" s="83">
        <f t="shared" si="27"/>
        <v>1.0717187229885636</v>
      </c>
      <c r="G32" s="40">
        <f t="shared" si="1"/>
        <v>1.1253046591379917E-3</v>
      </c>
      <c r="H32" s="32">
        <f t="shared" si="16"/>
        <v>1.5690528400000001E-2</v>
      </c>
      <c r="I32" s="41">
        <v>106</v>
      </c>
      <c r="J32" s="83">
        <f t="shared" si="20"/>
        <v>1.1176649114335508</v>
      </c>
      <c r="K32" s="40">
        <f t="shared" si="2"/>
        <v>1.1735481570052284E-3</v>
      </c>
      <c r="L32" s="32">
        <f t="shared" si="3"/>
        <v>9.9736458999999996E-3</v>
      </c>
      <c r="M32" s="41">
        <v>146</v>
      </c>
      <c r="N32" s="83">
        <f t="shared" si="21"/>
        <v>1.1655808818626909</v>
      </c>
      <c r="O32" s="40">
        <f t="shared" si="4"/>
        <v>1.2238599259558254E-3</v>
      </c>
      <c r="P32" s="32">
        <f t="shared" si="5"/>
        <v>7.3913117999999996E-3</v>
      </c>
      <c r="Q32" s="41">
        <v>186</v>
      </c>
      <c r="R32" s="83">
        <f t="shared" si="22"/>
        <v>1.2155510817828699</v>
      </c>
      <c r="S32" s="40">
        <f t="shared" si="6"/>
        <v>1.2763286358720132E-3</v>
      </c>
      <c r="T32" s="32">
        <f t="shared" si="7"/>
        <v>5.9212351E-3</v>
      </c>
      <c r="U32" s="41">
        <v>226</v>
      </c>
      <c r="V32" s="83">
        <f t="shared" si="23"/>
        <v>1.2676635790922037</v>
      </c>
      <c r="W32" s="40">
        <f t="shared" si="8"/>
        <v>1.3310467580468139E-3</v>
      </c>
      <c r="X32" s="32">
        <f t="shared" si="9"/>
        <v>4.9728348E-3</v>
      </c>
      <c r="Y32" s="41">
        <v>266</v>
      </c>
      <c r="Z32" s="83">
        <f t="shared" si="24"/>
        <v>1.3220102172916353</v>
      </c>
      <c r="AA32" s="40">
        <f t="shared" si="10"/>
        <v>1.3881107281562169E-3</v>
      </c>
      <c r="AB32" s="32">
        <f t="shared" si="11"/>
        <v>4.3107661000000002E-3</v>
      </c>
      <c r="AC32" s="41">
        <v>306</v>
      </c>
      <c r="AD32" s="83">
        <f t="shared" si="25"/>
        <v>1.3786867773506943</v>
      </c>
      <c r="AE32" s="40">
        <f t="shared" si="12"/>
        <v>1.4476211162182289E-3</v>
      </c>
      <c r="AF32" s="32">
        <f t="shared" si="13"/>
        <v>3.8227400999999999E-3</v>
      </c>
      <c r="AG32" s="41">
        <v>346</v>
      </c>
      <c r="AH32" s="83">
        <f t="shared" si="26"/>
        <v>1.4377931465126732</v>
      </c>
      <c r="AI32" s="40">
        <f t="shared" si="14"/>
        <v>1.5096828038383067E-3</v>
      </c>
      <c r="AJ32" s="32">
        <f t="shared" si="15"/>
        <v>3.4483930000000001E-3</v>
      </c>
    </row>
    <row r="33" spans="1:36" s="26" customFormat="1" ht="17.25" customHeight="1" x14ac:dyDescent="0.15">
      <c r="A33" s="35">
        <v>27</v>
      </c>
      <c r="B33" s="81">
        <f t="shared" si="17"/>
        <v>1.0287403849886911</v>
      </c>
      <c r="C33" s="34">
        <f t="shared" si="0"/>
        <v>1.0801774042381257E-3</v>
      </c>
      <c r="D33" s="34">
        <f t="shared" si="18"/>
        <v>3.75839574E-2</v>
      </c>
      <c r="E33" s="35">
        <v>67</v>
      </c>
      <c r="F33" s="81">
        <f t="shared" si="27"/>
        <v>1.0728440276477016</v>
      </c>
      <c r="G33" s="34">
        <f t="shared" si="1"/>
        <v>1.1264862290300867E-3</v>
      </c>
      <c r="H33" s="34">
        <f t="shared" si="16"/>
        <v>1.54643595E-2</v>
      </c>
      <c r="I33" s="35">
        <v>107</v>
      </c>
      <c r="J33" s="81">
        <f t="shared" si="20"/>
        <v>1.1188384595905561</v>
      </c>
      <c r="K33" s="34">
        <f t="shared" si="2"/>
        <v>1.1747803825700837E-3</v>
      </c>
      <c r="L33" s="34">
        <f t="shared" si="3"/>
        <v>9.8855235E-3</v>
      </c>
      <c r="M33" s="35">
        <v>147</v>
      </c>
      <c r="N33" s="81">
        <f t="shared" si="21"/>
        <v>1.1668047417886467</v>
      </c>
      <c r="O33" s="34">
        <f t="shared" si="4"/>
        <v>1.2251449788780789E-3</v>
      </c>
      <c r="P33" s="34">
        <f t="shared" si="5"/>
        <v>7.3447851E-3</v>
      </c>
      <c r="Q33" s="35">
        <v>187</v>
      </c>
      <c r="R33" s="81">
        <f t="shared" si="22"/>
        <v>1.2168274104187418</v>
      </c>
      <c r="S33" s="34">
        <f t="shared" si="6"/>
        <v>1.2776687809396788E-3</v>
      </c>
      <c r="T33" s="34">
        <f t="shared" si="7"/>
        <v>5.8925612000000002E-3</v>
      </c>
      <c r="U33" s="35">
        <v>227</v>
      </c>
      <c r="V33" s="81">
        <f t="shared" si="23"/>
        <v>1.2689946258502505</v>
      </c>
      <c r="W33" s="34">
        <f t="shared" si="8"/>
        <v>1.332444357142763E-3</v>
      </c>
      <c r="X33" s="34">
        <f t="shared" si="9"/>
        <v>4.9534237E-3</v>
      </c>
      <c r="Y33" s="35">
        <v>267</v>
      </c>
      <c r="Z33" s="81">
        <f t="shared" si="24"/>
        <v>1.3233983280197914</v>
      </c>
      <c r="AA33" s="34">
        <f t="shared" si="10"/>
        <v>1.389568244420781E-3</v>
      </c>
      <c r="AB33" s="34">
        <f t="shared" si="11"/>
        <v>4.2967700000000001E-3</v>
      </c>
      <c r="AC33" s="35">
        <v>307</v>
      </c>
      <c r="AD33" s="81">
        <f t="shared" si="25"/>
        <v>1.3801343984669125</v>
      </c>
      <c r="AE33" s="34">
        <f t="shared" si="12"/>
        <v>1.449141118390258E-3</v>
      </c>
      <c r="AF33" s="34">
        <f t="shared" si="13"/>
        <v>3.812181E-3</v>
      </c>
      <c r="AG33" s="35">
        <v>347</v>
      </c>
      <c r="AH33" s="81">
        <f t="shared" si="26"/>
        <v>1.4393028293165115</v>
      </c>
      <c r="AI33" s="34">
        <f t="shared" si="14"/>
        <v>1.5112679707823371E-3</v>
      </c>
      <c r="AJ33" s="34">
        <f t="shared" si="15"/>
        <v>3.4401508000000002E-3</v>
      </c>
    </row>
    <row r="34" spans="1:36" s="26" customFormat="1" ht="17.25" customHeight="1" x14ac:dyDescent="0.15">
      <c r="A34" s="35">
        <v>28</v>
      </c>
      <c r="B34" s="81">
        <f t="shared" si="17"/>
        <v>1.0298205623929293</v>
      </c>
      <c r="C34" s="34">
        <f t="shared" si="0"/>
        <v>1.0813115905125756E-3</v>
      </c>
      <c r="D34" s="34">
        <f t="shared" si="18"/>
        <v>3.6260603500000002E-2</v>
      </c>
      <c r="E34" s="35">
        <v>68</v>
      </c>
      <c r="F34" s="81">
        <f t="shared" si="27"/>
        <v>1.0739705138767317</v>
      </c>
      <c r="G34" s="34">
        <f t="shared" si="1"/>
        <v>1.1276690395705682E-3</v>
      </c>
      <c r="H34" s="34">
        <f t="shared" si="16"/>
        <v>1.52448453E-2</v>
      </c>
      <c r="I34" s="35">
        <v>108</v>
      </c>
      <c r="J34" s="81">
        <f t="shared" si="20"/>
        <v>1.1200132399731262</v>
      </c>
      <c r="K34" s="34">
        <f t="shared" si="2"/>
        <v>1.1760139019717825E-3</v>
      </c>
      <c r="L34" s="34">
        <f t="shared" si="3"/>
        <v>9.7990347000000005E-3</v>
      </c>
      <c r="M34" s="35">
        <v>148</v>
      </c>
      <c r="N34" s="81">
        <f t="shared" si="21"/>
        <v>1.1680298867675247</v>
      </c>
      <c r="O34" s="34">
        <f t="shared" si="4"/>
        <v>1.226431381105901E-3</v>
      </c>
      <c r="P34" s="34">
        <f t="shared" si="5"/>
        <v>7.2988882999999996E-3</v>
      </c>
      <c r="Q34" s="35">
        <v>188</v>
      </c>
      <c r="R34" s="81">
        <f t="shared" si="22"/>
        <v>1.2181050791996815</v>
      </c>
      <c r="S34" s="34">
        <f t="shared" si="6"/>
        <v>1.2790103331596656E-3</v>
      </c>
      <c r="T34" s="34">
        <f t="shared" si="7"/>
        <v>5.8641932000000003E-3</v>
      </c>
      <c r="U34" s="35">
        <v>228</v>
      </c>
      <c r="V34" s="81">
        <f t="shared" si="23"/>
        <v>1.2703270702073932</v>
      </c>
      <c r="W34" s="34">
        <f t="shared" si="8"/>
        <v>1.3338434237177628E-3</v>
      </c>
      <c r="X34" s="34">
        <f t="shared" si="9"/>
        <v>4.9341836999999998E-3</v>
      </c>
      <c r="Y34" s="35">
        <v>268</v>
      </c>
      <c r="Z34" s="81">
        <f t="shared" si="24"/>
        <v>1.3247878962642121</v>
      </c>
      <c r="AA34" s="34">
        <f t="shared" si="10"/>
        <v>1.3910272910774228E-3</v>
      </c>
      <c r="AB34" s="34">
        <f t="shared" si="11"/>
        <v>4.2828791000000003E-3</v>
      </c>
      <c r="AC34" s="35">
        <v>308</v>
      </c>
      <c r="AD34" s="81">
        <f t="shared" si="25"/>
        <v>1.3815835395853029</v>
      </c>
      <c r="AE34" s="34">
        <f t="shared" si="12"/>
        <v>1.450662716564568E-3</v>
      </c>
      <c r="AF34" s="34">
        <f t="shared" si="13"/>
        <v>3.8016909999999998E-3</v>
      </c>
      <c r="AG34" s="35">
        <v>348</v>
      </c>
      <c r="AH34" s="81">
        <f t="shared" si="26"/>
        <v>1.4408140972872938</v>
      </c>
      <c r="AI34" s="34">
        <f t="shared" si="14"/>
        <v>1.5128548021516586E-3</v>
      </c>
      <c r="AJ34" s="34">
        <f t="shared" si="15"/>
        <v>3.4319565000000001E-3</v>
      </c>
    </row>
    <row r="35" spans="1:36" s="26" customFormat="1" ht="17.25" customHeight="1" x14ac:dyDescent="0.15">
      <c r="A35" s="35">
        <v>29</v>
      </c>
      <c r="B35" s="81">
        <f t="shared" si="17"/>
        <v>1.0309018739834419</v>
      </c>
      <c r="C35" s="34">
        <f t="shared" si="0"/>
        <v>1.0824469676826141E-3</v>
      </c>
      <c r="D35" s="34">
        <f t="shared" si="18"/>
        <v>3.5028521799999997E-2</v>
      </c>
      <c r="E35" s="35">
        <v>69</v>
      </c>
      <c r="F35" s="81">
        <f t="shared" si="27"/>
        <v>1.0750981829163022</v>
      </c>
      <c r="G35" s="34">
        <f t="shared" si="1"/>
        <v>1.1288530920621172E-3</v>
      </c>
      <c r="H35" s="34">
        <f t="shared" si="16"/>
        <v>1.50316965E-2</v>
      </c>
      <c r="I35" s="35">
        <v>109</v>
      </c>
      <c r="J35" s="81">
        <f t="shared" si="20"/>
        <v>1.121189253875098</v>
      </c>
      <c r="K35" s="34">
        <f t="shared" si="2"/>
        <v>1.177248716568853E-3</v>
      </c>
      <c r="L35" s="34">
        <f t="shared" si="3"/>
        <v>9.7141345000000007E-3</v>
      </c>
      <c r="M35" s="35">
        <v>149</v>
      </c>
      <c r="N35" s="81">
        <f t="shared" si="21"/>
        <v>1.1692563181486306</v>
      </c>
      <c r="O35" s="34">
        <f t="shared" si="4"/>
        <v>1.2277191340560622E-3</v>
      </c>
      <c r="P35" s="34">
        <f t="shared" si="5"/>
        <v>7.2536088999999998E-3</v>
      </c>
      <c r="Q35" s="35">
        <v>189</v>
      </c>
      <c r="R35" s="81">
        <f t="shared" si="22"/>
        <v>1.2193840895328412</v>
      </c>
      <c r="S35" s="34">
        <f t="shared" si="6"/>
        <v>1.2803532940094831E-3</v>
      </c>
      <c r="T35" s="34">
        <f t="shared" si="7"/>
        <v>5.8361265000000002E-3</v>
      </c>
      <c r="U35" s="35">
        <v>229</v>
      </c>
      <c r="V35" s="81">
        <f t="shared" si="23"/>
        <v>1.271660913631111</v>
      </c>
      <c r="W35" s="34">
        <f t="shared" si="8"/>
        <v>1.3352439593126665E-3</v>
      </c>
      <c r="X35" s="34">
        <f t="shared" si="9"/>
        <v>4.9151124999999999E-3</v>
      </c>
      <c r="Y35" s="35">
        <v>269</v>
      </c>
      <c r="Z35" s="81">
        <f t="shared" si="24"/>
        <v>1.3261789235552894</v>
      </c>
      <c r="AA35" s="34">
        <f t="shared" si="10"/>
        <v>1.392487869733054E-3</v>
      </c>
      <c r="AB35" s="34">
        <f t="shared" si="11"/>
        <v>4.2690921E-3</v>
      </c>
      <c r="AC35" s="35">
        <v>309</v>
      </c>
      <c r="AD35" s="81">
        <f t="shared" si="25"/>
        <v>1.3830342023018674</v>
      </c>
      <c r="AE35" s="34">
        <f t="shared" si="12"/>
        <v>1.4521859124169605E-3</v>
      </c>
      <c r="AF35" s="34">
        <f t="shared" si="13"/>
        <v>3.7912696000000001E-3</v>
      </c>
      <c r="AG35" s="35">
        <v>349</v>
      </c>
      <c r="AH35" s="81">
        <f t="shared" si="26"/>
        <v>1.4423269520894455</v>
      </c>
      <c r="AI35" s="34">
        <f t="shared" si="14"/>
        <v>1.5144432996939178E-3</v>
      </c>
      <c r="AJ35" s="34">
        <f t="shared" si="15"/>
        <v>3.4238097000000001E-3</v>
      </c>
    </row>
    <row r="36" spans="1:36" s="26" customFormat="1" ht="17.25" customHeight="1" x14ac:dyDescent="0.15">
      <c r="A36" s="37">
        <v>30</v>
      </c>
      <c r="B36" s="84">
        <f t="shared" si="17"/>
        <v>1.0319843209511246</v>
      </c>
      <c r="C36" s="36">
        <f t="shared" si="0"/>
        <v>1.0835835369986807E-3</v>
      </c>
      <c r="D36" s="36">
        <f t="shared" si="18"/>
        <v>3.3878585000000003E-2</v>
      </c>
      <c r="E36" s="37">
        <v>70</v>
      </c>
      <c r="F36" s="84">
        <f t="shared" si="27"/>
        <v>1.0762270360083643</v>
      </c>
      <c r="G36" s="36">
        <f t="shared" si="1"/>
        <v>1.1300383878087824E-3</v>
      </c>
      <c r="H36" s="38">
        <f t="shared" si="16"/>
        <v>1.4824640300000001E-2</v>
      </c>
      <c r="I36" s="37">
        <v>110</v>
      </c>
      <c r="J36" s="84">
        <f t="shared" si="20"/>
        <v>1.1223665025916669</v>
      </c>
      <c r="K36" s="36">
        <f t="shared" si="2"/>
        <v>1.1784848277212503E-3</v>
      </c>
      <c r="L36" s="38">
        <f t="shared" si="3"/>
        <v>9.6307796999999997E-3</v>
      </c>
      <c r="M36" s="37">
        <v>150</v>
      </c>
      <c r="N36" s="84">
        <f t="shared" si="21"/>
        <v>1.1704840372826866</v>
      </c>
      <c r="O36" s="36">
        <f t="shared" si="4"/>
        <v>1.2290082391468208E-3</v>
      </c>
      <c r="P36" s="38">
        <f t="shared" si="5"/>
        <v>7.2089344000000003E-3</v>
      </c>
      <c r="Q36" s="37">
        <v>190</v>
      </c>
      <c r="R36" s="84">
        <f t="shared" si="22"/>
        <v>1.2206644428268507</v>
      </c>
      <c r="S36" s="36">
        <f t="shared" si="6"/>
        <v>1.2816976649681932E-3</v>
      </c>
      <c r="T36" s="38">
        <f t="shared" si="7"/>
        <v>5.8083561000000002E-3</v>
      </c>
      <c r="U36" s="37">
        <v>230</v>
      </c>
      <c r="V36" s="84">
        <f t="shared" si="23"/>
        <v>1.2729961575904236</v>
      </c>
      <c r="W36" s="36">
        <f t="shared" si="8"/>
        <v>1.3366459654699447E-3</v>
      </c>
      <c r="X36" s="38">
        <f t="shared" si="9"/>
        <v>4.896208E-3</v>
      </c>
      <c r="Y36" s="37">
        <v>270</v>
      </c>
      <c r="Z36" s="84">
        <f t="shared" si="24"/>
        <v>1.3275714114250226</v>
      </c>
      <c r="AA36" s="36">
        <f t="shared" si="10"/>
        <v>1.3939499819962736E-3</v>
      </c>
      <c r="AB36" s="38">
        <f t="shared" si="11"/>
        <v>4.2554079E-3</v>
      </c>
      <c r="AC36" s="37">
        <v>310</v>
      </c>
      <c r="AD36" s="84">
        <f t="shared" si="25"/>
        <v>1.3844863882142844</v>
      </c>
      <c r="AE36" s="36">
        <f t="shared" si="12"/>
        <v>1.4537107076249985E-3</v>
      </c>
      <c r="AF36" s="38">
        <f t="shared" si="13"/>
        <v>3.7809159E-3</v>
      </c>
      <c r="AG36" s="37">
        <v>350</v>
      </c>
      <c r="AH36" s="84">
        <f t="shared" si="26"/>
        <v>1.4438413953891394</v>
      </c>
      <c r="AI36" s="36">
        <f t="shared" si="14"/>
        <v>1.5160334651585963E-3</v>
      </c>
      <c r="AJ36" s="38">
        <f t="shared" si="15"/>
        <v>3.4157099000000002E-3</v>
      </c>
    </row>
    <row r="37" spans="1:36" s="26" customFormat="1" ht="17.25" customHeight="1" x14ac:dyDescent="0.15">
      <c r="A37" s="33">
        <v>31</v>
      </c>
      <c r="B37" s="80">
        <f t="shared" si="17"/>
        <v>1.0330679044881232</v>
      </c>
      <c r="C37" s="32">
        <f t="shared" si="0"/>
        <v>1.0847212997125294E-3</v>
      </c>
      <c r="D37" s="32">
        <f t="shared" si="18"/>
        <v>3.2802843599999999E-2</v>
      </c>
      <c r="E37" s="33">
        <v>71</v>
      </c>
      <c r="F37" s="80">
        <f t="shared" si="27"/>
        <v>1.0773570743961731</v>
      </c>
      <c r="G37" s="32">
        <f t="shared" si="1"/>
        <v>1.1312249281159818E-3</v>
      </c>
      <c r="H37" s="32">
        <f t="shared" si="16"/>
        <v>1.46234192E-2</v>
      </c>
      <c r="I37" s="33">
        <v>111</v>
      </c>
      <c r="J37" s="80">
        <f t="shared" si="20"/>
        <v>1.1235449874193881</v>
      </c>
      <c r="K37" s="32">
        <f t="shared" si="2"/>
        <v>1.1797222367903575E-3</v>
      </c>
      <c r="L37" s="32">
        <f t="shared" si="3"/>
        <v>9.5489284000000001E-3</v>
      </c>
      <c r="M37" s="33">
        <v>151</v>
      </c>
      <c r="N37" s="80">
        <f t="shared" si="21"/>
        <v>1.1717130455218334</v>
      </c>
      <c r="O37" s="32">
        <f t="shared" si="4"/>
        <v>1.230298697797925E-3</v>
      </c>
      <c r="P37" s="32">
        <f t="shared" si="5"/>
        <v>7.1648527999999996E-3</v>
      </c>
      <c r="Q37" s="33">
        <v>191</v>
      </c>
      <c r="R37" s="80">
        <f t="shared" si="22"/>
        <v>1.2219461404918188</v>
      </c>
      <c r="S37" s="32">
        <f t="shared" si="6"/>
        <v>1.2830434475164096E-3</v>
      </c>
      <c r="T37" s="32">
        <f t="shared" si="7"/>
        <v>5.7808775E-3</v>
      </c>
      <c r="U37" s="33">
        <v>231</v>
      </c>
      <c r="V37" s="80">
        <f t="shared" si="23"/>
        <v>1.2743328035558936</v>
      </c>
      <c r="W37" s="32">
        <f t="shared" si="8"/>
        <v>1.3380494437336883E-3</v>
      </c>
      <c r="X37" s="32">
        <f t="shared" si="9"/>
        <v>4.8774678999999998E-3</v>
      </c>
      <c r="Y37" s="33">
        <v>271</v>
      </c>
      <c r="Z37" s="80">
        <f t="shared" si="24"/>
        <v>1.3289653614070187</v>
      </c>
      <c r="AA37" s="32">
        <f t="shared" si="10"/>
        <v>1.3954136294773694E-3</v>
      </c>
      <c r="AB37" s="32">
        <f t="shared" si="11"/>
        <v>4.2418254000000004E-3</v>
      </c>
      <c r="AC37" s="33">
        <v>311</v>
      </c>
      <c r="AD37" s="80">
        <f t="shared" si="25"/>
        <v>1.3859400989219093</v>
      </c>
      <c r="AE37" s="32">
        <f t="shared" si="12"/>
        <v>1.4552371038680048E-3</v>
      </c>
      <c r="AF37" s="32">
        <f t="shared" si="13"/>
        <v>3.7706294999999999E-3</v>
      </c>
      <c r="AG37" s="33">
        <v>351</v>
      </c>
      <c r="AH37" s="80">
        <f t="shared" si="26"/>
        <v>1.4453574288542979</v>
      </c>
      <c r="AI37" s="32">
        <f t="shared" si="14"/>
        <v>1.5176253002970128E-3</v>
      </c>
      <c r="AJ37" s="32">
        <f t="shared" si="15"/>
        <v>3.4076569000000001E-3</v>
      </c>
    </row>
    <row r="38" spans="1:36" s="26" customFormat="1" ht="17.25" customHeight="1" x14ac:dyDescent="0.15">
      <c r="A38" s="35">
        <v>32</v>
      </c>
      <c r="B38" s="81">
        <f t="shared" si="17"/>
        <v>1.0341526257878357</v>
      </c>
      <c r="C38" s="34">
        <f t="shared" si="0"/>
        <v>1.0858602570772275E-3</v>
      </c>
      <c r="D38" s="34">
        <f t="shared" si="18"/>
        <v>3.1794341800000001E-2</v>
      </c>
      <c r="E38" s="35">
        <v>72</v>
      </c>
      <c r="F38" s="81">
        <f t="shared" si="27"/>
        <v>1.078488299324289</v>
      </c>
      <c r="G38" s="34">
        <f t="shared" si="1"/>
        <v>1.1324127142905034E-3</v>
      </c>
      <c r="H38" s="34">
        <f t="shared" si="16"/>
        <v>1.44277902E-2</v>
      </c>
      <c r="I38" s="35">
        <v>112</v>
      </c>
      <c r="J38" s="81">
        <f t="shared" si="20"/>
        <v>1.1247247096561785</v>
      </c>
      <c r="K38" s="34">
        <f t="shared" si="2"/>
        <v>1.1809609451389875E-3</v>
      </c>
      <c r="L38" s="34">
        <f t="shared" si="3"/>
        <v>9.4685402999999998E-3</v>
      </c>
      <c r="M38" s="35">
        <v>152</v>
      </c>
      <c r="N38" s="81">
        <f t="shared" si="21"/>
        <v>1.1729433442196313</v>
      </c>
      <c r="O38" s="34">
        <f t="shared" si="4"/>
        <v>1.2315905114306128E-3</v>
      </c>
      <c r="P38" s="34">
        <f t="shared" si="5"/>
        <v>7.1213524999999998E-3</v>
      </c>
      <c r="Q38" s="35">
        <v>192</v>
      </c>
      <c r="R38" s="81">
        <f t="shared" si="22"/>
        <v>1.2232291839393352</v>
      </c>
      <c r="S38" s="34">
        <f t="shared" si="6"/>
        <v>1.2843906431363019E-3</v>
      </c>
      <c r="T38" s="34">
        <f t="shared" si="7"/>
        <v>5.7536860999999996E-3</v>
      </c>
      <c r="U38" s="35">
        <v>232</v>
      </c>
      <c r="V38" s="81">
        <f t="shared" si="23"/>
        <v>1.2756708529996272</v>
      </c>
      <c r="W38" s="34">
        <f t="shared" si="8"/>
        <v>1.3394543956496085E-3</v>
      </c>
      <c r="X38" s="34">
        <f t="shared" si="9"/>
        <v>4.8588902000000003E-3</v>
      </c>
      <c r="Y38" s="35">
        <v>272</v>
      </c>
      <c r="Z38" s="81">
        <f t="shared" si="24"/>
        <v>1.3303607750364961</v>
      </c>
      <c r="AA38" s="34">
        <f t="shared" si="10"/>
        <v>1.3968788137883209E-3</v>
      </c>
      <c r="AB38" s="34">
        <f t="shared" si="11"/>
        <v>4.2283434E-3</v>
      </c>
      <c r="AC38" s="35">
        <v>312</v>
      </c>
      <c r="AD38" s="81">
        <f t="shared" si="25"/>
        <v>1.3873953360257774</v>
      </c>
      <c r="AE38" s="34">
        <f t="shared" si="12"/>
        <v>1.4567651028270661E-3</v>
      </c>
      <c r="AF38" s="34">
        <f t="shared" si="13"/>
        <v>3.7604094999999999E-3</v>
      </c>
      <c r="AG38" s="35">
        <v>352</v>
      </c>
      <c r="AH38" s="81">
        <f t="shared" si="26"/>
        <v>1.4468750541545949</v>
      </c>
      <c r="AI38" s="34">
        <f t="shared" si="14"/>
        <v>1.5192188068623247E-3</v>
      </c>
      <c r="AJ38" s="34">
        <f t="shared" si="15"/>
        <v>3.3996501000000002E-3</v>
      </c>
    </row>
    <row r="39" spans="1:36" s="26" customFormat="1" ht="17.25" customHeight="1" x14ac:dyDescent="0.15">
      <c r="A39" s="35">
        <v>33</v>
      </c>
      <c r="B39" s="81">
        <f t="shared" si="17"/>
        <v>1.0352384860449129</v>
      </c>
      <c r="C39" s="34">
        <f t="shared" si="0"/>
        <v>1.0870004103471585E-3</v>
      </c>
      <c r="D39" s="34">
        <f t="shared" si="18"/>
        <v>3.08469668E-2</v>
      </c>
      <c r="E39" s="35">
        <v>73</v>
      </c>
      <c r="F39" s="81">
        <f t="shared" si="27"/>
        <v>1.0796207120385795</v>
      </c>
      <c r="G39" s="34">
        <f t="shared" si="1"/>
        <v>1.1336017476405085E-3</v>
      </c>
      <c r="H39" s="34">
        <f t="shared" si="16"/>
        <v>1.42375234E-2</v>
      </c>
      <c r="I39" s="35">
        <v>113</v>
      </c>
      <c r="J39" s="81">
        <f t="shared" si="20"/>
        <v>1.1259056706013175</v>
      </c>
      <c r="K39" s="34">
        <f t="shared" si="2"/>
        <v>1.1822009541313835E-3</v>
      </c>
      <c r="L39" s="34">
        <f t="shared" si="3"/>
        <v>9.3895767000000008E-3</v>
      </c>
      <c r="M39" s="35">
        <v>153</v>
      </c>
      <c r="N39" s="81">
        <f t="shared" si="21"/>
        <v>1.1741749347310619</v>
      </c>
      <c r="O39" s="34">
        <f t="shared" si="4"/>
        <v>1.2328836814676149E-3</v>
      </c>
      <c r="P39" s="34">
        <f t="shared" si="5"/>
        <v>7.078422E-3</v>
      </c>
      <c r="Q39" s="35">
        <v>193</v>
      </c>
      <c r="R39" s="81">
        <f t="shared" si="22"/>
        <v>1.2245135745824716</v>
      </c>
      <c r="S39" s="34">
        <f t="shared" si="6"/>
        <v>1.2857392533115952E-3</v>
      </c>
      <c r="T39" s="34">
        <f t="shared" si="7"/>
        <v>5.7267773000000003E-3</v>
      </c>
      <c r="U39" s="35">
        <v>233</v>
      </c>
      <c r="V39" s="81">
        <f t="shared" si="23"/>
        <v>1.2770103073952768</v>
      </c>
      <c r="W39" s="34">
        <f t="shared" si="8"/>
        <v>1.3408608227650407E-3</v>
      </c>
      <c r="X39" s="34">
        <f t="shared" si="9"/>
        <v>4.8404727E-3</v>
      </c>
      <c r="Y39" s="35">
        <v>273</v>
      </c>
      <c r="Z39" s="81">
        <f t="shared" si="24"/>
        <v>1.3317576538502844</v>
      </c>
      <c r="AA39" s="34">
        <f t="shared" si="10"/>
        <v>1.3983455365427985E-3</v>
      </c>
      <c r="AB39" s="34">
        <f t="shared" si="11"/>
        <v>4.2149609000000001E-3</v>
      </c>
      <c r="AC39" s="35">
        <v>313</v>
      </c>
      <c r="AD39" s="81">
        <f t="shared" si="25"/>
        <v>1.3888521011286044</v>
      </c>
      <c r="AE39" s="34">
        <f t="shared" si="12"/>
        <v>1.4582947061850347E-3</v>
      </c>
      <c r="AF39" s="34">
        <f t="shared" si="13"/>
        <v>3.7502553999999998E-3</v>
      </c>
      <c r="AG39" s="35">
        <v>353</v>
      </c>
      <c r="AH39" s="81">
        <f t="shared" si="26"/>
        <v>1.4483942729614572</v>
      </c>
      <c r="AI39" s="34">
        <f t="shared" si="14"/>
        <v>1.52081398660953E-3</v>
      </c>
      <c r="AJ39" s="34">
        <f t="shared" si="15"/>
        <v>3.3916890999999998E-3</v>
      </c>
    </row>
    <row r="40" spans="1:36" s="26" customFormat="1" ht="17.25" customHeight="1" x14ac:dyDescent="0.15">
      <c r="A40" s="35">
        <v>34</v>
      </c>
      <c r="B40" s="81">
        <f t="shared" si="17"/>
        <v>1.03632548645526</v>
      </c>
      <c r="C40" s="34">
        <f t="shared" si="0"/>
        <v>1.088141760778023E-3</v>
      </c>
      <c r="D40" s="34">
        <f t="shared" si="18"/>
        <v>2.9955325200000001E-2</v>
      </c>
      <c r="E40" s="35">
        <v>74</v>
      </c>
      <c r="F40" s="81">
        <f t="shared" si="27"/>
        <v>1.0807543137862199</v>
      </c>
      <c r="G40" s="34">
        <f t="shared" si="1"/>
        <v>1.1347920294755309E-3</v>
      </c>
      <c r="H40" s="34">
        <f t="shared" si="16"/>
        <v>1.4052401399999999E-2</v>
      </c>
      <c r="I40" s="35">
        <v>114</v>
      </c>
      <c r="J40" s="81">
        <f t="shared" si="20"/>
        <v>1.1270878715554489</v>
      </c>
      <c r="K40" s="34">
        <f t="shared" si="2"/>
        <v>1.1834422651332214E-3</v>
      </c>
      <c r="L40" s="34">
        <f t="shared" si="3"/>
        <v>9.3120000000000008E-3</v>
      </c>
      <c r="M40" s="35">
        <v>154</v>
      </c>
      <c r="N40" s="81">
        <f t="shared" si="21"/>
        <v>1.1754078184125296</v>
      </c>
      <c r="O40" s="34">
        <f t="shared" si="4"/>
        <v>1.2341782093331561E-3</v>
      </c>
      <c r="P40" s="34">
        <f t="shared" si="5"/>
        <v>7.0360502000000004E-3</v>
      </c>
      <c r="Q40" s="35">
        <v>194</v>
      </c>
      <c r="R40" s="81">
        <f t="shared" si="22"/>
        <v>1.2257993138357832</v>
      </c>
      <c r="S40" s="34">
        <f t="shared" si="6"/>
        <v>1.2870892795275723E-3</v>
      </c>
      <c r="T40" s="34">
        <f t="shared" si="7"/>
        <v>5.700147E-3</v>
      </c>
      <c r="U40" s="35">
        <v>234</v>
      </c>
      <c r="V40" s="81">
        <f t="shared" si="23"/>
        <v>1.2783511682180417</v>
      </c>
      <c r="W40" s="34">
        <f t="shared" si="8"/>
        <v>1.3422687266289438E-3</v>
      </c>
      <c r="X40" s="34">
        <f t="shared" si="9"/>
        <v>4.8222133999999998E-3</v>
      </c>
      <c r="Y40" s="35">
        <v>274</v>
      </c>
      <c r="Z40" s="81">
        <f t="shared" si="24"/>
        <v>1.3331559993868272</v>
      </c>
      <c r="AA40" s="34">
        <f t="shared" si="10"/>
        <v>1.3998137993561685E-3</v>
      </c>
      <c r="AB40" s="34">
        <f t="shared" si="11"/>
        <v>4.2016767000000003E-3</v>
      </c>
      <c r="AC40" s="35">
        <v>314</v>
      </c>
      <c r="AD40" s="81">
        <f t="shared" si="25"/>
        <v>1.3903103958347893</v>
      </c>
      <c r="AE40" s="34">
        <f t="shared" si="12"/>
        <v>1.4598259156265287E-3</v>
      </c>
      <c r="AF40" s="34">
        <f t="shared" si="13"/>
        <v>3.7401665999999998E-3</v>
      </c>
      <c r="AG40" s="35">
        <v>354</v>
      </c>
      <c r="AH40" s="81">
        <f t="shared" si="26"/>
        <v>1.4499150869480666</v>
      </c>
      <c r="AI40" s="34">
        <f t="shared" si="14"/>
        <v>1.5224108412954698E-3</v>
      </c>
      <c r="AJ40" s="34">
        <f t="shared" si="15"/>
        <v>3.3837736999999999E-3</v>
      </c>
    </row>
    <row r="41" spans="1:36" s="26" customFormat="1" ht="17.25" customHeight="1" x14ac:dyDescent="0.15">
      <c r="A41" s="39">
        <v>35</v>
      </c>
      <c r="B41" s="82">
        <f t="shared" si="17"/>
        <v>1.037413628216038</v>
      </c>
      <c r="C41" s="38">
        <f t="shared" si="0"/>
        <v>1.0892843096268398E-3</v>
      </c>
      <c r="D41" s="38">
        <f t="shared" si="18"/>
        <v>2.9114639800000001E-2</v>
      </c>
      <c r="E41" s="39">
        <v>75</v>
      </c>
      <c r="F41" s="82">
        <f t="shared" si="27"/>
        <v>1.0818891058156954</v>
      </c>
      <c r="G41" s="38">
        <f t="shared" si="1"/>
        <v>1.1359835611064802E-3</v>
      </c>
      <c r="H41" s="38">
        <f t="shared" si="16"/>
        <v>1.3872218400000001E-2</v>
      </c>
      <c r="I41" s="39">
        <v>115</v>
      </c>
      <c r="J41" s="82">
        <f t="shared" si="20"/>
        <v>1.128271313820582</v>
      </c>
      <c r="K41" s="38">
        <f t="shared" si="2"/>
        <v>1.184684879511611E-3</v>
      </c>
      <c r="L41" s="38">
        <f t="shared" si="3"/>
        <v>9.2357741E-3</v>
      </c>
      <c r="M41" s="39">
        <v>155</v>
      </c>
      <c r="N41" s="82">
        <f t="shared" si="21"/>
        <v>1.1766419966218629</v>
      </c>
      <c r="O41" s="38">
        <f t="shared" si="4"/>
        <v>1.2354740964529559E-3</v>
      </c>
      <c r="P41" s="38">
        <f t="shared" si="5"/>
        <v>6.9942262999999998E-3</v>
      </c>
      <c r="Q41" s="39">
        <v>195</v>
      </c>
      <c r="R41" s="82">
        <f t="shared" si="22"/>
        <v>1.2270864031153108</v>
      </c>
      <c r="S41" s="38">
        <f t="shared" si="6"/>
        <v>1.2884407232710761E-3</v>
      </c>
      <c r="T41" s="38">
        <f t="shared" si="7"/>
        <v>5.6737907000000004E-3</v>
      </c>
      <c r="U41" s="39">
        <v>235</v>
      </c>
      <c r="V41" s="82">
        <f t="shared" si="23"/>
        <v>1.2796934369446706</v>
      </c>
      <c r="W41" s="38">
        <f t="shared" si="8"/>
        <v>1.3436781087919041E-3</v>
      </c>
      <c r="X41" s="38">
        <f t="shared" si="9"/>
        <v>4.8041103E-3</v>
      </c>
      <c r="Y41" s="39">
        <v>275</v>
      </c>
      <c r="Z41" s="82">
        <f t="shared" si="24"/>
        <v>1.3345558131861832</v>
      </c>
      <c r="AA41" s="38">
        <f t="shared" si="10"/>
        <v>1.4012836038454924E-3</v>
      </c>
      <c r="AB41" s="38">
        <f t="shared" si="11"/>
        <v>4.1884898000000004E-3</v>
      </c>
      <c r="AC41" s="39">
        <v>315</v>
      </c>
      <c r="AD41" s="82">
        <f t="shared" si="25"/>
        <v>1.3917702217504158</v>
      </c>
      <c r="AE41" s="38">
        <f t="shared" si="12"/>
        <v>1.4613587328379364E-3</v>
      </c>
      <c r="AF41" s="38">
        <f t="shared" si="13"/>
        <v>3.7301423999999998E-3</v>
      </c>
      <c r="AG41" s="39">
        <v>355</v>
      </c>
      <c r="AH41" s="82">
        <f t="shared" si="26"/>
        <v>1.451437497789362</v>
      </c>
      <c r="AI41" s="38">
        <f t="shared" si="14"/>
        <v>1.5240093726788301E-3</v>
      </c>
      <c r="AJ41" s="38">
        <f t="shared" si="15"/>
        <v>3.3759034000000001E-3</v>
      </c>
    </row>
    <row r="42" spans="1:36" s="26" customFormat="1" ht="17.25" customHeight="1" x14ac:dyDescent="0.15">
      <c r="A42" s="41">
        <v>36</v>
      </c>
      <c r="B42" s="83">
        <f t="shared" si="17"/>
        <v>1.0385029125256648</v>
      </c>
      <c r="C42" s="40">
        <f t="shared" si="0"/>
        <v>1.0904280581519482E-3</v>
      </c>
      <c r="D42" s="40">
        <f t="shared" si="18"/>
        <v>2.8320664200000002E-2</v>
      </c>
      <c r="E42" s="41">
        <v>76</v>
      </c>
      <c r="F42" s="83">
        <f t="shared" si="27"/>
        <v>1.0830250893768019</v>
      </c>
      <c r="G42" s="40">
        <f t="shared" si="1"/>
        <v>1.137176343845642E-3</v>
      </c>
      <c r="H42" s="32">
        <f t="shared" si="16"/>
        <v>1.3696779500000001E-2</v>
      </c>
      <c r="I42" s="41">
        <v>116</v>
      </c>
      <c r="J42" s="83">
        <f t="shared" si="20"/>
        <v>1.1294559987000936</v>
      </c>
      <c r="K42" s="40">
        <f t="shared" si="2"/>
        <v>1.1859287986350983E-3</v>
      </c>
      <c r="L42" s="32">
        <f t="shared" si="3"/>
        <v>9.1608639999999995E-3</v>
      </c>
      <c r="M42" s="41">
        <v>156</v>
      </c>
      <c r="N42" s="83">
        <f t="shared" si="21"/>
        <v>1.1778774707183157</v>
      </c>
      <c r="O42" s="40">
        <f t="shared" si="4"/>
        <v>1.2367713442542315E-3</v>
      </c>
      <c r="P42" s="32">
        <f t="shared" si="5"/>
        <v>6.9529398000000003E-3</v>
      </c>
      <c r="Q42" s="41">
        <v>196</v>
      </c>
      <c r="R42" s="83">
        <f t="shared" si="22"/>
        <v>1.228374843838582</v>
      </c>
      <c r="S42" s="40">
        <f t="shared" si="6"/>
        <v>1.289793586030511E-3</v>
      </c>
      <c r="T42" s="32">
        <f t="shared" si="7"/>
        <v>5.6477042999999996E-3</v>
      </c>
      <c r="U42" s="41">
        <v>236</v>
      </c>
      <c r="V42" s="83">
        <f t="shared" si="23"/>
        <v>1.2810371150534625</v>
      </c>
      <c r="W42" s="40">
        <f t="shared" si="8"/>
        <v>1.3450889708061355E-3</v>
      </c>
      <c r="X42" s="32">
        <f t="shared" si="9"/>
        <v>4.7861613000000003E-3</v>
      </c>
      <c r="Y42" s="41">
        <v>276</v>
      </c>
      <c r="Z42" s="83">
        <f t="shared" si="24"/>
        <v>1.3359570967900287</v>
      </c>
      <c r="AA42" s="40">
        <f t="shared" si="10"/>
        <v>1.4027549516295301E-3</v>
      </c>
      <c r="AB42" s="32">
        <f t="shared" si="11"/>
        <v>4.1753991000000002E-3</v>
      </c>
      <c r="AC42" s="41">
        <v>316</v>
      </c>
      <c r="AD42" s="83">
        <f t="shared" si="25"/>
        <v>1.3932315804832538</v>
      </c>
      <c r="AE42" s="40">
        <f t="shared" si="12"/>
        <v>1.4628931595074167E-3</v>
      </c>
      <c r="AF42" s="32">
        <f t="shared" si="13"/>
        <v>3.7201822999999999E-3</v>
      </c>
      <c r="AG42" s="41">
        <v>356</v>
      </c>
      <c r="AH42" s="83">
        <f t="shared" si="26"/>
        <v>1.4529615071620408</v>
      </c>
      <c r="AI42" s="40">
        <f t="shared" si="14"/>
        <v>1.5256095825201426E-3</v>
      </c>
      <c r="AJ42" s="32">
        <f t="shared" si="15"/>
        <v>3.3680778E-3</v>
      </c>
    </row>
    <row r="43" spans="1:36" s="26" customFormat="1" ht="17.25" customHeight="1" x14ac:dyDescent="0.15">
      <c r="A43" s="35">
        <v>37</v>
      </c>
      <c r="B43" s="81">
        <f t="shared" si="17"/>
        <v>1.0395933405838167</v>
      </c>
      <c r="C43" s="34">
        <f t="shared" si="0"/>
        <v>1.0915730076130074E-3</v>
      </c>
      <c r="D43" s="34">
        <f t="shared" si="18"/>
        <v>2.75696112E-2</v>
      </c>
      <c r="E43" s="35">
        <v>77</v>
      </c>
      <c r="F43" s="81">
        <f t="shared" si="27"/>
        <v>1.0841622657206476</v>
      </c>
      <c r="G43" s="34">
        <f t="shared" si="1"/>
        <v>1.1383703790066799E-3</v>
      </c>
      <c r="H43" s="34">
        <f t="shared" si="16"/>
        <v>1.3525899900000001E-2</v>
      </c>
      <c r="I43" s="35">
        <v>117</v>
      </c>
      <c r="J43" s="81">
        <f t="shared" si="20"/>
        <v>1.1306419274987287</v>
      </c>
      <c r="K43" s="34">
        <f t="shared" si="2"/>
        <v>1.1871740238736652E-3</v>
      </c>
      <c r="L43" s="34">
        <f t="shared" si="3"/>
        <v>9.0872360000000003E-3</v>
      </c>
      <c r="M43" s="35">
        <v>157</v>
      </c>
      <c r="N43" s="81">
        <f t="shared" si="21"/>
        <v>1.17911424206257</v>
      </c>
      <c r="O43" s="34">
        <f t="shared" si="4"/>
        <v>1.2380699541656983E-3</v>
      </c>
      <c r="P43" s="34">
        <f t="shared" si="5"/>
        <v>6.9121803999999997E-3</v>
      </c>
      <c r="Q43" s="35">
        <v>197</v>
      </c>
      <c r="R43" s="81">
        <f t="shared" si="22"/>
        <v>1.2296646374246125</v>
      </c>
      <c r="S43" s="34">
        <f t="shared" si="6"/>
        <v>1.2911478692958431E-3</v>
      </c>
      <c r="T43" s="34">
        <f t="shared" si="7"/>
        <v>5.6218835999999996E-3</v>
      </c>
      <c r="U43" s="35">
        <v>237</v>
      </c>
      <c r="V43" s="81">
        <f t="shared" si="23"/>
        <v>1.2823822040242687</v>
      </c>
      <c r="W43" s="34">
        <f t="shared" si="8"/>
        <v>1.3465013142254822E-3</v>
      </c>
      <c r="X43" s="34">
        <f t="shared" si="9"/>
        <v>4.7683646E-3</v>
      </c>
      <c r="Y43" s="35">
        <v>277</v>
      </c>
      <c r="Z43" s="81">
        <f t="shared" si="24"/>
        <v>1.3373598517416583</v>
      </c>
      <c r="AA43" s="34">
        <f t="shared" si="10"/>
        <v>1.4042278443287411E-3</v>
      </c>
      <c r="AB43" s="34">
        <f t="shared" si="11"/>
        <v>4.1624035E-3</v>
      </c>
      <c r="AC43" s="35">
        <v>317</v>
      </c>
      <c r="AD43" s="81">
        <f t="shared" si="25"/>
        <v>1.3946944736427611</v>
      </c>
      <c r="AE43" s="34">
        <f t="shared" si="12"/>
        <v>1.464429197324899E-3</v>
      </c>
      <c r="AF43" s="34">
        <f t="shared" si="13"/>
        <v>3.7102855E-3</v>
      </c>
      <c r="AG43" s="35">
        <v>357</v>
      </c>
      <c r="AH43" s="81">
        <f t="shared" si="26"/>
        <v>1.454487116744561</v>
      </c>
      <c r="AI43" s="34">
        <f t="shared" si="14"/>
        <v>1.5272114725817889E-3</v>
      </c>
      <c r="AJ43" s="34">
        <f t="shared" si="15"/>
        <v>3.3602965000000002E-3</v>
      </c>
    </row>
    <row r="44" spans="1:36" s="26" customFormat="1" ht="17.25" customHeight="1" x14ac:dyDescent="0.15">
      <c r="A44" s="35">
        <v>38</v>
      </c>
      <c r="B44" s="81">
        <f t="shared" si="17"/>
        <v>1.0406849135914298</v>
      </c>
      <c r="C44" s="34">
        <f t="shared" si="0"/>
        <v>1.0927191592710014E-3</v>
      </c>
      <c r="D44" s="34">
        <f t="shared" si="18"/>
        <v>2.6858092199999999E-2</v>
      </c>
      <c r="E44" s="35">
        <v>78</v>
      </c>
      <c r="F44" s="81">
        <f t="shared" si="27"/>
        <v>1.0853006360996542</v>
      </c>
      <c r="G44" s="34">
        <f t="shared" si="1"/>
        <v>1.1395656679046369E-3</v>
      </c>
      <c r="H44" s="34">
        <f t="shared" si="16"/>
        <v>1.33594041E-2</v>
      </c>
      <c r="I44" s="35">
        <v>118</v>
      </c>
      <c r="J44" s="81">
        <f t="shared" si="20"/>
        <v>1.1318291015226023</v>
      </c>
      <c r="K44" s="34">
        <f t="shared" si="2"/>
        <v>1.1884205565987323E-3</v>
      </c>
      <c r="L44" s="34">
        <f t="shared" si="3"/>
        <v>9.0148573999999995E-3</v>
      </c>
      <c r="M44" s="35">
        <v>158</v>
      </c>
      <c r="N44" s="81">
        <f t="shared" si="21"/>
        <v>1.1803523120167356</v>
      </c>
      <c r="O44" s="34">
        <f t="shared" si="4"/>
        <v>1.2393699276175723E-3</v>
      </c>
      <c r="P44" s="34">
        <f t="shared" si="5"/>
        <v>6.8719380999999998E-3</v>
      </c>
      <c r="Q44" s="35">
        <v>198</v>
      </c>
      <c r="R44" s="81">
        <f t="shared" si="22"/>
        <v>1.2309557852939084</v>
      </c>
      <c r="S44" s="34">
        <f t="shared" si="6"/>
        <v>1.2925035745586038E-3</v>
      </c>
      <c r="T44" s="34">
        <f t="shared" si="7"/>
        <v>5.5963247000000004E-3</v>
      </c>
      <c r="U44" s="35">
        <v>238</v>
      </c>
      <c r="V44" s="81">
        <f t="shared" si="23"/>
        <v>1.2837287053384943</v>
      </c>
      <c r="W44" s="34">
        <f t="shared" si="8"/>
        <v>1.3479151406054191E-3</v>
      </c>
      <c r="X44" s="34">
        <f t="shared" si="9"/>
        <v>4.7507182999999998E-3</v>
      </c>
      <c r="Y44" s="35">
        <v>278</v>
      </c>
      <c r="Z44" s="81">
        <f t="shared" si="24"/>
        <v>1.338764079585987</v>
      </c>
      <c r="AA44" s="34">
        <f t="shared" si="10"/>
        <v>1.4057022835652863E-3</v>
      </c>
      <c r="AB44" s="34">
        <f t="shared" si="11"/>
        <v>4.1495022000000003E-3</v>
      </c>
      <c r="AC44" s="35">
        <v>318</v>
      </c>
      <c r="AD44" s="81">
        <f t="shared" si="25"/>
        <v>1.396158902840086</v>
      </c>
      <c r="AE44" s="34">
        <f t="shared" si="12"/>
        <v>1.4659668479820903E-3</v>
      </c>
      <c r="AF44" s="34">
        <f t="shared" si="13"/>
        <v>3.7004516000000002E-3</v>
      </c>
      <c r="AG44" s="35">
        <v>358</v>
      </c>
      <c r="AH44" s="81">
        <f t="shared" si="26"/>
        <v>1.4560143282171427</v>
      </c>
      <c r="AI44" s="34">
        <f t="shared" si="14"/>
        <v>1.5288150446279996E-3</v>
      </c>
      <c r="AJ44" s="34">
        <f t="shared" si="15"/>
        <v>3.3525591999999998E-3</v>
      </c>
    </row>
    <row r="45" spans="1:36" s="26" customFormat="1" ht="17.25" customHeight="1" x14ac:dyDescent="0.15">
      <c r="A45" s="35">
        <v>39</v>
      </c>
      <c r="B45" s="81">
        <f t="shared" si="17"/>
        <v>1.0417776327507007</v>
      </c>
      <c r="C45" s="34">
        <f t="shared" si="0"/>
        <v>1.0938665143882355E-3</v>
      </c>
      <c r="D45" s="34">
        <f t="shared" si="18"/>
        <v>2.6183066000000001E-2</v>
      </c>
      <c r="E45" s="35">
        <v>79</v>
      </c>
      <c r="F45" s="81">
        <f t="shared" si="27"/>
        <v>1.086440201767559</v>
      </c>
      <c r="G45" s="34">
        <f t="shared" si="1"/>
        <v>1.1407622118559369E-3</v>
      </c>
      <c r="H45" s="34">
        <f t="shared" si="16"/>
        <v>1.3197125699999999E-2</v>
      </c>
      <c r="I45" s="35">
        <v>119</v>
      </c>
      <c r="J45" s="81">
        <f t="shared" si="20"/>
        <v>1.1330175220792009</v>
      </c>
      <c r="K45" s="34">
        <f t="shared" si="2"/>
        <v>1.1896683981831608E-3</v>
      </c>
      <c r="L45" s="34">
        <f t="shared" si="3"/>
        <v>8.9436969000000009E-3</v>
      </c>
      <c r="M45" s="35">
        <v>159</v>
      </c>
      <c r="N45" s="81">
        <f t="shared" si="21"/>
        <v>1.1815916819443533</v>
      </c>
      <c r="O45" s="34">
        <f t="shared" si="4"/>
        <v>1.2406712660415708E-3</v>
      </c>
      <c r="P45" s="34">
        <f t="shared" si="5"/>
        <v>6.8322032000000003E-3</v>
      </c>
      <c r="Q45" s="35">
        <v>199</v>
      </c>
      <c r="R45" s="81">
        <f t="shared" si="22"/>
        <v>1.2322482888684669</v>
      </c>
      <c r="S45" s="34">
        <f t="shared" si="6"/>
        <v>1.29386070331189E-3</v>
      </c>
      <c r="T45" s="34">
        <f t="shared" si="7"/>
        <v>5.5710235999999998E-3</v>
      </c>
      <c r="U45" s="35">
        <v>239</v>
      </c>
      <c r="V45" s="81">
        <f t="shared" si="23"/>
        <v>1.2850766204790998</v>
      </c>
      <c r="W45" s="34">
        <f t="shared" si="8"/>
        <v>1.3493304515030547E-3</v>
      </c>
      <c r="X45" s="34">
        <f t="shared" si="9"/>
        <v>4.7332203000000003E-3</v>
      </c>
      <c r="Y45" s="35">
        <v>279</v>
      </c>
      <c r="Z45" s="81">
        <f t="shared" si="24"/>
        <v>1.3401697818695522</v>
      </c>
      <c r="AA45" s="34">
        <f t="shared" si="10"/>
        <v>1.4071782709630298E-3</v>
      </c>
      <c r="AB45" s="34">
        <f t="shared" si="11"/>
        <v>4.1366939000000002E-3</v>
      </c>
      <c r="AC45" s="35">
        <v>319</v>
      </c>
      <c r="AD45" s="81">
        <f t="shared" si="25"/>
        <v>1.3976248696880682</v>
      </c>
      <c r="AE45" s="34">
        <f t="shared" si="12"/>
        <v>1.4675061131724715E-3</v>
      </c>
      <c r="AF45" s="34">
        <f t="shared" si="13"/>
        <v>3.6906799E-3</v>
      </c>
      <c r="AG45" s="35">
        <v>359</v>
      </c>
      <c r="AH45" s="81">
        <f t="shared" si="26"/>
        <v>1.4575431432617707</v>
      </c>
      <c r="AI45" s="34">
        <f t="shared" si="14"/>
        <v>1.5304203004248593E-3</v>
      </c>
      <c r="AJ45" s="34">
        <f t="shared" si="15"/>
        <v>3.3448656E-3</v>
      </c>
    </row>
    <row r="46" spans="1:36" s="26" customFormat="1" ht="17.25" customHeight="1" x14ac:dyDescent="0.15">
      <c r="A46" s="39">
        <v>40</v>
      </c>
      <c r="B46" s="82">
        <f t="shared" si="17"/>
        <v>1.0428714992650889</v>
      </c>
      <c r="C46" s="38">
        <f t="shared" si="0"/>
        <v>1.0950150742283433E-3</v>
      </c>
      <c r="D46" s="38">
        <f t="shared" si="18"/>
        <v>2.5541795700000001E-2</v>
      </c>
      <c r="E46" s="39">
        <v>80</v>
      </c>
      <c r="F46" s="82">
        <f t="shared" si="27"/>
        <v>1.0875809639794149</v>
      </c>
      <c r="G46" s="38">
        <f t="shared" si="1"/>
        <v>1.1419600121783857E-3</v>
      </c>
      <c r="H46" s="38">
        <f t="shared" si="16"/>
        <v>1.30389066E-2</v>
      </c>
      <c r="I46" s="39">
        <v>120</v>
      </c>
      <c r="J46" s="82">
        <f t="shared" si="20"/>
        <v>1.1342071904773841</v>
      </c>
      <c r="K46" s="38">
        <f t="shared" si="2"/>
        <v>1.1909175500012532E-3</v>
      </c>
      <c r="L46" s="38">
        <f t="shared" si="3"/>
        <v>8.8737238999999999E-3</v>
      </c>
      <c r="M46" s="39">
        <v>160</v>
      </c>
      <c r="N46" s="82">
        <f t="shared" si="21"/>
        <v>1.1828323532103948</v>
      </c>
      <c r="O46" s="38">
        <f t="shared" si="4"/>
        <v>1.2419739708709144E-3</v>
      </c>
      <c r="P46" s="38">
        <f t="shared" si="5"/>
        <v>6.7929660999999997E-3</v>
      </c>
      <c r="Q46" s="39">
        <v>200</v>
      </c>
      <c r="R46" s="82">
        <f t="shared" si="22"/>
        <v>1.2335421495717789</v>
      </c>
      <c r="S46" s="38">
        <f t="shared" si="6"/>
        <v>1.295219257050368E-3</v>
      </c>
      <c r="T46" s="38">
        <f t="shared" si="7"/>
        <v>5.5459764000000003E-3</v>
      </c>
      <c r="U46" s="39">
        <v>240</v>
      </c>
      <c r="V46" s="82">
        <f t="shared" si="23"/>
        <v>1.2864259509306029</v>
      </c>
      <c r="W46" s="38">
        <f t="shared" si="8"/>
        <v>1.350747248477133E-3</v>
      </c>
      <c r="X46" s="38">
        <f t="shared" si="9"/>
        <v>4.7158690000000001E-3</v>
      </c>
      <c r="Y46" s="39">
        <v>280</v>
      </c>
      <c r="Z46" s="82">
        <f t="shared" si="24"/>
        <v>1.3415769601405152</v>
      </c>
      <c r="AA46" s="38">
        <f t="shared" si="10"/>
        <v>1.4086558081475408E-3</v>
      </c>
      <c r="AB46" s="38">
        <f t="shared" si="11"/>
        <v>4.1239778000000003E-3</v>
      </c>
      <c r="AC46" s="39">
        <v>320</v>
      </c>
      <c r="AD46" s="82">
        <f t="shared" si="25"/>
        <v>1.3990923758012406</v>
      </c>
      <c r="AE46" s="38">
        <f t="shared" si="12"/>
        <v>1.4690469945913027E-3</v>
      </c>
      <c r="AF46" s="38">
        <f t="shared" si="13"/>
        <v>3.6809697999999999E-3</v>
      </c>
      <c r="AG46" s="39">
        <v>360</v>
      </c>
      <c r="AH46" s="82">
        <f t="shared" si="26"/>
        <v>1.4590735635621956</v>
      </c>
      <c r="AI46" s="38">
        <f t="shared" si="14"/>
        <v>1.5320272417403053E-3</v>
      </c>
      <c r="AJ46" s="38">
        <f t="shared" si="15"/>
        <v>3.3372151000000002E-3</v>
      </c>
    </row>
    <row r="47" spans="1:36" s="26" customFormat="1" ht="24" customHeight="1" x14ac:dyDescent="0.15">
      <c r="A47" s="85" t="s">
        <v>85</v>
      </c>
      <c r="B47" s="85"/>
      <c r="C47" s="85"/>
      <c r="D47" s="86"/>
      <c r="E47" s="86"/>
      <c r="F47" s="86"/>
      <c r="G47" s="86"/>
      <c r="H47" s="85" t="s">
        <v>110</v>
      </c>
      <c r="T47" s="31" t="s">
        <v>86</v>
      </c>
      <c r="AC47" s="27"/>
      <c r="AD47" s="27"/>
      <c r="AE47" s="27"/>
      <c r="AF47" s="67"/>
      <c r="AG47" s="71"/>
    </row>
    <row r="48" spans="1:36" s="26" customFormat="1" ht="17.25" customHeight="1" x14ac:dyDescent="0.15">
      <c r="A48" s="66" t="s">
        <v>88</v>
      </c>
      <c r="B48" s="66"/>
      <c r="C48" s="66"/>
      <c r="D48" s="67">
        <v>1</v>
      </c>
      <c r="E48" s="68" t="s">
        <v>89</v>
      </c>
      <c r="F48" s="69"/>
      <c r="G48" s="69"/>
      <c r="H48" s="69"/>
      <c r="I48" s="69"/>
      <c r="J48" s="69"/>
      <c r="K48" s="69"/>
      <c r="L48" s="69"/>
      <c r="M48" s="69"/>
      <c r="N48" s="69"/>
      <c r="O48" s="69"/>
      <c r="P48" s="69"/>
      <c r="Q48" s="69"/>
      <c r="R48" s="69"/>
      <c r="S48" s="69"/>
      <c r="T48" s="69"/>
      <c r="AC48" s="27" t="s">
        <v>88</v>
      </c>
      <c r="AD48" s="27"/>
      <c r="AE48" s="27"/>
      <c r="AF48" s="70">
        <f>D48</f>
        <v>1</v>
      </c>
      <c r="AG48" s="71" t="s">
        <v>89</v>
      </c>
      <c r="AJ48" s="28"/>
    </row>
    <row r="49" spans="1:36" s="26" customFormat="1" ht="17.25" customHeight="1" x14ac:dyDescent="0.15">
      <c r="A49" s="66" t="s">
        <v>90</v>
      </c>
      <c r="B49" s="72"/>
      <c r="C49" s="66"/>
      <c r="D49" s="73">
        <f>ROUNDDOWN(D48/12,4)</f>
        <v>8.3299999999999999E-2</v>
      </c>
      <c r="E49" s="66" t="s">
        <v>89</v>
      </c>
      <c r="F49" s="69"/>
      <c r="G49" s="69"/>
      <c r="H49" s="69"/>
      <c r="I49" s="69"/>
      <c r="J49" s="69"/>
      <c r="K49" s="69"/>
      <c r="L49" s="69"/>
      <c r="M49" s="69"/>
      <c r="N49" s="69"/>
      <c r="O49" s="69"/>
      <c r="P49" s="69"/>
      <c r="Q49" s="69"/>
      <c r="R49" s="69"/>
      <c r="S49" s="69"/>
      <c r="T49" s="69"/>
      <c r="AC49" s="27" t="s">
        <v>90</v>
      </c>
      <c r="AE49" s="27"/>
      <c r="AF49" s="75">
        <f>ROUND(AF48/12,4)</f>
        <v>8.3299999999999999E-2</v>
      </c>
      <c r="AG49" s="27" t="s">
        <v>89</v>
      </c>
      <c r="AJ49" s="28"/>
    </row>
    <row r="50" spans="1:36" s="26" customFormat="1" ht="17.25" customHeight="1" x14ac:dyDescent="0.15">
      <c r="A50" s="29" t="s">
        <v>49</v>
      </c>
      <c r="B50" s="78" t="s">
        <v>91</v>
      </c>
      <c r="C50" s="78" t="s">
        <v>92</v>
      </c>
      <c r="D50" s="30" t="s">
        <v>50</v>
      </c>
      <c r="E50" s="29" t="s">
        <v>49</v>
      </c>
      <c r="F50" s="78" t="s">
        <v>91</v>
      </c>
      <c r="G50" s="78" t="s">
        <v>92</v>
      </c>
      <c r="H50" s="30" t="s">
        <v>50</v>
      </c>
      <c r="I50" s="29" t="s">
        <v>49</v>
      </c>
      <c r="J50" s="78" t="s">
        <v>91</v>
      </c>
      <c r="K50" s="78" t="s">
        <v>92</v>
      </c>
      <c r="L50" s="30" t="s">
        <v>50</v>
      </c>
      <c r="M50" s="29" t="s">
        <v>49</v>
      </c>
      <c r="N50" s="78" t="s">
        <v>91</v>
      </c>
      <c r="O50" s="78" t="s">
        <v>92</v>
      </c>
      <c r="P50" s="30" t="s">
        <v>50</v>
      </c>
      <c r="Q50" s="29" t="s">
        <v>49</v>
      </c>
      <c r="R50" s="78" t="s">
        <v>91</v>
      </c>
      <c r="S50" s="78" t="s">
        <v>92</v>
      </c>
      <c r="T50" s="30" t="s">
        <v>50</v>
      </c>
      <c r="U50" s="29" t="s">
        <v>49</v>
      </c>
      <c r="V50" s="78" t="s">
        <v>91</v>
      </c>
      <c r="W50" s="78" t="s">
        <v>92</v>
      </c>
      <c r="X50" s="30" t="s">
        <v>50</v>
      </c>
      <c r="Y50" s="29" t="s">
        <v>49</v>
      </c>
      <c r="Z50" s="78" t="s">
        <v>91</v>
      </c>
      <c r="AA50" s="78" t="s">
        <v>92</v>
      </c>
      <c r="AB50" s="30" t="s">
        <v>50</v>
      </c>
      <c r="AC50" s="29" t="s">
        <v>49</v>
      </c>
      <c r="AD50" s="78" t="s">
        <v>91</v>
      </c>
      <c r="AE50" s="78" t="s">
        <v>92</v>
      </c>
      <c r="AF50" s="30" t="s">
        <v>50</v>
      </c>
      <c r="AG50" s="29" t="s">
        <v>49</v>
      </c>
      <c r="AH50" s="78" t="s">
        <v>91</v>
      </c>
      <c r="AI50" s="78" t="s">
        <v>92</v>
      </c>
      <c r="AJ50" s="30" t="s">
        <v>50</v>
      </c>
    </row>
    <row r="51" spans="1:36" s="26" customFormat="1" ht="17.25" customHeight="1" x14ac:dyDescent="0.15">
      <c r="A51" s="33">
        <v>1</v>
      </c>
      <c r="B51" s="32">
        <f>1+$D$49/100</f>
        <v>1.0008330000000001</v>
      </c>
      <c r="C51" s="32">
        <f t="shared" ref="C51:C90" si="28">$D$49*B51/100</f>
        <v>8.3369388900000007E-4</v>
      </c>
      <c r="D51" s="32">
        <f t="shared" ref="D51:D90" si="29">ROUND(C51/(B51-1),10)</f>
        <v>1.0008330000000001</v>
      </c>
      <c r="E51" s="33">
        <v>41</v>
      </c>
      <c r="F51" s="80">
        <f>(1+$D$49/100)*B90</f>
        <v>1.0347281996234181</v>
      </c>
      <c r="G51" s="32">
        <f t="shared" ref="G51:G90" si="30">$D$49*F51/100</f>
        <v>8.6192859028630733E-4</v>
      </c>
      <c r="H51" s="32">
        <f t="shared" ref="H51:H90" si="31">ROUND(G51/(F51-1),10)</f>
        <v>2.4819270800000001E-2</v>
      </c>
      <c r="I51" s="33">
        <v>81</v>
      </c>
      <c r="J51" s="80">
        <f>(1+$D$49/100)*F90</f>
        <v>1.0697713275800449</v>
      </c>
      <c r="K51" s="32">
        <f>$D$49*J51/100</f>
        <v>8.9111951587417736E-4</v>
      </c>
      <c r="L51" s="32">
        <f t="shared" ref="L51:L90" si="32">ROUND(K51/(J51-1),10)</f>
        <v>1.2772001700000001E-2</v>
      </c>
      <c r="M51" s="33">
        <v>121</v>
      </c>
      <c r="N51" s="80">
        <f>(1+$D$49/100)*J90</f>
        <v>1.1060012607454524</v>
      </c>
      <c r="O51" s="32">
        <f>$D$49*N51/100</f>
        <v>9.2129905020096187E-4</v>
      </c>
      <c r="P51" s="32">
        <f t="shared" ref="P51:P90" si="33">ROUND(O51/(N51-1),10)</f>
        <v>8.6913970999999996E-3</v>
      </c>
      <c r="Q51" s="33">
        <v>161</v>
      </c>
      <c r="R51" s="80">
        <f>(1+$D$49/100)*N90</f>
        <v>1.1434581926379044</v>
      </c>
      <c r="S51" s="32">
        <f>$D$49*R51/100</f>
        <v>9.5250067446737432E-4</v>
      </c>
      <c r="T51" s="32">
        <f t="shared" ref="T51:T90" si="34">ROUND(S51/(R51-1),10)</f>
        <v>6.6395697000000004E-3</v>
      </c>
      <c r="U51" s="33">
        <v>201</v>
      </c>
      <c r="V51" s="80">
        <f>(1+$D$49/100)*R90</f>
        <v>1.182183678009084</v>
      </c>
      <c r="W51" s="32">
        <f>$D$49*V51/100</f>
        <v>9.8475900378156684E-4</v>
      </c>
      <c r="X51" s="32">
        <f t="shared" ref="X51:X90" si="35">ROUND(W51/(V51-1),10)</f>
        <v>5.4053086000000004E-3</v>
      </c>
      <c r="Y51" s="33">
        <v>241</v>
      </c>
      <c r="Z51" s="80">
        <f>(1+$D$49/100)*V90</f>
        <v>1.2222206789449681</v>
      </c>
      <c r="AA51" s="32">
        <f>$D$49*Z51/100</f>
        <v>1.0181098255611584E-3</v>
      </c>
      <c r="AB51" s="32">
        <f t="shared" ref="AB51:AB90" si="36">ROUND(AA51/(Z51-1),10)</f>
        <v>4.5815259999999998E-3</v>
      </c>
      <c r="AC51" s="33">
        <v>281</v>
      </c>
      <c r="AD51" s="80">
        <f>(1+$D$49/100)*Z90</f>
        <v>1.2636136125280018</v>
      </c>
      <c r="AE51" s="32">
        <f>$D$49*AD51/100</f>
        <v>1.0525901392358255E-3</v>
      </c>
      <c r="AF51" s="32">
        <f t="shared" ref="AF51:AF90" si="37">ROUND(AE51/(AD51-1),10)</f>
        <v>3.9929279000000002E-3</v>
      </c>
      <c r="AG51" s="33">
        <v>321</v>
      </c>
      <c r="AH51" s="80">
        <f>(1+$D$49/100)*AD90</f>
        <v>1.3064084001134471</v>
      </c>
      <c r="AI51" s="32">
        <f>$D$49*AH51/100</f>
        <v>1.0882381972945013E-3</v>
      </c>
      <c r="AJ51" s="32">
        <f t="shared" ref="AJ51:AJ90" si="38">ROUND(AI51/(AH51-1),10)</f>
        <v>3.5515938999999999E-3</v>
      </c>
    </row>
    <row r="52" spans="1:36" s="26" customFormat="1" ht="17.25" customHeight="1" x14ac:dyDescent="0.15">
      <c r="A52" s="35">
        <v>2</v>
      </c>
      <c r="B52" s="81">
        <f t="shared" ref="B52:B90" si="39">(1+$D$49/100)*B51</f>
        <v>1.0016666938890002</v>
      </c>
      <c r="C52" s="34">
        <f t="shared" si="28"/>
        <v>8.3438835600953721E-4</v>
      </c>
      <c r="D52" s="34">
        <f t="shared" si="29"/>
        <v>0.50062483670000002</v>
      </c>
      <c r="E52" s="35">
        <v>42</v>
      </c>
      <c r="F52" s="81">
        <f t="shared" ref="F52:F90" si="40">(1+$D$49/100)*F51</f>
        <v>1.0355901282137046</v>
      </c>
      <c r="G52" s="34">
        <f t="shared" si="30"/>
        <v>8.6264657680201588E-4</v>
      </c>
      <c r="H52" s="34">
        <f t="shared" si="31"/>
        <v>2.42383667E-2</v>
      </c>
      <c r="I52" s="35">
        <v>82</v>
      </c>
      <c r="J52" s="81">
        <f>(1+$D$49/100)*J51</f>
        <v>1.0706624470959192</v>
      </c>
      <c r="K52" s="34">
        <f>$D$49*J52/100</f>
        <v>8.9186181843090072E-4</v>
      </c>
      <c r="L52" s="34">
        <f t="shared" si="32"/>
        <v>1.2621439700000001E-2</v>
      </c>
      <c r="M52" s="35">
        <v>122</v>
      </c>
      <c r="N52" s="81">
        <f>(1+$D$49/100)*N51</f>
        <v>1.1069225597956533</v>
      </c>
      <c r="O52" s="34">
        <f>$D$49*N52/100</f>
        <v>9.2206649230977924E-4</v>
      </c>
      <c r="P52" s="34">
        <f t="shared" si="33"/>
        <v>8.6236851999999999E-3</v>
      </c>
      <c r="Q52" s="35">
        <v>162</v>
      </c>
      <c r="R52" s="81">
        <f>(1+$D$49/100)*R51</f>
        <v>1.1444106933123719</v>
      </c>
      <c r="S52" s="34">
        <f>$D$49*R52/100</f>
        <v>9.5329410752920574E-4</v>
      </c>
      <c r="T52" s="34">
        <f t="shared" si="34"/>
        <v>6.6012709000000001E-3</v>
      </c>
      <c r="U52" s="35">
        <v>202</v>
      </c>
      <c r="V52" s="81">
        <f>(1+$D$49/100)*V51</f>
        <v>1.1831684370128657</v>
      </c>
      <c r="W52" s="34">
        <f>$D$49*V52/100</f>
        <v>9.855793080317172E-4</v>
      </c>
      <c r="X52" s="34">
        <f t="shared" si="35"/>
        <v>5.3807267000000004E-3</v>
      </c>
      <c r="Y52" s="35">
        <v>242</v>
      </c>
      <c r="Z52" s="81">
        <f>(1+$D$49/100)*Z51</f>
        <v>1.2232387887705294</v>
      </c>
      <c r="AA52" s="34">
        <f>$D$49*Z52/100</f>
        <v>1.018957911045851E-3</v>
      </c>
      <c r="AB52" s="34">
        <f t="shared" si="36"/>
        <v>4.5644303999999997E-3</v>
      </c>
      <c r="AC52" s="35">
        <v>282</v>
      </c>
      <c r="AD52" s="81">
        <f>(1+$D$49/100)*AD51</f>
        <v>1.2646662026672377</v>
      </c>
      <c r="AE52" s="34">
        <f>$D$49*AD52/100</f>
        <v>1.053466946821809E-3</v>
      </c>
      <c r="AF52" s="34">
        <f t="shared" si="37"/>
        <v>3.9803607000000003E-3</v>
      </c>
      <c r="AG52" s="35">
        <v>322</v>
      </c>
      <c r="AH52" s="81">
        <f>(1+$D$49/100)*AH51</f>
        <v>1.3074966383107416</v>
      </c>
      <c r="AI52" s="34">
        <f>$D$49*AH52/100</f>
        <v>1.0891446997128478E-3</v>
      </c>
      <c r="AJ52" s="34">
        <f t="shared" si="38"/>
        <v>3.5419726999999998E-3</v>
      </c>
    </row>
    <row r="53" spans="1:36" s="26" customFormat="1" ht="17.25" customHeight="1" x14ac:dyDescent="0.15">
      <c r="A53" s="35">
        <v>3</v>
      </c>
      <c r="B53" s="81">
        <f t="shared" si="39"/>
        <v>1.0025010822450098</v>
      </c>
      <c r="C53" s="34">
        <f t="shared" si="28"/>
        <v>8.3508340151009321E-4</v>
      </c>
      <c r="D53" s="34">
        <f t="shared" si="29"/>
        <v>0.33388882079999999</v>
      </c>
      <c r="E53" s="35">
        <v>43</v>
      </c>
      <c r="F53" s="81">
        <f t="shared" si="40"/>
        <v>1.0364527747905066</v>
      </c>
      <c r="G53" s="34">
        <f t="shared" si="30"/>
        <v>8.6336516140049198E-4</v>
      </c>
      <c r="H53" s="34">
        <f t="shared" si="31"/>
        <v>2.3684483999999999E-2</v>
      </c>
      <c r="I53" s="35">
        <v>83</v>
      </c>
      <c r="J53" s="81">
        <f t="shared" ref="J53:J90" si="41">(1+$D$49/100)*J52</f>
        <v>1.0715543089143502</v>
      </c>
      <c r="K53" s="34">
        <f t="shared" ref="K53:K90" si="42">$D$49*J53/100</f>
        <v>8.9260473932565383E-4</v>
      </c>
      <c r="L53" s="34">
        <f t="shared" si="32"/>
        <v>1.24745072E-2</v>
      </c>
      <c r="M53" s="35">
        <v>123</v>
      </c>
      <c r="N53" s="81">
        <f t="shared" ref="N53:N90" si="43">(1+$D$49/100)*N52</f>
        <v>1.1078446262879633</v>
      </c>
      <c r="O53" s="34">
        <f t="shared" ref="O53:O90" si="44">$D$49*N53/100</f>
        <v>9.2283457369787337E-4</v>
      </c>
      <c r="P53" s="34">
        <f t="shared" si="33"/>
        <v>8.5570752E-3</v>
      </c>
      <c r="Q53" s="35">
        <v>163</v>
      </c>
      <c r="R53" s="81">
        <f t="shared" ref="R53:R90" si="45">(1+$D$49/100)*R52</f>
        <v>1.1453639874199011</v>
      </c>
      <c r="S53" s="34">
        <f t="shared" ref="S53:S90" si="46">$D$49*R53/100</f>
        <v>9.5408820152077757E-4</v>
      </c>
      <c r="T53" s="34">
        <f t="shared" si="34"/>
        <v>6.5634426999999999E-3</v>
      </c>
      <c r="U53" s="35">
        <v>203</v>
      </c>
      <c r="V53" s="81">
        <f t="shared" ref="V53:V90" si="47">(1+$D$49/100)*V52</f>
        <v>1.1841540163208975</v>
      </c>
      <c r="W53" s="34">
        <f t="shared" ref="W53:W90" si="48">$D$49*V53/100</f>
        <v>9.8640029559530769E-4</v>
      </c>
      <c r="X53" s="34">
        <f t="shared" si="35"/>
        <v>5.3563876E-3</v>
      </c>
      <c r="Y53" s="35">
        <v>243</v>
      </c>
      <c r="Z53" s="81">
        <f t="shared" ref="Z53:Z90" si="49">(1+$D$49/100)*Z52</f>
        <v>1.2242577466815754</v>
      </c>
      <c r="AA53" s="34">
        <f t="shared" ref="AA53:AA90" si="50">$D$49*Z53/100</f>
        <v>1.0198067029857523E-3</v>
      </c>
      <c r="AB53" s="34">
        <f t="shared" si="36"/>
        <v>4.5474759000000003E-3</v>
      </c>
      <c r="AC53" s="35">
        <v>283</v>
      </c>
      <c r="AD53" s="81">
        <f t="shared" ref="AD53:AD90" si="51">(1+$D$49/100)*AD52</f>
        <v>1.2657196696140596</v>
      </c>
      <c r="AE53" s="34">
        <f t="shared" ref="AE53:AE90" si="52">$D$49*AD53/100</f>
        <v>1.0543444847885117E-3</v>
      </c>
      <c r="AF53" s="34">
        <f t="shared" si="37"/>
        <v>3.9678826999999996E-3</v>
      </c>
      <c r="AG53" s="35">
        <v>323</v>
      </c>
      <c r="AH53" s="81">
        <f t="shared" ref="AH53:AH90" si="53">(1+$D$49/100)*AH52</f>
        <v>1.3085857830104546</v>
      </c>
      <c r="AI53" s="34">
        <f t="shared" ref="AI53:AI90" si="54">$D$49*AH53/100</f>
        <v>1.0900519572477087E-3</v>
      </c>
      <c r="AJ53" s="34">
        <f t="shared" si="38"/>
        <v>3.5324114999999998E-3</v>
      </c>
    </row>
    <row r="54" spans="1:36" s="26" customFormat="1" ht="17.25" customHeight="1" x14ac:dyDescent="0.15">
      <c r="A54" s="35">
        <v>4</v>
      </c>
      <c r="B54" s="81">
        <f t="shared" si="39"/>
        <v>1.0033361656465201</v>
      </c>
      <c r="C54" s="34">
        <f t="shared" si="28"/>
        <v>8.3577902598355128E-4</v>
      </c>
      <c r="D54" s="34">
        <f t="shared" si="29"/>
        <v>0.2505208417</v>
      </c>
      <c r="E54" s="35">
        <v>44</v>
      </c>
      <c r="F54" s="81">
        <f t="shared" si="40"/>
        <v>1.0373161399519071</v>
      </c>
      <c r="G54" s="34">
        <f t="shared" si="30"/>
        <v>8.6408434457993857E-4</v>
      </c>
      <c r="H54" s="34">
        <f t="shared" si="31"/>
        <v>2.3155780500000001E-2</v>
      </c>
      <c r="I54" s="35">
        <v>84</v>
      </c>
      <c r="J54" s="81">
        <f t="shared" si="41"/>
        <v>1.0724469136536761</v>
      </c>
      <c r="K54" s="34">
        <f t="shared" si="42"/>
        <v>8.933482790735121E-4</v>
      </c>
      <c r="L54" s="34">
        <f t="shared" si="32"/>
        <v>1.2331074399999999E-2</v>
      </c>
      <c r="M54" s="35">
        <v>124</v>
      </c>
      <c r="N54" s="81">
        <f t="shared" si="43"/>
        <v>1.1087674608616613</v>
      </c>
      <c r="O54" s="34">
        <f t="shared" si="44"/>
        <v>9.2360329489776392E-4</v>
      </c>
      <c r="P54" s="34">
        <f t="shared" si="33"/>
        <v>8.4915405000000003E-3</v>
      </c>
      <c r="Q54" s="35">
        <v>164</v>
      </c>
      <c r="R54" s="81">
        <f t="shared" si="45"/>
        <v>1.146318075621422</v>
      </c>
      <c r="S54" s="34">
        <f t="shared" si="46"/>
        <v>9.5488295699264452E-4</v>
      </c>
      <c r="T54" s="34">
        <f t="shared" si="34"/>
        <v>6.5260765000000002E-3</v>
      </c>
      <c r="U54" s="35">
        <v>204</v>
      </c>
      <c r="V54" s="81">
        <f t="shared" si="47"/>
        <v>1.1851404166164929</v>
      </c>
      <c r="W54" s="34">
        <f t="shared" si="48"/>
        <v>9.8722196704153858E-4</v>
      </c>
      <c r="X54" s="34">
        <f t="shared" si="35"/>
        <v>5.3322876999999996E-3</v>
      </c>
      <c r="Y54" s="35">
        <v>244</v>
      </c>
      <c r="Z54" s="81">
        <f t="shared" si="49"/>
        <v>1.2252775533845612</v>
      </c>
      <c r="AA54" s="34">
        <f t="shared" si="50"/>
        <v>1.0206562019693395E-3</v>
      </c>
      <c r="AB54" s="34">
        <f t="shared" si="36"/>
        <v>4.5306608999999996E-3</v>
      </c>
      <c r="AC54" s="35">
        <v>284</v>
      </c>
      <c r="AD54" s="81">
        <f t="shared" si="51"/>
        <v>1.2667740140988482</v>
      </c>
      <c r="AE54" s="34">
        <f t="shared" si="52"/>
        <v>1.0552227537443406E-3</v>
      </c>
      <c r="AF54" s="34">
        <f t="shared" si="37"/>
        <v>3.955493E-3</v>
      </c>
      <c r="AG54" s="35">
        <v>324</v>
      </c>
      <c r="AH54" s="81">
        <f t="shared" si="53"/>
        <v>1.3096758349677025</v>
      </c>
      <c r="AI54" s="34">
        <f t="shared" si="54"/>
        <v>1.0909599705280961E-3</v>
      </c>
      <c r="AJ54" s="34">
        <f t="shared" si="38"/>
        <v>3.5229096000000001E-3</v>
      </c>
    </row>
    <row r="55" spans="1:36" s="26" customFormat="1" ht="17.25" customHeight="1" x14ac:dyDescent="0.15">
      <c r="A55" s="39">
        <v>5</v>
      </c>
      <c r="B55" s="82">
        <f t="shared" si="39"/>
        <v>1.0041719446725037</v>
      </c>
      <c r="C55" s="38">
        <f t="shared" si="28"/>
        <v>8.3647522991219555E-4</v>
      </c>
      <c r="D55" s="38">
        <f t="shared" si="29"/>
        <v>0.2005000774</v>
      </c>
      <c r="E55" s="39">
        <v>45</v>
      </c>
      <c r="F55" s="82">
        <f t="shared" si="40"/>
        <v>1.038180224296487</v>
      </c>
      <c r="G55" s="38">
        <f t="shared" si="30"/>
        <v>8.6480412683897373E-4</v>
      </c>
      <c r="H55" s="38">
        <f t="shared" si="31"/>
        <v>2.26505774E-2</v>
      </c>
      <c r="I55" s="39">
        <v>85</v>
      </c>
      <c r="J55" s="81">
        <f t="shared" si="41"/>
        <v>1.0733402619327497</v>
      </c>
      <c r="K55" s="34">
        <f t="shared" si="42"/>
        <v>8.9409243818998048E-4</v>
      </c>
      <c r="L55" s="38">
        <f t="shared" si="32"/>
        <v>1.21910178E-2</v>
      </c>
      <c r="M55" s="39">
        <v>125</v>
      </c>
      <c r="N55" s="81">
        <f t="shared" si="43"/>
        <v>1.1096910641565592</v>
      </c>
      <c r="O55" s="34">
        <f t="shared" si="44"/>
        <v>9.2437265644241368E-4</v>
      </c>
      <c r="P55" s="38">
        <f t="shared" si="33"/>
        <v>8.4270552000000002E-3</v>
      </c>
      <c r="Q55" s="39">
        <v>165</v>
      </c>
      <c r="R55" s="81">
        <f t="shared" si="45"/>
        <v>1.1472729585784147</v>
      </c>
      <c r="S55" s="34">
        <f t="shared" si="46"/>
        <v>9.556783744958194E-4</v>
      </c>
      <c r="T55" s="38">
        <f t="shared" si="34"/>
        <v>6.4891640000000004E-3</v>
      </c>
      <c r="U55" s="39">
        <v>205</v>
      </c>
      <c r="V55" s="81">
        <f t="shared" si="47"/>
        <v>1.1861276385835346</v>
      </c>
      <c r="W55" s="34">
        <f t="shared" si="48"/>
        <v>9.8804432294008438E-4</v>
      </c>
      <c r="X55" s="38">
        <f t="shared" si="35"/>
        <v>5.3084235000000002E-3</v>
      </c>
      <c r="Y55" s="39">
        <v>245</v>
      </c>
      <c r="Z55" s="81">
        <f t="shared" si="49"/>
        <v>1.2262982095865307</v>
      </c>
      <c r="AA55" s="34">
        <f t="shared" si="50"/>
        <v>1.02150640858558E-3</v>
      </c>
      <c r="AB55" s="38">
        <f t="shared" si="36"/>
        <v>4.5139836000000003E-3</v>
      </c>
      <c r="AC55" s="39">
        <v>285</v>
      </c>
      <c r="AD55" s="81">
        <f t="shared" si="51"/>
        <v>1.2678292368525925</v>
      </c>
      <c r="AE55" s="34">
        <f t="shared" si="52"/>
        <v>1.0561017542982097E-3</v>
      </c>
      <c r="AF55" s="38">
        <f t="shared" si="37"/>
        <v>3.9431906999999999E-3</v>
      </c>
      <c r="AG55" s="39">
        <v>325</v>
      </c>
      <c r="AH55" s="81">
        <f t="shared" si="53"/>
        <v>1.3107667949382307</v>
      </c>
      <c r="AI55" s="34">
        <f t="shared" si="54"/>
        <v>1.0918687401835461E-3</v>
      </c>
      <c r="AJ55" s="38">
        <f t="shared" si="38"/>
        <v>3.5134666E-3</v>
      </c>
    </row>
    <row r="56" spans="1:36" s="26" customFormat="1" ht="17.25" customHeight="1" x14ac:dyDescent="0.15">
      <c r="A56" s="41">
        <v>6</v>
      </c>
      <c r="B56" s="81">
        <f t="shared" si="39"/>
        <v>1.0050084199024161</v>
      </c>
      <c r="C56" s="34">
        <f t="shared" si="28"/>
        <v>8.3717201377871251E-4</v>
      </c>
      <c r="D56" s="34">
        <f t="shared" si="29"/>
        <v>0.1671529205</v>
      </c>
      <c r="E56" s="41">
        <v>46</v>
      </c>
      <c r="F56" s="81">
        <f t="shared" si="40"/>
        <v>1.0390450284233261</v>
      </c>
      <c r="G56" s="34">
        <f t="shared" si="30"/>
        <v>8.6552450867663066E-4</v>
      </c>
      <c r="H56" s="34">
        <f t="shared" si="31"/>
        <v>2.21673423E-2</v>
      </c>
      <c r="I56" s="41">
        <v>86</v>
      </c>
      <c r="J56" s="81">
        <f t="shared" si="41"/>
        <v>1.0742343543709398</v>
      </c>
      <c r="K56" s="34">
        <f t="shared" si="42"/>
        <v>8.9483721719099284E-4</v>
      </c>
      <c r="L56" s="34">
        <f t="shared" si="32"/>
        <v>1.20542197E-2</v>
      </c>
      <c r="M56" s="41">
        <v>126</v>
      </c>
      <c r="N56" s="81">
        <f t="shared" si="43"/>
        <v>1.1106154368130017</v>
      </c>
      <c r="O56" s="34">
        <f t="shared" si="44"/>
        <v>9.2514265886523039E-4</v>
      </c>
      <c r="P56" s="34">
        <f t="shared" si="33"/>
        <v>8.3635945E-3</v>
      </c>
      <c r="Q56" s="41">
        <v>166</v>
      </c>
      <c r="R56" s="81">
        <f t="shared" si="45"/>
        <v>1.1482286369529107</v>
      </c>
      <c r="S56" s="34">
        <f t="shared" si="46"/>
        <v>9.5647445458177448E-4</v>
      </c>
      <c r="T56" s="34">
        <f t="shared" si="34"/>
        <v>6.4526968000000002E-3</v>
      </c>
      <c r="U56" s="41">
        <v>206</v>
      </c>
      <c r="V56" s="81">
        <f t="shared" si="47"/>
        <v>1.1871156829064748</v>
      </c>
      <c r="W56" s="34">
        <f t="shared" si="48"/>
        <v>9.8886736386109364E-4</v>
      </c>
      <c r="X56" s="34">
        <f t="shared" si="35"/>
        <v>5.2847915000000002E-3</v>
      </c>
      <c r="Y56" s="41">
        <v>246</v>
      </c>
      <c r="Z56" s="81">
        <f t="shared" si="49"/>
        <v>1.2273197159951164</v>
      </c>
      <c r="AA56" s="34">
        <f t="shared" si="50"/>
        <v>1.0223573234239319E-3</v>
      </c>
      <c r="AB56" s="34">
        <f t="shared" si="36"/>
        <v>4.4974424000000001E-3</v>
      </c>
      <c r="AC56" s="41">
        <v>286</v>
      </c>
      <c r="AD56" s="81">
        <f t="shared" si="51"/>
        <v>1.2688853386068908</v>
      </c>
      <c r="AE56" s="34">
        <f t="shared" si="52"/>
        <v>1.0569814870595399E-3</v>
      </c>
      <c r="AF56" s="34">
        <f t="shared" si="37"/>
        <v>3.9309747999999997E-3</v>
      </c>
      <c r="AG56" s="41">
        <v>326</v>
      </c>
      <c r="AH56" s="81">
        <f t="shared" si="53"/>
        <v>1.3118586636784144</v>
      </c>
      <c r="AI56" s="34">
        <f t="shared" si="54"/>
        <v>1.0927782668441193E-3</v>
      </c>
      <c r="AJ56" s="34">
        <f t="shared" si="38"/>
        <v>3.5040817999999999E-3</v>
      </c>
    </row>
    <row r="57" spans="1:36" s="26" customFormat="1" ht="17.25" customHeight="1" x14ac:dyDescent="0.15">
      <c r="A57" s="35">
        <v>7</v>
      </c>
      <c r="B57" s="81">
        <f t="shared" si="39"/>
        <v>1.0058455919161948</v>
      </c>
      <c r="C57" s="34">
        <f t="shared" si="28"/>
        <v>8.3786937806619032E-4</v>
      </c>
      <c r="D57" s="34">
        <f t="shared" si="29"/>
        <v>0.1433335392</v>
      </c>
      <c r="E57" s="35">
        <v>47</v>
      </c>
      <c r="F57" s="81">
        <f t="shared" si="40"/>
        <v>1.0399105529320027</v>
      </c>
      <c r="G57" s="34">
        <f t="shared" si="30"/>
        <v>8.6624549059235837E-4</v>
      </c>
      <c r="H57" s="34">
        <f t="shared" si="31"/>
        <v>2.17046727E-2</v>
      </c>
      <c r="I57" s="35">
        <v>87</v>
      </c>
      <c r="J57" s="81">
        <f t="shared" si="41"/>
        <v>1.0751291915881309</v>
      </c>
      <c r="K57" s="34">
        <f t="shared" si="42"/>
        <v>8.9558261659291303E-4</v>
      </c>
      <c r="L57" s="34">
        <f t="shared" si="32"/>
        <v>1.1920567700000001E-2</v>
      </c>
      <c r="M57" s="35">
        <v>127</v>
      </c>
      <c r="N57" s="81">
        <f t="shared" si="43"/>
        <v>1.1115405794718669</v>
      </c>
      <c r="O57" s="34">
        <f t="shared" si="44"/>
        <v>9.2591330270006521E-4</v>
      </c>
      <c r="P57" s="34">
        <f t="shared" si="33"/>
        <v>8.3011340999999995E-3</v>
      </c>
      <c r="Q57" s="35">
        <v>167</v>
      </c>
      <c r="R57" s="81">
        <f t="shared" si="45"/>
        <v>1.1491851114074925</v>
      </c>
      <c r="S57" s="34">
        <f t="shared" si="46"/>
        <v>9.5727119780244119E-4</v>
      </c>
      <c r="T57" s="34">
        <f t="shared" si="34"/>
        <v>6.4166670999999996E-3</v>
      </c>
      <c r="U57" s="35">
        <v>207</v>
      </c>
      <c r="V57" s="81">
        <f t="shared" si="47"/>
        <v>1.188104550270336</v>
      </c>
      <c r="W57" s="34">
        <f t="shared" si="48"/>
        <v>9.8969109037518998E-4</v>
      </c>
      <c r="X57" s="34">
        <f t="shared" si="35"/>
        <v>5.2613883999999998E-3</v>
      </c>
      <c r="Y57" s="35">
        <v>247</v>
      </c>
      <c r="Z57" s="81">
        <f t="shared" si="49"/>
        <v>1.2283420733185404</v>
      </c>
      <c r="AA57" s="34">
        <f t="shared" si="50"/>
        <v>1.0232089470743441E-3</v>
      </c>
      <c r="AB57" s="34">
        <f t="shared" si="36"/>
        <v>4.4810355000000001E-3</v>
      </c>
      <c r="AC57" s="35">
        <v>287</v>
      </c>
      <c r="AD57" s="81">
        <f t="shared" si="51"/>
        <v>1.2699423200939504</v>
      </c>
      <c r="AE57" s="34">
        <f t="shared" si="52"/>
        <v>1.0578619526382606E-3</v>
      </c>
      <c r="AF57" s="34">
        <f t="shared" si="37"/>
        <v>3.9188443999999996E-3</v>
      </c>
      <c r="AG57" s="35">
        <v>327</v>
      </c>
      <c r="AH57" s="81">
        <f t="shared" si="53"/>
        <v>1.3129514419452586</v>
      </c>
      <c r="AI57" s="34">
        <f t="shared" si="54"/>
        <v>1.0936885511404005E-3</v>
      </c>
      <c r="AJ57" s="34">
        <f t="shared" si="38"/>
        <v>3.4947547999999999E-3</v>
      </c>
    </row>
    <row r="58" spans="1:36" s="26" customFormat="1" ht="17.25" customHeight="1" x14ac:dyDescent="0.15">
      <c r="A58" s="35">
        <v>8</v>
      </c>
      <c r="B58" s="81">
        <f t="shared" si="39"/>
        <v>1.006683461294261</v>
      </c>
      <c r="C58" s="34">
        <f t="shared" si="28"/>
        <v>8.3856732325811941E-4</v>
      </c>
      <c r="D58" s="34">
        <f t="shared" si="29"/>
        <v>0.12546901769999999</v>
      </c>
      <c r="E58" s="35">
        <v>48</v>
      </c>
      <c r="F58" s="81">
        <f t="shared" si="40"/>
        <v>1.0407767984225953</v>
      </c>
      <c r="G58" s="34">
        <f t="shared" si="30"/>
        <v>8.6696707308602178E-4</v>
      </c>
      <c r="H58" s="34">
        <f t="shared" si="31"/>
        <v>2.1261283499999999E-2</v>
      </c>
      <c r="I58" s="35">
        <v>88</v>
      </c>
      <c r="J58" s="81">
        <f t="shared" si="41"/>
        <v>1.076024774204724</v>
      </c>
      <c r="K58" s="34">
        <f t="shared" si="42"/>
        <v>8.9632863691253503E-4</v>
      </c>
      <c r="L58" s="34">
        <f t="shared" si="32"/>
        <v>1.1789954599999999E-2</v>
      </c>
      <c r="M58" s="35">
        <v>128</v>
      </c>
      <c r="N58" s="81">
        <f t="shared" si="43"/>
        <v>1.1124664927745671</v>
      </c>
      <c r="O58" s="34">
        <f t="shared" si="44"/>
        <v>9.2668458848121438E-4</v>
      </c>
      <c r="P58" s="34">
        <f t="shared" si="33"/>
        <v>8.2396504999999991E-3</v>
      </c>
      <c r="Q58" s="35">
        <v>168</v>
      </c>
      <c r="R58" s="81">
        <f t="shared" si="45"/>
        <v>1.150142382605295</v>
      </c>
      <c r="S58" s="34">
        <f t="shared" si="46"/>
        <v>9.580686047102108E-4</v>
      </c>
      <c r="T58" s="34">
        <f t="shared" si="34"/>
        <v>6.3810669999999998E-3</v>
      </c>
      <c r="U58" s="35">
        <v>208</v>
      </c>
      <c r="V58" s="81">
        <f t="shared" si="47"/>
        <v>1.1890942413607113</v>
      </c>
      <c r="W58" s="34">
        <f t="shared" si="48"/>
        <v>9.9051550305347255E-4</v>
      </c>
      <c r="X58" s="34">
        <f t="shared" si="35"/>
        <v>5.2382108000000004E-3</v>
      </c>
      <c r="Y58" s="35">
        <v>248</v>
      </c>
      <c r="Z58" s="81">
        <f t="shared" si="49"/>
        <v>1.2293652822656149</v>
      </c>
      <c r="AA58" s="34">
        <f t="shared" si="50"/>
        <v>1.0240612801272573E-3</v>
      </c>
      <c r="AB58" s="34">
        <f t="shared" si="36"/>
        <v>4.4647615E-3</v>
      </c>
      <c r="AC58" s="35">
        <v>288</v>
      </c>
      <c r="AD58" s="81">
        <f t="shared" si="51"/>
        <v>1.2710001820465888</v>
      </c>
      <c r="AE58" s="34">
        <f t="shared" si="52"/>
        <v>1.0587431516448085E-3</v>
      </c>
      <c r="AF58" s="34">
        <f t="shared" si="37"/>
        <v>3.9067987000000002E-3</v>
      </c>
      <c r="AG58" s="35">
        <v>328</v>
      </c>
      <c r="AH58" s="81">
        <f t="shared" si="53"/>
        <v>1.3140451304963991</v>
      </c>
      <c r="AI58" s="34">
        <f t="shared" si="54"/>
        <v>1.0945995937035006E-3</v>
      </c>
      <c r="AJ58" s="34">
        <f t="shared" si="38"/>
        <v>3.485485E-3</v>
      </c>
    </row>
    <row r="59" spans="1:36" s="26" customFormat="1" ht="17.25" customHeight="1" x14ac:dyDescent="0.15">
      <c r="A59" s="35">
        <v>9</v>
      </c>
      <c r="B59" s="81">
        <f t="shared" si="39"/>
        <v>1.0075220286175193</v>
      </c>
      <c r="C59" s="34">
        <f t="shared" si="28"/>
        <v>8.3926584983839351E-4</v>
      </c>
      <c r="D59" s="34">
        <f t="shared" si="29"/>
        <v>0.11157440270000001</v>
      </c>
      <c r="E59" s="35">
        <v>49</v>
      </c>
      <c r="F59" s="81">
        <f t="shared" si="40"/>
        <v>1.0416437654956814</v>
      </c>
      <c r="G59" s="34">
        <f t="shared" si="30"/>
        <v>8.6768925665790255E-4</v>
      </c>
      <c r="H59" s="34">
        <f t="shared" si="31"/>
        <v>2.0835994199999999E-2</v>
      </c>
      <c r="I59" s="35">
        <v>89</v>
      </c>
      <c r="J59" s="81">
        <f t="shared" si="41"/>
        <v>1.0769211028416366</v>
      </c>
      <c r="K59" s="34">
        <f t="shared" si="42"/>
        <v>8.9707527866708322E-4</v>
      </c>
      <c r="L59" s="34">
        <f t="shared" si="32"/>
        <v>1.16622779E-2</v>
      </c>
      <c r="M59" s="35">
        <v>129</v>
      </c>
      <c r="N59" s="81">
        <f t="shared" si="43"/>
        <v>1.1133931773630483</v>
      </c>
      <c r="O59" s="34">
        <f t="shared" si="44"/>
        <v>9.2745651674341933E-4</v>
      </c>
      <c r="P59" s="34">
        <f t="shared" si="33"/>
        <v>8.1791209999999993E-3</v>
      </c>
      <c r="Q59" s="35">
        <v>169</v>
      </c>
      <c r="R59" s="81">
        <f t="shared" si="45"/>
        <v>1.1511004512100054</v>
      </c>
      <c r="S59" s="34">
        <f t="shared" si="46"/>
        <v>9.5886667585793446E-4</v>
      </c>
      <c r="T59" s="34">
        <f t="shared" si="34"/>
        <v>6.3458888999999999E-3</v>
      </c>
      <c r="U59" s="35">
        <v>209</v>
      </c>
      <c r="V59" s="81">
        <f t="shared" si="47"/>
        <v>1.1900847568637649</v>
      </c>
      <c r="W59" s="34">
        <f t="shared" si="48"/>
        <v>9.9134060246751626E-4</v>
      </c>
      <c r="X59" s="34">
        <f t="shared" si="35"/>
        <v>5.2152557E-3</v>
      </c>
      <c r="Y59" s="35">
        <v>249</v>
      </c>
      <c r="Z59" s="81">
        <f t="shared" si="49"/>
        <v>1.2303893435457423</v>
      </c>
      <c r="AA59" s="34">
        <f t="shared" si="50"/>
        <v>1.0249143231736034E-3</v>
      </c>
      <c r="AB59" s="34">
        <f t="shared" si="36"/>
        <v>4.4486185999999999E-3</v>
      </c>
      <c r="AC59" s="35">
        <v>289</v>
      </c>
      <c r="AD59" s="81">
        <f t="shared" si="51"/>
        <v>1.2720589251982337</v>
      </c>
      <c r="AE59" s="34">
        <f t="shared" si="52"/>
        <v>1.0596250846901286E-3</v>
      </c>
      <c r="AF59" s="34">
        <f t="shared" si="37"/>
        <v>3.8948366999999998E-3</v>
      </c>
      <c r="AG59" s="35">
        <v>329</v>
      </c>
      <c r="AH59" s="81">
        <f t="shared" si="53"/>
        <v>1.3151397300901027</v>
      </c>
      <c r="AI59" s="34">
        <f t="shared" si="54"/>
        <v>1.0955113951650556E-3</v>
      </c>
      <c r="AJ59" s="34">
        <f t="shared" si="38"/>
        <v>3.4762718999999998E-3</v>
      </c>
    </row>
    <row r="60" spans="1:36" s="26" customFormat="1" ht="17.25" customHeight="1" x14ac:dyDescent="0.15">
      <c r="A60" s="37">
        <v>10</v>
      </c>
      <c r="B60" s="82">
        <f t="shared" si="39"/>
        <v>1.0083612944673577</v>
      </c>
      <c r="C60" s="38">
        <f t="shared" si="28"/>
        <v>8.3996495829130895E-4</v>
      </c>
      <c r="D60" s="38">
        <f t="shared" si="29"/>
        <v>0.1004587222</v>
      </c>
      <c r="E60" s="37">
        <v>50</v>
      </c>
      <c r="F60" s="82">
        <f t="shared" si="40"/>
        <v>1.0425114547523393</v>
      </c>
      <c r="G60" s="38">
        <f t="shared" si="30"/>
        <v>8.6841204180869869E-4</v>
      </c>
      <c r="H60" s="38">
        <f t="shared" si="31"/>
        <v>2.0427718800000001E-2</v>
      </c>
      <c r="I60" s="37">
        <v>90</v>
      </c>
      <c r="J60" s="81">
        <f t="shared" si="41"/>
        <v>1.0778181781203038</v>
      </c>
      <c r="K60" s="34">
        <f t="shared" si="42"/>
        <v>8.9782254237421308E-4</v>
      </c>
      <c r="L60" s="38">
        <f t="shared" si="32"/>
        <v>1.15374398E-2</v>
      </c>
      <c r="M60" s="37">
        <v>130</v>
      </c>
      <c r="N60" s="81">
        <f t="shared" si="43"/>
        <v>1.1143206338797917</v>
      </c>
      <c r="O60" s="34">
        <f t="shared" si="44"/>
        <v>9.2822908802186641E-4</v>
      </c>
      <c r="P60" s="38">
        <f t="shared" si="33"/>
        <v>8.1195235999999994E-3</v>
      </c>
      <c r="Q60" s="37">
        <v>170</v>
      </c>
      <c r="R60" s="81">
        <f t="shared" si="45"/>
        <v>1.1520593178858634</v>
      </c>
      <c r="S60" s="34">
        <f t="shared" si="46"/>
        <v>9.5966541179892423E-4</v>
      </c>
      <c r="T60" s="38">
        <f t="shared" si="34"/>
        <v>6.3111253000000004E-3</v>
      </c>
      <c r="U60" s="37">
        <v>210</v>
      </c>
      <c r="V60" s="81">
        <f t="shared" si="47"/>
        <v>1.1910760974662324</v>
      </c>
      <c r="W60" s="34">
        <f t="shared" si="48"/>
        <v>9.9216638918937154E-4</v>
      </c>
      <c r="X60" s="38">
        <f t="shared" si="35"/>
        <v>5.1925195999999998E-3</v>
      </c>
      <c r="Y60" s="37">
        <v>250</v>
      </c>
      <c r="Z60" s="81">
        <f t="shared" si="49"/>
        <v>1.231414257868916</v>
      </c>
      <c r="AA60" s="34">
        <f t="shared" si="50"/>
        <v>1.0257680768048071E-3</v>
      </c>
      <c r="AB60" s="38">
        <f t="shared" si="36"/>
        <v>4.4326052999999997E-3</v>
      </c>
      <c r="AC60" s="37">
        <v>290</v>
      </c>
      <c r="AD60" s="81">
        <f t="shared" si="51"/>
        <v>1.2731185502829239</v>
      </c>
      <c r="AE60" s="34">
        <f t="shared" si="52"/>
        <v>1.0605077523856755E-3</v>
      </c>
      <c r="AF60" s="38">
        <f t="shared" si="37"/>
        <v>3.8829576E-3</v>
      </c>
      <c r="AG60" s="37">
        <v>330</v>
      </c>
      <c r="AH60" s="81">
        <f t="shared" si="53"/>
        <v>1.3162352414852678</v>
      </c>
      <c r="AI60" s="34">
        <f t="shared" si="54"/>
        <v>1.0964239561572281E-3</v>
      </c>
      <c r="AJ60" s="38">
        <f t="shared" si="38"/>
        <v>3.4671150000000002E-3</v>
      </c>
    </row>
    <row r="61" spans="1:36" s="26" customFormat="1" ht="17.25" customHeight="1" x14ac:dyDescent="0.15">
      <c r="A61" s="33">
        <v>11</v>
      </c>
      <c r="B61" s="81">
        <f t="shared" si="39"/>
        <v>1.009201259425649</v>
      </c>
      <c r="C61" s="34">
        <f t="shared" si="28"/>
        <v>8.4066464910156555E-4</v>
      </c>
      <c r="D61" s="34">
        <f t="shared" si="29"/>
        <v>9.1364085100000006E-2</v>
      </c>
      <c r="E61" s="33">
        <v>51</v>
      </c>
      <c r="F61" s="81">
        <f t="shared" si="40"/>
        <v>1.0433798667941481</v>
      </c>
      <c r="G61" s="34">
        <f t="shared" si="30"/>
        <v>8.6913542903952531E-4</v>
      </c>
      <c r="H61" s="34">
        <f t="shared" si="31"/>
        <v>2.0035456399999999E-2</v>
      </c>
      <c r="I61" s="33">
        <v>91</v>
      </c>
      <c r="J61" s="81">
        <f t="shared" si="41"/>
        <v>1.0787160006626781</v>
      </c>
      <c r="K61" s="34">
        <f t="shared" si="42"/>
        <v>8.9857042855201084E-4</v>
      </c>
      <c r="L61" s="34">
        <f t="shared" si="32"/>
        <v>1.1415346599999999E-2</v>
      </c>
      <c r="M61" s="33">
        <v>131</v>
      </c>
      <c r="N61" s="81">
        <f t="shared" si="43"/>
        <v>1.1152488629678137</v>
      </c>
      <c r="O61" s="34">
        <f t="shared" si="44"/>
        <v>9.2900230285218881E-4</v>
      </c>
      <c r="P61" s="34">
        <f t="shared" si="33"/>
        <v>8.0608369999999995E-3</v>
      </c>
      <c r="Q61" s="33">
        <v>171</v>
      </c>
      <c r="R61" s="81">
        <f t="shared" si="45"/>
        <v>1.1530189832976623</v>
      </c>
      <c r="S61" s="34">
        <f t="shared" si="46"/>
        <v>9.6046481308695265E-4</v>
      </c>
      <c r="T61" s="34">
        <f t="shared" si="34"/>
        <v>6.2767689999999998E-3</v>
      </c>
      <c r="U61" s="33">
        <v>211</v>
      </c>
      <c r="V61" s="81">
        <f t="shared" si="47"/>
        <v>1.1920682638554219</v>
      </c>
      <c r="W61" s="34">
        <f t="shared" si="48"/>
        <v>9.9299286379156632E-4</v>
      </c>
      <c r="X61" s="34">
        <f t="shared" si="35"/>
        <v>5.1699996999999996E-3</v>
      </c>
      <c r="Y61" s="33">
        <v>251</v>
      </c>
      <c r="Z61" s="81">
        <f t="shared" si="49"/>
        <v>1.2324400259457209</v>
      </c>
      <c r="AA61" s="34">
        <f t="shared" si="50"/>
        <v>1.0266225416127855E-3</v>
      </c>
      <c r="AB61" s="34">
        <f t="shared" si="36"/>
        <v>4.4167201000000003E-3</v>
      </c>
      <c r="AC61" s="33">
        <v>291</v>
      </c>
      <c r="AD61" s="81">
        <f t="shared" si="51"/>
        <v>1.2741790580353096</v>
      </c>
      <c r="AE61" s="34">
        <f t="shared" si="52"/>
        <v>1.0613911553434129E-3</v>
      </c>
      <c r="AF61" s="34">
        <f t="shared" si="37"/>
        <v>3.8711606E-3</v>
      </c>
      <c r="AG61" s="33">
        <v>331</v>
      </c>
      <c r="AH61" s="81">
        <f t="shared" si="53"/>
        <v>1.3173316654414251</v>
      </c>
      <c r="AI61" s="34">
        <f t="shared" si="54"/>
        <v>1.0973372773127072E-3</v>
      </c>
      <c r="AJ61" s="34">
        <f t="shared" si="38"/>
        <v>3.4580138000000001E-3</v>
      </c>
    </row>
    <row r="62" spans="1:36" s="26" customFormat="1" ht="17.25" customHeight="1" x14ac:dyDescent="0.15">
      <c r="A62" s="35">
        <v>12</v>
      </c>
      <c r="B62" s="81">
        <f t="shared" si="39"/>
        <v>1.0100419240747507</v>
      </c>
      <c r="C62" s="34">
        <f t="shared" si="28"/>
        <v>8.4136492275426735E-4</v>
      </c>
      <c r="D62" s="34">
        <f t="shared" si="29"/>
        <v>8.3785230399999994E-2</v>
      </c>
      <c r="E62" s="35">
        <v>52</v>
      </c>
      <c r="F62" s="81">
        <f t="shared" si="40"/>
        <v>1.0442490022231876</v>
      </c>
      <c r="G62" s="34">
        <f t="shared" si="30"/>
        <v>8.6985941885191524E-4</v>
      </c>
      <c r="H62" s="34">
        <f t="shared" si="31"/>
        <v>1.9658283200000001E-2</v>
      </c>
      <c r="I62" s="35">
        <v>92</v>
      </c>
      <c r="J62" s="81">
        <f t="shared" si="41"/>
        <v>1.0796145710912302</v>
      </c>
      <c r="K62" s="34">
        <f t="shared" si="42"/>
        <v>8.9931893771899476E-4</v>
      </c>
      <c r="L62" s="34">
        <f t="shared" si="32"/>
        <v>1.1295908800000001E-2</v>
      </c>
      <c r="M62" s="35">
        <v>132</v>
      </c>
      <c r="N62" s="81">
        <f t="shared" si="43"/>
        <v>1.116177865270666</v>
      </c>
      <c r="O62" s="34">
        <f t="shared" si="44"/>
        <v>9.2977616177046475E-4</v>
      </c>
      <c r="P62" s="34">
        <f t="shared" si="33"/>
        <v>8.0030404999999992E-3</v>
      </c>
      <c r="Q62" s="35">
        <v>172</v>
      </c>
      <c r="R62" s="81">
        <f t="shared" si="45"/>
        <v>1.1539794481107493</v>
      </c>
      <c r="S62" s="34">
        <f t="shared" si="46"/>
        <v>9.612648802762541E-4</v>
      </c>
      <c r="T62" s="34">
        <f t="shared" si="34"/>
        <v>6.2428129000000002E-3</v>
      </c>
      <c r="U62" s="35">
        <v>212</v>
      </c>
      <c r="V62" s="81">
        <f t="shared" si="47"/>
        <v>1.1930612567192136</v>
      </c>
      <c r="W62" s="34">
        <f t="shared" si="48"/>
        <v>9.9382002684710491E-4</v>
      </c>
      <c r="X62" s="34">
        <f t="shared" si="35"/>
        <v>5.1476927000000004E-3</v>
      </c>
      <c r="Y62" s="35">
        <v>252</v>
      </c>
      <c r="Z62" s="81">
        <f t="shared" si="49"/>
        <v>1.2334666484873338</v>
      </c>
      <c r="AA62" s="34">
        <f t="shared" si="50"/>
        <v>1.0274777181899491E-3</v>
      </c>
      <c r="AB62" s="34">
        <f t="shared" si="36"/>
        <v>4.4009614000000002E-3</v>
      </c>
      <c r="AC62" s="35">
        <v>292</v>
      </c>
      <c r="AD62" s="81">
        <f t="shared" si="51"/>
        <v>1.275240449190653</v>
      </c>
      <c r="AE62" s="34">
        <f t="shared" si="52"/>
        <v>1.062275294175814E-3</v>
      </c>
      <c r="AF62" s="34">
        <f t="shared" si="37"/>
        <v>3.8594446999999999E-3</v>
      </c>
      <c r="AG62" s="35">
        <v>332</v>
      </c>
      <c r="AH62" s="81">
        <f t="shared" si="53"/>
        <v>1.318429002718738</v>
      </c>
      <c r="AI62" s="34">
        <f t="shared" si="54"/>
        <v>1.0982513592647089E-3</v>
      </c>
      <c r="AJ62" s="34">
        <f t="shared" si="38"/>
        <v>3.4489677000000001E-3</v>
      </c>
    </row>
    <row r="63" spans="1:36" s="26" customFormat="1" ht="17.25" customHeight="1" x14ac:dyDescent="0.15">
      <c r="A63" s="35">
        <v>13</v>
      </c>
      <c r="B63" s="81">
        <f t="shared" si="39"/>
        <v>1.010883288997505</v>
      </c>
      <c r="C63" s="34">
        <f t="shared" si="28"/>
        <v>8.4206577973492162E-4</v>
      </c>
      <c r="D63" s="34">
        <f t="shared" si="29"/>
        <v>7.7372362299999997E-2</v>
      </c>
      <c r="E63" s="35">
        <v>53</v>
      </c>
      <c r="F63" s="81">
        <f t="shared" si="40"/>
        <v>1.0451188616420397</v>
      </c>
      <c r="G63" s="34">
        <f t="shared" si="30"/>
        <v>8.7058401174781906E-4</v>
      </c>
      <c r="H63" s="34">
        <f t="shared" si="31"/>
        <v>1.9295345200000001E-2</v>
      </c>
      <c r="I63" s="35">
        <v>93</v>
      </c>
      <c r="J63" s="81">
        <f t="shared" si="41"/>
        <v>1.0805138900289493</v>
      </c>
      <c r="K63" s="34">
        <f t="shared" si="42"/>
        <v>9.0006807039411465E-4</v>
      </c>
      <c r="L63" s="34">
        <f t="shared" si="32"/>
        <v>1.1179040899999999E-2</v>
      </c>
      <c r="M63" s="35">
        <v>133</v>
      </c>
      <c r="N63" s="81">
        <f t="shared" si="43"/>
        <v>1.1171076414324366</v>
      </c>
      <c r="O63" s="34">
        <f t="shared" si="44"/>
        <v>9.305506653132196E-4</v>
      </c>
      <c r="P63" s="34">
        <f t="shared" si="33"/>
        <v>7.9461140000000006E-3</v>
      </c>
      <c r="Q63" s="35">
        <v>173</v>
      </c>
      <c r="R63" s="81">
        <f t="shared" si="45"/>
        <v>1.1549407129910256</v>
      </c>
      <c r="S63" s="34">
        <f t="shared" si="46"/>
        <v>9.6206561392152431E-4</v>
      </c>
      <c r="T63" s="34">
        <f t="shared" si="34"/>
        <v>6.2092498999999999E-3</v>
      </c>
      <c r="U63" s="35">
        <v>213</v>
      </c>
      <c r="V63" s="81">
        <f t="shared" si="47"/>
        <v>1.1940550767460607</v>
      </c>
      <c r="W63" s="34">
        <f t="shared" si="48"/>
        <v>9.9464787892946846E-4</v>
      </c>
      <c r="X63" s="34">
        <f t="shared" si="35"/>
        <v>5.1255958000000004E-3</v>
      </c>
      <c r="Y63" s="35">
        <v>253</v>
      </c>
      <c r="Z63" s="81">
        <f t="shared" si="49"/>
        <v>1.2344941262055238</v>
      </c>
      <c r="AA63" s="34">
        <f t="shared" si="50"/>
        <v>1.0283336071292013E-3</v>
      </c>
      <c r="AB63" s="34">
        <f t="shared" si="36"/>
        <v>4.3853277999999999E-3</v>
      </c>
      <c r="AC63" s="35">
        <v>293</v>
      </c>
      <c r="AD63" s="81">
        <f t="shared" si="51"/>
        <v>1.2763027244848291</v>
      </c>
      <c r="AE63" s="34">
        <f t="shared" si="52"/>
        <v>1.0631601694958625E-3</v>
      </c>
      <c r="AF63" s="34">
        <f t="shared" si="37"/>
        <v>3.8478091999999998E-3</v>
      </c>
      <c r="AG63" s="35">
        <v>333</v>
      </c>
      <c r="AH63" s="81">
        <f t="shared" si="53"/>
        <v>1.3195272540780028</v>
      </c>
      <c r="AI63" s="34">
        <f t="shared" si="54"/>
        <v>1.0991662026469764E-3</v>
      </c>
      <c r="AJ63" s="34">
        <f t="shared" si="38"/>
        <v>3.4399764000000001E-3</v>
      </c>
    </row>
    <row r="64" spans="1:36" s="26" customFormat="1" ht="17.25" customHeight="1" x14ac:dyDescent="0.15">
      <c r="A64" s="35">
        <v>14</v>
      </c>
      <c r="B64" s="81">
        <f t="shared" si="39"/>
        <v>1.01172535477724</v>
      </c>
      <c r="C64" s="34">
        <f t="shared" si="28"/>
        <v>8.4276722052944097E-4</v>
      </c>
      <c r="D64" s="34">
        <f t="shared" si="29"/>
        <v>7.1875626499999998E-2</v>
      </c>
      <c r="E64" s="35">
        <v>54</v>
      </c>
      <c r="F64" s="81">
        <f t="shared" si="40"/>
        <v>1.0459894456537877</v>
      </c>
      <c r="G64" s="34">
        <f t="shared" si="30"/>
        <v>8.7130920822960523E-4</v>
      </c>
      <c r="H64" s="34">
        <f t="shared" si="31"/>
        <v>1.8945851499999999E-2</v>
      </c>
      <c r="I64" s="35">
        <v>94</v>
      </c>
      <c r="J64" s="81">
        <f t="shared" si="41"/>
        <v>1.0814139580993434</v>
      </c>
      <c r="K64" s="34">
        <f t="shared" si="42"/>
        <v>9.00817827096753E-4</v>
      </c>
      <c r="L64" s="34">
        <f t="shared" si="32"/>
        <v>1.1064660800000001E-2</v>
      </c>
      <c r="M64" s="35">
        <v>134</v>
      </c>
      <c r="N64" s="81">
        <f t="shared" si="43"/>
        <v>1.1180381920977498</v>
      </c>
      <c r="O64" s="34">
        <f t="shared" si="44"/>
        <v>9.3132581401742561E-4</v>
      </c>
      <c r="P64" s="34">
        <f t="shared" si="33"/>
        <v>7.8900379000000007E-3</v>
      </c>
      <c r="Q64" s="35">
        <v>174</v>
      </c>
      <c r="R64" s="81">
        <f t="shared" si="45"/>
        <v>1.1559027786049472</v>
      </c>
      <c r="S64" s="34">
        <f t="shared" si="46"/>
        <v>9.6286701457792096E-4</v>
      </c>
      <c r="T64" s="34">
        <f t="shared" si="34"/>
        <v>6.1760735000000004E-3</v>
      </c>
      <c r="U64" s="35">
        <v>214</v>
      </c>
      <c r="V64" s="81">
        <f t="shared" si="47"/>
        <v>1.1950497246249903</v>
      </c>
      <c r="W64" s="34">
        <f t="shared" si="48"/>
        <v>9.9547642061261691E-4</v>
      </c>
      <c r="X64" s="34">
        <f t="shared" si="35"/>
        <v>5.1037058999999999E-3</v>
      </c>
      <c r="Y64" s="35">
        <v>254</v>
      </c>
      <c r="Z64" s="81">
        <f t="shared" si="49"/>
        <v>1.2355224598126531</v>
      </c>
      <c r="AA64" s="34">
        <f t="shared" si="50"/>
        <v>1.02919020902394E-3</v>
      </c>
      <c r="AB64" s="34">
        <f t="shared" si="36"/>
        <v>4.3698176999999996E-3</v>
      </c>
      <c r="AC64" s="35">
        <v>294</v>
      </c>
      <c r="AD64" s="81">
        <f t="shared" si="51"/>
        <v>1.277365884654325</v>
      </c>
      <c r="AE64" s="34">
        <f t="shared" si="52"/>
        <v>1.0640457819170528E-3</v>
      </c>
      <c r="AF64" s="34">
        <f t="shared" si="37"/>
        <v>3.8362533000000001E-3</v>
      </c>
      <c r="AG64" s="35">
        <v>334</v>
      </c>
      <c r="AH64" s="81">
        <f t="shared" si="53"/>
        <v>1.3206264202806499</v>
      </c>
      <c r="AI64" s="34">
        <f t="shared" si="54"/>
        <v>1.1000818080937813E-3</v>
      </c>
      <c r="AJ64" s="34">
        <f t="shared" si="38"/>
        <v>3.4310391999999999E-3</v>
      </c>
    </row>
    <row r="65" spans="1:36" s="26" customFormat="1" ht="17.25" customHeight="1" x14ac:dyDescent="0.15">
      <c r="A65" s="39">
        <v>15</v>
      </c>
      <c r="B65" s="82">
        <f t="shared" si="39"/>
        <v>1.0125681219977696</v>
      </c>
      <c r="C65" s="38">
        <f t="shared" si="28"/>
        <v>8.4346924562414202E-4</v>
      </c>
      <c r="D65" s="38">
        <f t="shared" si="29"/>
        <v>6.7111796500000001E-2</v>
      </c>
      <c r="E65" s="39">
        <v>55</v>
      </c>
      <c r="F65" s="82">
        <f t="shared" si="40"/>
        <v>1.0468607548620175</v>
      </c>
      <c r="G65" s="38">
        <f t="shared" si="30"/>
        <v>8.7203500880006057E-4</v>
      </c>
      <c r="H65" s="38">
        <f t="shared" si="31"/>
        <v>1.8609068699999998E-2</v>
      </c>
      <c r="I65" s="39">
        <v>95</v>
      </c>
      <c r="J65" s="81">
        <f t="shared" si="41"/>
        <v>1.0823147759264402</v>
      </c>
      <c r="K65" s="34">
        <f t="shared" si="42"/>
        <v>9.0156820834672469E-4</v>
      </c>
      <c r="L65" s="38">
        <f t="shared" si="32"/>
        <v>1.09526898E-2</v>
      </c>
      <c r="M65" s="39">
        <v>135</v>
      </c>
      <c r="N65" s="81">
        <f t="shared" si="43"/>
        <v>1.1189695179117674</v>
      </c>
      <c r="O65" s="34">
        <f t="shared" si="44"/>
        <v>9.321016084205022E-4</v>
      </c>
      <c r="P65" s="38">
        <f t="shared" si="33"/>
        <v>7.8347934999999994E-3</v>
      </c>
      <c r="Q65" s="39">
        <v>175</v>
      </c>
      <c r="R65" s="81">
        <f t="shared" si="45"/>
        <v>1.1568656456195252</v>
      </c>
      <c r="S65" s="34">
        <f t="shared" si="46"/>
        <v>9.6366908280106451E-4</v>
      </c>
      <c r="T65" s="38">
        <f t="shared" si="34"/>
        <v>6.1432767999999999E-3</v>
      </c>
      <c r="U65" s="39">
        <v>215</v>
      </c>
      <c r="V65" s="81">
        <f t="shared" si="47"/>
        <v>1.1960452010456031</v>
      </c>
      <c r="W65" s="34">
        <f t="shared" si="48"/>
        <v>9.9630565247098724E-4</v>
      </c>
      <c r="X65" s="38">
        <f t="shared" si="35"/>
        <v>5.0820201000000001E-3</v>
      </c>
      <c r="Y65" s="39">
        <v>255</v>
      </c>
      <c r="Z65" s="81">
        <f t="shared" si="49"/>
        <v>1.2365516500216771</v>
      </c>
      <c r="AA65" s="34">
        <f t="shared" si="50"/>
        <v>1.0300475244680572E-3</v>
      </c>
      <c r="AB65" s="38">
        <f t="shared" si="36"/>
        <v>4.3544296999999997E-3</v>
      </c>
      <c r="AC65" s="39">
        <v>295</v>
      </c>
      <c r="AD65" s="81">
        <f t="shared" si="51"/>
        <v>1.2784299304362421</v>
      </c>
      <c r="AE65" s="34">
        <f t="shared" si="52"/>
        <v>1.0649321320533897E-3</v>
      </c>
      <c r="AF65" s="38">
        <f t="shared" si="37"/>
        <v>3.8247760999999998E-3</v>
      </c>
      <c r="AG65" s="39">
        <v>335</v>
      </c>
      <c r="AH65" s="81">
        <f t="shared" si="53"/>
        <v>1.3217265020887439</v>
      </c>
      <c r="AI65" s="34">
        <f t="shared" si="54"/>
        <v>1.1009981762399236E-3</v>
      </c>
      <c r="AJ65" s="38">
        <f t="shared" si="38"/>
        <v>3.4221556999999999E-3</v>
      </c>
    </row>
    <row r="66" spans="1:36" s="26" customFormat="1" ht="17.25" customHeight="1" x14ac:dyDescent="0.15">
      <c r="A66" s="41">
        <v>16</v>
      </c>
      <c r="B66" s="81">
        <f t="shared" si="39"/>
        <v>1.0134115912433939</v>
      </c>
      <c r="C66" s="34">
        <f t="shared" si="28"/>
        <v>8.4417185550574698E-4</v>
      </c>
      <c r="D66" s="34">
        <f t="shared" si="29"/>
        <v>6.2943452400000002E-2</v>
      </c>
      <c r="E66" s="41">
        <v>56</v>
      </c>
      <c r="F66" s="81">
        <f t="shared" si="40"/>
        <v>1.0477327898708175</v>
      </c>
      <c r="G66" s="34">
        <f t="shared" si="30"/>
        <v>8.7276141396239095E-4</v>
      </c>
      <c r="H66" s="34">
        <f t="shared" si="31"/>
        <v>1.8284315999999998E-2</v>
      </c>
      <c r="I66" s="41">
        <v>96</v>
      </c>
      <c r="J66" s="81">
        <f t="shared" si="41"/>
        <v>1.0832163441347871</v>
      </c>
      <c r="K66" s="34">
        <f t="shared" si="42"/>
        <v>9.0231921466427762E-4</v>
      </c>
      <c r="L66" s="34">
        <f t="shared" si="32"/>
        <v>1.0843052800000001E-2</v>
      </c>
      <c r="M66" s="41">
        <v>136</v>
      </c>
      <c r="N66" s="81">
        <f t="shared" si="43"/>
        <v>1.1199016195201879</v>
      </c>
      <c r="O66" s="34">
        <f t="shared" si="44"/>
        <v>9.3287804906031641E-4</v>
      </c>
      <c r="P66" s="34">
        <f t="shared" si="33"/>
        <v>7.7803624E-3</v>
      </c>
      <c r="Q66" s="41">
        <v>176</v>
      </c>
      <c r="R66" s="81">
        <f t="shared" si="45"/>
        <v>1.1578293147023264</v>
      </c>
      <c r="S66" s="34">
        <f t="shared" si="46"/>
        <v>9.6447181914703791E-4</v>
      </c>
      <c r="T66" s="34">
        <f t="shared" si="34"/>
        <v>6.1108535E-3</v>
      </c>
      <c r="U66" s="41">
        <v>216</v>
      </c>
      <c r="V66" s="81">
        <f t="shared" si="47"/>
        <v>1.1970415066980742</v>
      </c>
      <c r="W66" s="34">
        <f t="shared" si="48"/>
        <v>9.9713557507949586E-4</v>
      </c>
      <c r="X66" s="34">
        <f t="shared" si="35"/>
        <v>5.0605357000000004E-3</v>
      </c>
      <c r="Y66" s="41">
        <v>256</v>
      </c>
      <c r="Z66" s="81">
        <f t="shared" si="49"/>
        <v>1.2375816975461453</v>
      </c>
      <c r="AA66" s="34">
        <f t="shared" si="50"/>
        <v>1.0309055540559391E-3</v>
      </c>
      <c r="AB66" s="34">
        <f t="shared" si="36"/>
        <v>4.3391623000000002E-3</v>
      </c>
      <c r="AC66" s="41">
        <v>296</v>
      </c>
      <c r="AD66" s="81">
        <f t="shared" si="51"/>
        <v>1.2794948625682956</v>
      </c>
      <c r="AE66" s="34">
        <f t="shared" si="52"/>
        <v>1.0658192205193903E-3</v>
      </c>
      <c r="AF66" s="34">
        <f t="shared" si="37"/>
        <v>3.8133768000000001E-3</v>
      </c>
      <c r="AG66" s="41">
        <v>336</v>
      </c>
      <c r="AH66" s="81">
        <f t="shared" si="53"/>
        <v>1.3228275002649839</v>
      </c>
      <c r="AI66" s="34">
        <f t="shared" si="54"/>
        <v>1.1019153077207315E-3</v>
      </c>
      <c r="AJ66" s="34">
        <f t="shared" si="38"/>
        <v>3.4133254000000002E-3</v>
      </c>
    </row>
    <row r="67" spans="1:36" s="26" customFormat="1" ht="17.25" customHeight="1" x14ac:dyDescent="0.15">
      <c r="A67" s="35">
        <v>17</v>
      </c>
      <c r="B67" s="81">
        <f t="shared" si="39"/>
        <v>1.0142557630988998</v>
      </c>
      <c r="C67" s="34">
        <f t="shared" si="28"/>
        <v>8.4487505066138354E-4</v>
      </c>
      <c r="D67" s="34">
        <f t="shared" si="29"/>
        <v>5.9265508600000003E-2</v>
      </c>
      <c r="E67" s="35">
        <v>57</v>
      </c>
      <c r="F67" s="81">
        <f t="shared" si="40"/>
        <v>1.0486055512847801</v>
      </c>
      <c r="G67" s="34">
        <f t="shared" si="30"/>
        <v>8.7348842422022173E-4</v>
      </c>
      <c r="H67" s="34">
        <f t="shared" si="31"/>
        <v>1.7970960099999999E-2</v>
      </c>
      <c r="I67" s="35">
        <v>97</v>
      </c>
      <c r="J67" s="81">
        <f t="shared" si="41"/>
        <v>1.0841186633494515</v>
      </c>
      <c r="K67" s="34">
        <f t="shared" si="42"/>
        <v>9.0307084657009306E-4</v>
      </c>
      <c r="L67" s="34">
        <f t="shared" si="32"/>
        <v>1.07356776E-2</v>
      </c>
      <c r="M67" s="35">
        <v>137</v>
      </c>
      <c r="N67" s="81">
        <f t="shared" si="43"/>
        <v>1.1208344975692484</v>
      </c>
      <c r="O67" s="34">
        <f t="shared" si="44"/>
        <v>9.3365513647518383E-4</v>
      </c>
      <c r="P67" s="34">
        <f t="shared" si="33"/>
        <v>7.7267267000000004E-3</v>
      </c>
      <c r="Q67" s="35">
        <v>177</v>
      </c>
      <c r="R67" s="81">
        <f t="shared" si="45"/>
        <v>1.1587937865214735</v>
      </c>
      <c r="S67" s="34">
        <f t="shared" si="46"/>
        <v>9.6527522417238739E-4</v>
      </c>
      <c r="T67" s="34">
        <f t="shared" si="34"/>
        <v>6.0787971999999996E-3</v>
      </c>
      <c r="U67" s="35">
        <v>217</v>
      </c>
      <c r="V67" s="81">
        <f t="shared" si="47"/>
        <v>1.1980386422731537</v>
      </c>
      <c r="W67" s="34">
        <f t="shared" si="48"/>
        <v>9.9796618901353711E-4</v>
      </c>
      <c r="X67" s="34">
        <f t="shared" si="35"/>
        <v>5.0392498000000003E-3</v>
      </c>
      <c r="Y67" s="35">
        <v>257</v>
      </c>
      <c r="Z67" s="81">
        <f t="shared" si="49"/>
        <v>1.2386126031002014</v>
      </c>
      <c r="AA67" s="34">
        <f t="shared" si="50"/>
        <v>1.0317642983824677E-3</v>
      </c>
      <c r="AB67" s="34">
        <f t="shared" si="36"/>
        <v>4.3240142999999998E-3</v>
      </c>
      <c r="AC67" s="35">
        <v>297</v>
      </c>
      <c r="AD67" s="81">
        <f t="shared" si="51"/>
        <v>1.2805606817888151</v>
      </c>
      <c r="AE67" s="34">
        <f t="shared" si="52"/>
        <v>1.0667070479300829E-3</v>
      </c>
      <c r="AF67" s="34">
        <f t="shared" si="37"/>
        <v>3.8020546999999998E-3</v>
      </c>
      <c r="AG67" s="35">
        <v>337</v>
      </c>
      <c r="AH67" s="81">
        <f t="shared" si="53"/>
        <v>1.3239294155727046</v>
      </c>
      <c r="AI67" s="34">
        <f t="shared" si="54"/>
        <v>1.1028332031720628E-3</v>
      </c>
      <c r="AJ67" s="34">
        <f t="shared" si="38"/>
        <v>3.4045478999999998E-3</v>
      </c>
    </row>
    <row r="68" spans="1:36" s="26" customFormat="1" ht="17.25" customHeight="1" x14ac:dyDescent="0.15">
      <c r="A68" s="35">
        <v>18</v>
      </c>
      <c r="B68" s="81">
        <f t="shared" si="39"/>
        <v>1.0151006381495613</v>
      </c>
      <c r="C68" s="34">
        <f t="shared" si="28"/>
        <v>8.4557883157858468E-4</v>
      </c>
      <c r="D68" s="34">
        <f t="shared" si="29"/>
        <v>5.5996231600000002E-2</v>
      </c>
      <c r="E68" s="35">
        <v>58</v>
      </c>
      <c r="F68" s="81">
        <f t="shared" si="40"/>
        <v>1.0494790397090004</v>
      </c>
      <c r="G68" s="34">
        <f t="shared" si="30"/>
        <v>8.742160400775972E-4</v>
      </c>
      <c r="H68" s="34">
        <f t="shared" si="31"/>
        <v>1.76684116E-2</v>
      </c>
      <c r="I68" s="35">
        <v>98</v>
      </c>
      <c r="J68" s="81">
        <f t="shared" si="41"/>
        <v>1.0850217341960218</v>
      </c>
      <c r="K68" s="34">
        <f t="shared" si="42"/>
        <v>9.0382310458528607E-4</v>
      </c>
      <c r="L68" s="34">
        <f t="shared" si="32"/>
        <v>1.0630494799999999E-2</v>
      </c>
      <c r="M68" s="35">
        <v>138</v>
      </c>
      <c r="N68" s="81">
        <f t="shared" si="43"/>
        <v>1.1217681527057237</v>
      </c>
      <c r="O68" s="34">
        <f t="shared" si="44"/>
        <v>9.3443287120386785E-4</v>
      </c>
      <c r="P68" s="34">
        <f t="shared" si="33"/>
        <v>7.6738691999999999E-3</v>
      </c>
      <c r="Q68" s="35">
        <v>178</v>
      </c>
      <c r="R68" s="81">
        <f t="shared" si="45"/>
        <v>1.1597590617456459</v>
      </c>
      <c r="S68" s="34">
        <f t="shared" si="46"/>
        <v>9.6607929843412312E-4</v>
      </c>
      <c r="T68" s="34">
        <f t="shared" si="34"/>
        <v>6.0471016999999998E-3</v>
      </c>
      <c r="U68" s="35">
        <v>218</v>
      </c>
      <c r="V68" s="81">
        <f t="shared" si="47"/>
        <v>1.1990366084621673</v>
      </c>
      <c r="W68" s="34">
        <f t="shared" si="48"/>
        <v>9.9879749484898541E-4</v>
      </c>
      <c r="X68" s="34">
        <f t="shared" si="35"/>
        <v>5.0181597000000001E-3</v>
      </c>
      <c r="Y68" s="35">
        <v>258</v>
      </c>
      <c r="Z68" s="81">
        <f t="shared" si="49"/>
        <v>1.239644367398584</v>
      </c>
      <c r="AA68" s="34">
        <f t="shared" si="50"/>
        <v>1.0326237580430204E-3</v>
      </c>
      <c r="AB68" s="34">
        <f t="shared" si="36"/>
        <v>4.3089840999999997E-3</v>
      </c>
      <c r="AC68" s="35">
        <v>298</v>
      </c>
      <c r="AD68" s="81">
        <f t="shared" si="51"/>
        <v>1.2816273888367453</v>
      </c>
      <c r="AE68" s="34">
        <f t="shared" si="52"/>
        <v>1.0675956149010088E-3</v>
      </c>
      <c r="AF68" s="34">
        <f t="shared" si="37"/>
        <v>3.7908089E-3</v>
      </c>
      <c r="AG68" s="35">
        <v>338</v>
      </c>
      <c r="AH68" s="81">
        <f t="shared" si="53"/>
        <v>1.3250322487758768</v>
      </c>
      <c r="AI68" s="34">
        <f t="shared" si="54"/>
        <v>1.1037518632303054E-3</v>
      </c>
      <c r="AJ68" s="34">
        <f t="shared" si="38"/>
        <v>3.3958225999999999E-3</v>
      </c>
    </row>
    <row r="69" spans="1:36" s="26" customFormat="1" ht="17.25" customHeight="1" x14ac:dyDescent="0.15">
      <c r="A69" s="35">
        <v>19</v>
      </c>
      <c r="B69" s="81">
        <f t="shared" si="39"/>
        <v>1.01594621698114</v>
      </c>
      <c r="C69" s="34">
        <f t="shared" si="28"/>
        <v>8.4628319874528951E-4</v>
      </c>
      <c r="D69" s="34">
        <f t="shared" si="29"/>
        <v>5.3071095200000001E-2</v>
      </c>
      <c r="E69" s="35">
        <v>59</v>
      </c>
      <c r="F69" s="81">
        <f t="shared" si="40"/>
        <v>1.050353255749078</v>
      </c>
      <c r="G69" s="34">
        <f t="shared" si="30"/>
        <v>8.7494426203898188E-4</v>
      </c>
      <c r="H69" s="34">
        <f t="shared" si="31"/>
        <v>1.73761209E-2</v>
      </c>
      <c r="I69" s="35">
        <v>99</v>
      </c>
      <c r="J69" s="81">
        <f t="shared" si="41"/>
        <v>1.0859255573006072</v>
      </c>
      <c r="K69" s="34">
        <f t="shared" si="42"/>
        <v>9.0457598923140579E-4</v>
      </c>
      <c r="L69" s="34">
        <f t="shared" si="32"/>
        <v>1.05274381E-2</v>
      </c>
      <c r="M69" s="35">
        <v>139</v>
      </c>
      <c r="N69" s="81">
        <f t="shared" si="43"/>
        <v>1.1227025855769277</v>
      </c>
      <c r="O69" s="34">
        <f t="shared" si="44"/>
        <v>9.3521125378558069E-4</v>
      </c>
      <c r="P69" s="34">
        <f t="shared" si="33"/>
        <v>7.6217730000000001E-3</v>
      </c>
      <c r="Q69" s="35">
        <v>179</v>
      </c>
      <c r="R69" s="81">
        <f t="shared" si="45"/>
        <v>1.1607251410440802</v>
      </c>
      <c r="S69" s="34">
        <f t="shared" si="46"/>
        <v>9.6688404248971877E-4</v>
      </c>
      <c r="T69" s="34">
        <f t="shared" si="34"/>
        <v>6.0157609999999997E-3</v>
      </c>
      <c r="U69" s="35">
        <v>219</v>
      </c>
      <c r="V69" s="81">
        <f t="shared" si="47"/>
        <v>1.2000354059570164</v>
      </c>
      <c r="W69" s="34">
        <f t="shared" si="48"/>
        <v>9.996294931621946E-4</v>
      </c>
      <c r="X69" s="34">
        <f t="shared" si="35"/>
        <v>4.9972628E-3</v>
      </c>
      <c r="Y69" s="35">
        <v>259</v>
      </c>
      <c r="Z69" s="81">
        <f t="shared" si="49"/>
        <v>1.2406769911566271</v>
      </c>
      <c r="AA69" s="34">
        <f t="shared" si="50"/>
        <v>1.0334839336334704E-3</v>
      </c>
      <c r="AB69" s="34">
        <f t="shared" si="36"/>
        <v>4.2940703999999998E-3</v>
      </c>
      <c r="AC69" s="35">
        <v>299</v>
      </c>
      <c r="AD69" s="81">
        <f t="shared" si="51"/>
        <v>1.2826949844516464</v>
      </c>
      <c r="AE69" s="34">
        <f t="shared" si="52"/>
        <v>1.0684849220482214E-3</v>
      </c>
      <c r="AF69" s="34">
        <f t="shared" si="37"/>
        <v>3.7796387999999999E-3</v>
      </c>
      <c r="AG69" s="35">
        <v>339</v>
      </c>
      <c r="AH69" s="81">
        <f t="shared" si="53"/>
        <v>1.3261360006391072</v>
      </c>
      <c r="AI69" s="34">
        <f t="shared" si="54"/>
        <v>1.1046712885323764E-3</v>
      </c>
      <c r="AJ69" s="34">
        <f t="shared" si="38"/>
        <v>3.3871492E-3</v>
      </c>
    </row>
    <row r="70" spans="1:36" s="26" customFormat="1" ht="17.25" customHeight="1" x14ac:dyDescent="0.15">
      <c r="A70" s="37">
        <v>20</v>
      </c>
      <c r="B70" s="82">
        <f t="shared" si="39"/>
        <v>1.0167925001798854</v>
      </c>
      <c r="C70" s="38">
        <f t="shared" si="28"/>
        <v>8.469881526498446E-4</v>
      </c>
      <c r="D70" s="38">
        <f t="shared" si="29"/>
        <v>5.0438478100000003E-2</v>
      </c>
      <c r="E70" s="37">
        <v>60</v>
      </c>
      <c r="F70" s="82">
        <f t="shared" si="40"/>
        <v>1.0512282000111171</v>
      </c>
      <c r="G70" s="38">
        <f t="shared" si="30"/>
        <v>8.7567309060926054E-4</v>
      </c>
      <c r="H70" s="38">
        <f t="shared" si="31"/>
        <v>1.7093575199999999E-2</v>
      </c>
      <c r="I70" s="37">
        <v>100</v>
      </c>
      <c r="J70" s="81">
        <f t="shared" si="41"/>
        <v>1.0868301332898387</v>
      </c>
      <c r="K70" s="34">
        <f t="shared" si="42"/>
        <v>9.0532950103043564E-4</v>
      </c>
      <c r="L70" s="38">
        <f t="shared" si="32"/>
        <v>1.0426443800000001E-2</v>
      </c>
      <c r="M70" s="37">
        <v>140</v>
      </c>
      <c r="N70" s="81">
        <f t="shared" si="43"/>
        <v>1.1236377968307134</v>
      </c>
      <c r="O70" s="34">
        <f t="shared" si="44"/>
        <v>9.3599028475998419E-4</v>
      </c>
      <c r="P70" s="38">
        <f t="shared" si="33"/>
        <v>7.5704218999999998E-3</v>
      </c>
      <c r="Q70" s="37">
        <v>180</v>
      </c>
      <c r="R70" s="81">
        <f t="shared" si="45"/>
        <v>1.1616920250865701</v>
      </c>
      <c r="S70" s="34">
        <f t="shared" si="46"/>
        <v>9.6768945689711279E-4</v>
      </c>
      <c r="T70" s="38">
        <f t="shared" si="34"/>
        <v>5.9847692000000001E-3</v>
      </c>
      <c r="U70" s="37">
        <v>220</v>
      </c>
      <c r="V70" s="81">
        <f t="shared" si="47"/>
        <v>1.2010350354501786</v>
      </c>
      <c r="W70" s="34">
        <f t="shared" si="48"/>
        <v>1.0004621845299988E-3</v>
      </c>
      <c r="X70" s="38">
        <f t="shared" si="35"/>
        <v>4.9765564000000002E-3</v>
      </c>
      <c r="Y70" s="37">
        <v>260</v>
      </c>
      <c r="Z70" s="81">
        <f t="shared" si="49"/>
        <v>1.2417104750902608</v>
      </c>
      <c r="AA70" s="34">
        <f t="shared" si="50"/>
        <v>1.0343448257501872E-3</v>
      </c>
      <c r="AB70" s="38">
        <f t="shared" si="36"/>
        <v>4.2792717999999997E-3</v>
      </c>
      <c r="AC70" s="37">
        <v>300</v>
      </c>
      <c r="AD70" s="81">
        <f t="shared" si="51"/>
        <v>1.2837634693736948</v>
      </c>
      <c r="AE70" s="34">
        <f t="shared" si="52"/>
        <v>1.0693749699882877E-3</v>
      </c>
      <c r="AF70" s="38">
        <f t="shared" si="37"/>
        <v>3.7685434999999998E-3</v>
      </c>
      <c r="AG70" s="37">
        <v>340</v>
      </c>
      <c r="AH70" s="81">
        <f t="shared" si="53"/>
        <v>1.3272406719276397</v>
      </c>
      <c r="AI70" s="34">
        <f t="shared" si="54"/>
        <v>1.1055914797157239E-3</v>
      </c>
      <c r="AJ70" s="38">
        <f t="shared" si="38"/>
        <v>3.3785271000000001E-3</v>
      </c>
    </row>
    <row r="71" spans="1:36" s="26" customFormat="1" ht="17.25" customHeight="1" x14ac:dyDescent="0.15">
      <c r="A71" s="33">
        <v>21</v>
      </c>
      <c r="B71" s="81">
        <f t="shared" si="39"/>
        <v>1.0176394883325353</v>
      </c>
      <c r="C71" s="34">
        <f t="shared" si="28"/>
        <v>8.4769369378100189E-4</v>
      </c>
      <c r="D71" s="34">
        <f t="shared" si="29"/>
        <v>4.8056592000000002E-2</v>
      </c>
      <c r="E71" s="33">
        <v>61</v>
      </c>
      <c r="F71" s="81">
        <f t="shared" si="40"/>
        <v>1.0521038731017265</v>
      </c>
      <c r="G71" s="34">
        <f t="shared" si="30"/>
        <v>8.7640252629373817E-4</v>
      </c>
      <c r="H71" s="34">
        <f t="shared" si="31"/>
        <v>1.6820295200000002E-2</v>
      </c>
      <c r="I71" s="33">
        <v>101</v>
      </c>
      <c r="J71" s="81">
        <f t="shared" si="41"/>
        <v>1.0877354627908693</v>
      </c>
      <c r="K71" s="34">
        <f t="shared" si="42"/>
        <v>9.0608364050479408E-4</v>
      </c>
      <c r="L71" s="34">
        <f t="shared" si="32"/>
        <v>1.03274504E-2</v>
      </c>
      <c r="M71" s="33">
        <v>141</v>
      </c>
      <c r="N71" s="81">
        <f t="shared" si="43"/>
        <v>1.1245737871154735</v>
      </c>
      <c r="O71" s="34">
        <f t="shared" si="44"/>
        <v>9.3676996466718939E-4</v>
      </c>
      <c r="P71" s="34">
        <f t="shared" si="33"/>
        <v>7.5198000000000001E-3</v>
      </c>
      <c r="Q71" s="33">
        <v>181</v>
      </c>
      <c r="R71" s="81">
        <f t="shared" si="45"/>
        <v>1.1626597145434674</v>
      </c>
      <c r="S71" s="34">
        <f t="shared" si="46"/>
        <v>9.6849554221470834E-4</v>
      </c>
      <c r="T71" s="34">
        <f t="shared" si="34"/>
        <v>5.9541205E-3</v>
      </c>
      <c r="U71" s="33">
        <v>221</v>
      </c>
      <c r="V71" s="81">
        <f t="shared" si="47"/>
        <v>1.2020354976347087</v>
      </c>
      <c r="W71" s="34">
        <f t="shared" si="48"/>
        <v>1.0012955695297124E-3</v>
      </c>
      <c r="X71" s="34">
        <f t="shared" si="35"/>
        <v>4.9560378000000002E-3</v>
      </c>
      <c r="Y71" s="33">
        <v>261</v>
      </c>
      <c r="Z71" s="81">
        <f t="shared" si="49"/>
        <v>1.2427448199160112</v>
      </c>
      <c r="AA71" s="34">
        <f t="shared" si="50"/>
        <v>1.0352064349900371E-3</v>
      </c>
      <c r="AB71" s="34">
        <f t="shared" si="36"/>
        <v>4.2645870999999998E-3</v>
      </c>
      <c r="AC71" s="33">
        <v>301</v>
      </c>
      <c r="AD71" s="81">
        <f t="shared" si="51"/>
        <v>1.2848328443436832</v>
      </c>
      <c r="AE71" s="34">
        <f t="shared" si="52"/>
        <v>1.0702657593382881E-3</v>
      </c>
      <c r="AF71" s="34">
        <f t="shared" si="37"/>
        <v>3.7575222999999998E-3</v>
      </c>
      <c r="AG71" s="33">
        <v>341</v>
      </c>
      <c r="AH71" s="81">
        <f t="shared" si="53"/>
        <v>1.3283462634073555</v>
      </c>
      <c r="AI71" s="34">
        <f t="shared" si="54"/>
        <v>1.1065124374183271E-3</v>
      </c>
      <c r="AJ71" s="34">
        <f t="shared" si="38"/>
        <v>3.3699558999999999E-3</v>
      </c>
    </row>
    <row r="72" spans="1:36" s="26" customFormat="1" ht="17.25" customHeight="1" x14ac:dyDescent="0.15">
      <c r="A72" s="35">
        <v>22</v>
      </c>
      <c r="B72" s="81">
        <f t="shared" si="39"/>
        <v>1.0184871820263164</v>
      </c>
      <c r="C72" s="34">
        <f t="shared" si="28"/>
        <v>8.4839982262792163E-4</v>
      </c>
      <c r="D72" s="34">
        <f t="shared" si="29"/>
        <v>4.5891246199999999E-2</v>
      </c>
      <c r="E72" s="35">
        <v>62</v>
      </c>
      <c r="F72" s="81">
        <f t="shared" si="40"/>
        <v>1.0529802756280202</v>
      </c>
      <c r="G72" s="34">
        <f t="shared" si="30"/>
        <v>8.7713256959814077E-4</v>
      </c>
      <c r="H72" s="34">
        <f t="shared" si="31"/>
        <v>1.6555832499999999E-2</v>
      </c>
      <c r="I72" s="35">
        <v>102</v>
      </c>
      <c r="J72" s="81">
        <f t="shared" si="41"/>
        <v>1.0886415464313741</v>
      </c>
      <c r="K72" s="34">
        <f t="shared" si="42"/>
        <v>9.0683840817733469E-4</v>
      </c>
      <c r="L72" s="34">
        <f t="shared" si="32"/>
        <v>1.02303992E-2</v>
      </c>
      <c r="M72" s="35">
        <v>142</v>
      </c>
      <c r="N72" s="81">
        <f t="shared" si="43"/>
        <v>1.1255105570801407</v>
      </c>
      <c r="O72" s="34">
        <f t="shared" si="44"/>
        <v>9.3755029404775717E-4</v>
      </c>
      <c r="P72" s="34">
        <f t="shared" si="33"/>
        <v>7.4698919000000001E-3</v>
      </c>
      <c r="Q72" s="35">
        <v>182</v>
      </c>
      <c r="R72" s="81">
        <f t="shared" si="45"/>
        <v>1.1636282100856823</v>
      </c>
      <c r="S72" s="34">
        <f t="shared" si="46"/>
        <v>9.6930229900137337E-4</v>
      </c>
      <c r="T72" s="34">
        <f t="shared" si="34"/>
        <v>5.9238091999999996E-3</v>
      </c>
      <c r="U72" s="35">
        <v>222</v>
      </c>
      <c r="V72" s="81">
        <f t="shared" si="47"/>
        <v>1.2030367932042385</v>
      </c>
      <c r="W72" s="34">
        <f t="shared" si="48"/>
        <v>1.0021296487391306E-3</v>
      </c>
      <c r="X72" s="34">
        <f t="shared" si="35"/>
        <v>4.9357046999999998E-3</v>
      </c>
      <c r="Y72" s="35">
        <v>262</v>
      </c>
      <c r="Z72" s="81">
        <f t="shared" si="49"/>
        <v>1.2437800263510013</v>
      </c>
      <c r="AA72" s="34">
        <f t="shared" si="50"/>
        <v>1.0360687619503841E-3</v>
      </c>
      <c r="AB72" s="34">
        <f t="shared" si="36"/>
        <v>4.2500150000000002E-3</v>
      </c>
      <c r="AC72" s="35">
        <v>302</v>
      </c>
      <c r="AD72" s="81">
        <f t="shared" si="51"/>
        <v>1.2859031101030216</v>
      </c>
      <c r="AE72" s="34">
        <f t="shared" si="52"/>
        <v>1.071157290715817E-3</v>
      </c>
      <c r="AF72" s="34">
        <f t="shared" si="37"/>
        <v>3.7465745000000001E-3</v>
      </c>
      <c r="AG72" s="35">
        <v>342</v>
      </c>
      <c r="AH72" s="81">
        <f t="shared" si="53"/>
        <v>1.3294527758447738</v>
      </c>
      <c r="AI72" s="34">
        <f t="shared" si="54"/>
        <v>1.1074341622786966E-3</v>
      </c>
      <c r="AJ72" s="34">
        <f t="shared" si="38"/>
        <v>3.3614351999999999E-3</v>
      </c>
    </row>
    <row r="73" spans="1:36" s="26" customFormat="1" ht="17.25" customHeight="1" x14ac:dyDescent="0.15">
      <c r="A73" s="35">
        <v>23</v>
      </c>
      <c r="B73" s="81">
        <f t="shared" si="39"/>
        <v>1.0193355818489445</v>
      </c>
      <c r="C73" s="34">
        <f t="shared" si="28"/>
        <v>8.4910653968017075E-4</v>
      </c>
      <c r="D73" s="34">
        <f t="shared" si="29"/>
        <v>4.3914196400000001E-2</v>
      </c>
      <c r="E73" s="35">
        <v>63</v>
      </c>
      <c r="F73" s="81">
        <f t="shared" si="40"/>
        <v>1.0538574081976184</v>
      </c>
      <c r="G73" s="34">
        <f t="shared" si="30"/>
        <v>8.7786322102861609E-4</v>
      </c>
      <c r="H73" s="34">
        <f t="shared" si="31"/>
        <v>1.62997673E-2</v>
      </c>
      <c r="I73" s="35">
        <v>103</v>
      </c>
      <c r="J73" s="81">
        <f t="shared" si="41"/>
        <v>1.0895483848395515</v>
      </c>
      <c r="K73" s="34">
        <f t="shared" si="42"/>
        <v>9.0759380457134634E-4</v>
      </c>
      <c r="L73" s="34">
        <f t="shared" si="32"/>
        <v>1.0135233699999999E-2</v>
      </c>
      <c r="M73" s="35">
        <v>143</v>
      </c>
      <c r="N73" s="81">
        <f t="shared" si="43"/>
        <v>1.1264481073741885</v>
      </c>
      <c r="O73" s="34">
        <f t="shared" si="44"/>
        <v>9.3833127344269908E-4</v>
      </c>
      <c r="P73" s="34">
        <f t="shared" si="33"/>
        <v>7.4206825999999998E-3</v>
      </c>
      <c r="Q73" s="35">
        <v>183</v>
      </c>
      <c r="R73" s="81">
        <f t="shared" si="45"/>
        <v>1.1645975123846837</v>
      </c>
      <c r="S73" s="34">
        <f t="shared" si="46"/>
        <v>9.7010972781644148E-4</v>
      </c>
      <c r="T73" s="34">
        <f t="shared" si="34"/>
        <v>5.8938298E-3</v>
      </c>
      <c r="U73" s="35">
        <v>223</v>
      </c>
      <c r="V73" s="81">
        <f t="shared" si="47"/>
        <v>1.2040389228529778</v>
      </c>
      <c r="W73" s="34">
        <f t="shared" si="48"/>
        <v>1.0029644227365305E-3</v>
      </c>
      <c r="X73" s="34">
        <f t="shared" si="35"/>
        <v>4.9155544000000001E-3</v>
      </c>
      <c r="Y73" s="35">
        <v>263</v>
      </c>
      <c r="Z73" s="81">
        <f t="shared" si="49"/>
        <v>1.2448160951129517</v>
      </c>
      <c r="AA73" s="34">
        <f t="shared" si="50"/>
        <v>1.0369318072290887E-3</v>
      </c>
      <c r="AB73" s="34">
        <f t="shared" si="36"/>
        <v>4.2355541000000003E-3</v>
      </c>
      <c r="AC73" s="35">
        <v>303</v>
      </c>
      <c r="AD73" s="81">
        <f t="shared" si="51"/>
        <v>1.2869742673937374</v>
      </c>
      <c r="AE73" s="34">
        <f t="shared" si="52"/>
        <v>1.0720495647389833E-3</v>
      </c>
      <c r="AF73" s="34">
        <f t="shared" si="37"/>
        <v>3.7356993E-3</v>
      </c>
      <c r="AG73" s="35">
        <v>343</v>
      </c>
      <c r="AH73" s="81">
        <f t="shared" si="53"/>
        <v>1.3305602100070526</v>
      </c>
      <c r="AI73" s="34">
        <f t="shared" si="54"/>
        <v>1.1083566549358749E-3</v>
      </c>
      <c r="AJ73" s="34">
        <f t="shared" si="38"/>
        <v>3.3529645000000001E-3</v>
      </c>
    </row>
    <row r="74" spans="1:36" s="26" customFormat="1" ht="17.25" customHeight="1" x14ac:dyDescent="0.15">
      <c r="A74" s="35">
        <v>24</v>
      </c>
      <c r="B74" s="81">
        <f t="shared" si="39"/>
        <v>1.0201846883886247</v>
      </c>
      <c r="C74" s="34">
        <f t="shared" si="28"/>
        <v>8.498138454277244E-4</v>
      </c>
      <c r="D74" s="34">
        <f t="shared" si="29"/>
        <v>4.2101905600000003E-2</v>
      </c>
      <c r="E74" s="35">
        <v>64</v>
      </c>
      <c r="F74" s="81">
        <f t="shared" si="40"/>
        <v>1.0547352714186471</v>
      </c>
      <c r="G74" s="34">
        <f t="shared" si="30"/>
        <v>8.7859448109173298E-4</v>
      </c>
      <c r="H74" s="34">
        <f t="shared" si="31"/>
        <v>1.6051705900000001E-2</v>
      </c>
      <c r="I74" s="35">
        <v>104</v>
      </c>
      <c r="J74" s="81">
        <f t="shared" si="41"/>
        <v>1.090455978644123</v>
      </c>
      <c r="K74" s="34">
        <f t="shared" si="42"/>
        <v>9.0834983021055441E-4</v>
      </c>
      <c r="L74" s="34">
        <f t="shared" si="32"/>
        <v>1.0041899300000001E-2</v>
      </c>
      <c r="M74" s="35">
        <v>144</v>
      </c>
      <c r="N74" s="81">
        <f t="shared" si="43"/>
        <v>1.1273864386476313</v>
      </c>
      <c r="O74" s="34">
        <f t="shared" si="44"/>
        <v>9.3911290339347686E-4</v>
      </c>
      <c r="P74" s="34">
        <f t="shared" si="33"/>
        <v>7.3721576E-3</v>
      </c>
      <c r="Q74" s="35">
        <v>184</v>
      </c>
      <c r="R74" s="81">
        <f t="shared" si="45"/>
        <v>1.1655676221125002</v>
      </c>
      <c r="S74" s="34">
        <f t="shared" si="46"/>
        <v>9.709178292197126E-4</v>
      </c>
      <c r="T74" s="34">
        <f t="shared" si="34"/>
        <v>5.8641769000000003E-3</v>
      </c>
      <c r="U74" s="35">
        <v>224</v>
      </c>
      <c r="V74" s="81">
        <f t="shared" si="47"/>
        <v>1.2050418872757145</v>
      </c>
      <c r="W74" s="34">
        <f t="shared" si="48"/>
        <v>1.0037998921006701E-3</v>
      </c>
      <c r="X74" s="34">
        <f t="shared" si="35"/>
        <v>4.8955845000000003E-3</v>
      </c>
      <c r="Y74" s="35">
        <v>264</v>
      </c>
      <c r="Z74" s="81">
        <f t="shared" si="49"/>
        <v>1.2458530269201809</v>
      </c>
      <c r="AA74" s="34">
        <f t="shared" si="50"/>
        <v>1.0377955714245106E-3</v>
      </c>
      <c r="AB74" s="34">
        <f t="shared" si="36"/>
        <v>4.2212031000000002E-3</v>
      </c>
      <c r="AC74" s="35">
        <v>304</v>
      </c>
      <c r="AD74" s="81">
        <f t="shared" si="51"/>
        <v>1.2880463169584766</v>
      </c>
      <c r="AE74" s="34">
        <f t="shared" si="52"/>
        <v>1.0729425820264109E-3</v>
      </c>
      <c r="AF74" s="34">
        <f t="shared" si="37"/>
        <v>3.7248960000000001E-3</v>
      </c>
      <c r="AG74" s="35">
        <v>344</v>
      </c>
      <c r="AH74" s="81">
        <f t="shared" si="53"/>
        <v>1.3316685666619885</v>
      </c>
      <c r="AI74" s="34">
        <f t="shared" si="54"/>
        <v>1.1092799160294365E-3</v>
      </c>
      <c r="AJ74" s="34">
        <f t="shared" si="38"/>
        <v>3.3445433999999999E-3</v>
      </c>
    </row>
    <row r="75" spans="1:36" s="26" customFormat="1" ht="17.25" customHeight="1" x14ac:dyDescent="0.15">
      <c r="A75" s="39">
        <v>25</v>
      </c>
      <c r="B75" s="82">
        <f t="shared" si="39"/>
        <v>1.0210345022340526</v>
      </c>
      <c r="C75" s="38">
        <f t="shared" si="28"/>
        <v>8.5052174036096581E-4</v>
      </c>
      <c r="D75" s="38">
        <f t="shared" si="29"/>
        <v>4.0434602700000002E-2</v>
      </c>
      <c r="E75" s="39">
        <v>65</v>
      </c>
      <c r="F75" s="82">
        <f t="shared" si="40"/>
        <v>1.0556138658997389</v>
      </c>
      <c r="G75" s="38">
        <f t="shared" si="30"/>
        <v>8.7932635029448259E-4</v>
      </c>
      <c r="H75" s="38">
        <f t="shared" si="31"/>
        <v>1.5811279000000001E-2</v>
      </c>
      <c r="I75" s="39">
        <v>105</v>
      </c>
      <c r="J75" s="81">
        <f t="shared" si="41"/>
        <v>1.0913643284743337</v>
      </c>
      <c r="K75" s="34">
        <f t="shared" si="42"/>
        <v>9.0910648561912002E-4</v>
      </c>
      <c r="L75" s="38">
        <f t="shared" si="32"/>
        <v>9.9503439000000003E-3</v>
      </c>
      <c r="M75" s="39">
        <v>145</v>
      </c>
      <c r="N75" s="81">
        <f t="shared" si="43"/>
        <v>1.1283255515510249</v>
      </c>
      <c r="O75" s="34">
        <f t="shared" si="44"/>
        <v>9.3989518444200361E-4</v>
      </c>
      <c r="P75" s="38">
        <f t="shared" si="33"/>
        <v>7.3243027000000002E-3</v>
      </c>
      <c r="Q75" s="39">
        <v>185</v>
      </c>
      <c r="R75" s="81">
        <f t="shared" si="45"/>
        <v>1.1665385399417201</v>
      </c>
      <c r="S75" s="34">
        <f t="shared" si="46"/>
        <v>9.7172660377145277E-4</v>
      </c>
      <c r="T75" s="38">
        <f t="shared" si="34"/>
        <v>5.8348452E-3</v>
      </c>
      <c r="U75" s="39">
        <v>225</v>
      </c>
      <c r="V75" s="81">
        <f t="shared" si="47"/>
        <v>1.2060456871678154</v>
      </c>
      <c r="W75" s="34">
        <f t="shared" si="48"/>
        <v>1.0046360574107903E-3</v>
      </c>
      <c r="X75" s="38">
        <f t="shared" si="35"/>
        <v>4.8757927000000001E-3</v>
      </c>
      <c r="Y75" s="39">
        <v>265</v>
      </c>
      <c r="Z75" s="81">
        <f t="shared" si="49"/>
        <v>1.2468908224916055</v>
      </c>
      <c r="AA75" s="34">
        <f t="shared" si="50"/>
        <v>1.0386600551355073E-3</v>
      </c>
      <c r="AB75" s="38">
        <f t="shared" si="36"/>
        <v>4.2069610000000004E-3</v>
      </c>
      <c r="AC75" s="39">
        <v>305</v>
      </c>
      <c r="AD75" s="81">
        <f t="shared" si="51"/>
        <v>1.2891192595405032</v>
      </c>
      <c r="AE75" s="34">
        <f t="shared" si="52"/>
        <v>1.0738363431972392E-3</v>
      </c>
      <c r="AF75" s="38">
        <f t="shared" si="37"/>
        <v>3.7141639999999998E-3</v>
      </c>
      <c r="AG75" s="39">
        <v>345</v>
      </c>
      <c r="AH75" s="81">
        <f t="shared" si="53"/>
        <v>1.332777846578018</v>
      </c>
      <c r="AI75" s="34">
        <f t="shared" si="54"/>
        <v>1.1102039461994889E-3</v>
      </c>
      <c r="AJ75" s="38">
        <f t="shared" si="38"/>
        <v>3.3361713999999999E-3</v>
      </c>
    </row>
    <row r="76" spans="1:36" s="26" customFormat="1" ht="17.25" customHeight="1" x14ac:dyDescent="0.15">
      <c r="A76" s="41">
        <v>26</v>
      </c>
      <c r="B76" s="81">
        <f t="shared" si="39"/>
        <v>1.0218850239744137</v>
      </c>
      <c r="C76" s="34">
        <f t="shared" si="28"/>
        <v>8.5123022497068652E-4</v>
      </c>
      <c r="D76" s="34">
        <f t="shared" si="29"/>
        <v>3.8895558300000001E-2</v>
      </c>
      <c r="E76" s="41">
        <v>66</v>
      </c>
      <c r="F76" s="81">
        <f t="shared" si="40"/>
        <v>1.0564931922500336</v>
      </c>
      <c r="G76" s="34">
        <f t="shared" si="30"/>
        <v>8.8005882914427794E-4</v>
      </c>
      <c r="H76" s="34">
        <f t="shared" si="31"/>
        <v>1.5578139499999999E-2</v>
      </c>
      <c r="I76" s="41">
        <v>106</v>
      </c>
      <c r="J76" s="81">
        <f t="shared" si="41"/>
        <v>1.092273434959953</v>
      </c>
      <c r="K76" s="34">
        <f t="shared" si="42"/>
        <v>9.0986377132164079E-4</v>
      </c>
      <c r="L76" s="34">
        <f t="shared" si="32"/>
        <v>9.8605169999999992E-3</v>
      </c>
      <c r="M76" s="41">
        <v>146</v>
      </c>
      <c r="N76" s="81">
        <f t="shared" si="43"/>
        <v>1.129265446735467</v>
      </c>
      <c r="O76" s="34">
        <f t="shared" si="44"/>
        <v>9.4067811713064396E-4</v>
      </c>
      <c r="P76" s="34">
        <f t="shared" si="33"/>
        <v>7.2771041E-3</v>
      </c>
      <c r="Q76" s="41">
        <v>186</v>
      </c>
      <c r="R76" s="81">
        <f t="shared" si="45"/>
        <v>1.1675102665454917</v>
      </c>
      <c r="S76" s="34">
        <f t="shared" si="46"/>
        <v>9.7253605203239464E-4</v>
      </c>
      <c r="T76" s="34">
        <f t="shared" si="34"/>
        <v>5.8058294999999999E-3</v>
      </c>
      <c r="U76" s="41">
        <v>226</v>
      </c>
      <c r="V76" s="81">
        <f t="shared" si="47"/>
        <v>1.2070503232252263</v>
      </c>
      <c r="W76" s="34">
        <f t="shared" si="48"/>
        <v>1.0054729192466134E-3</v>
      </c>
      <c r="X76" s="34">
        <f t="shared" si="35"/>
        <v>4.8561765E-3</v>
      </c>
      <c r="Y76" s="41">
        <v>266</v>
      </c>
      <c r="Z76" s="81">
        <f t="shared" si="49"/>
        <v>1.2479294825467411</v>
      </c>
      <c r="AA76" s="34">
        <f t="shared" si="50"/>
        <v>1.0395252589614353E-3</v>
      </c>
      <c r="AB76" s="34">
        <f t="shared" si="36"/>
        <v>4.1928262999999999E-3</v>
      </c>
      <c r="AC76" s="41">
        <v>306</v>
      </c>
      <c r="AD76" s="81">
        <f t="shared" si="51"/>
        <v>1.2901930958837005</v>
      </c>
      <c r="AE76" s="34">
        <f t="shared" si="52"/>
        <v>1.0747308488711224E-3</v>
      </c>
      <c r="AF76" s="34">
        <f t="shared" si="37"/>
        <v>3.7035025000000002E-3</v>
      </c>
      <c r="AG76" s="41">
        <v>346</v>
      </c>
      <c r="AH76" s="81">
        <f t="shared" si="53"/>
        <v>1.3338880505242177</v>
      </c>
      <c r="AI76" s="34">
        <f t="shared" si="54"/>
        <v>1.1111287460866732E-3</v>
      </c>
      <c r="AJ76" s="34">
        <f t="shared" si="38"/>
        <v>3.3278482000000001E-3</v>
      </c>
    </row>
    <row r="77" spans="1:36" s="26" customFormat="1" ht="17.25" customHeight="1" x14ac:dyDescent="0.15">
      <c r="A77" s="35">
        <v>27</v>
      </c>
      <c r="B77" s="81">
        <f t="shared" si="39"/>
        <v>1.0227362541993845</v>
      </c>
      <c r="C77" s="34">
        <f t="shared" si="28"/>
        <v>8.5193929974808737E-4</v>
      </c>
      <c r="D77" s="34">
        <f t="shared" si="29"/>
        <v>3.7470521399999998E-2</v>
      </c>
      <c r="E77" s="35">
        <v>67</v>
      </c>
      <c r="F77" s="81">
        <f t="shared" si="40"/>
        <v>1.057373251079178</v>
      </c>
      <c r="G77" s="34">
        <f t="shared" si="30"/>
        <v>8.8079191814895532E-4</v>
      </c>
      <c r="H77" s="34">
        <f t="shared" si="31"/>
        <v>1.53519611E-2</v>
      </c>
      <c r="I77" s="35">
        <v>107</v>
      </c>
      <c r="J77" s="81">
        <f t="shared" si="41"/>
        <v>1.0931832987312746</v>
      </c>
      <c r="K77" s="34">
        <f t="shared" si="42"/>
        <v>9.1062168784315182E-4</v>
      </c>
      <c r="L77" s="34">
        <f t="shared" si="32"/>
        <v>9.7723701999999999E-3</v>
      </c>
      <c r="M77" s="35">
        <v>147</v>
      </c>
      <c r="N77" s="81">
        <f t="shared" si="43"/>
        <v>1.1302061248525979</v>
      </c>
      <c r="O77" s="34">
        <f t="shared" si="44"/>
        <v>9.4146170200221395E-4</v>
      </c>
      <c r="P77" s="34">
        <f t="shared" si="33"/>
        <v>7.2305484999999996E-3</v>
      </c>
      <c r="Q77" s="35">
        <v>187</v>
      </c>
      <c r="R77" s="81">
        <f t="shared" si="45"/>
        <v>1.1684828025975242</v>
      </c>
      <c r="S77" s="34">
        <f t="shared" si="46"/>
        <v>9.7334617456373775E-4</v>
      </c>
      <c r="T77" s="34">
        <f t="shared" si="34"/>
        <v>5.7771248000000001E-3</v>
      </c>
      <c r="U77" s="35">
        <v>227</v>
      </c>
      <c r="V77" s="81">
        <f t="shared" si="47"/>
        <v>1.2080557961444731</v>
      </c>
      <c r="W77" s="34">
        <f t="shared" si="48"/>
        <v>1.0063104781883462E-3</v>
      </c>
      <c r="X77" s="34">
        <f t="shared" si="35"/>
        <v>4.8367337E-3</v>
      </c>
      <c r="Y77" s="35">
        <v>267</v>
      </c>
      <c r="Z77" s="81">
        <f t="shared" si="49"/>
        <v>1.2489690078057025</v>
      </c>
      <c r="AA77" s="34">
        <f t="shared" si="50"/>
        <v>1.0403911835021502E-3</v>
      </c>
      <c r="AB77" s="34">
        <f t="shared" si="36"/>
        <v>4.1787980000000001E-3</v>
      </c>
      <c r="AC77" s="35">
        <v>307</v>
      </c>
      <c r="AD77" s="81">
        <f t="shared" si="51"/>
        <v>1.2912678267325717</v>
      </c>
      <c r="AE77" s="34">
        <f t="shared" si="52"/>
        <v>1.0756260996682323E-3</v>
      </c>
      <c r="AF77" s="34">
        <f t="shared" si="37"/>
        <v>3.6929108E-3</v>
      </c>
      <c r="AG77" s="35">
        <v>347</v>
      </c>
      <c r="AH77" s="81">
        <f t="shared" si="53"/>
        <v>1.3349991792703044</v>
      </c>
      <c r="AI77" s="34">
        <f t="shared" si="54"/>
        <v>1.1120543163321637E-3</v>
      </c>
      <c r="AJ77" s="34">
        <f t="shared" si="38"/>
        <v>3.3195732999999998E-3</v>
      </c>
    </row>
    <row r="78" spans="1:36" s="26" customFormat="1" ht="17.25" customHeight="1" x14ac:dyDescent="0.15">
      <c r="A78" s="35">
        <v>28</v>
      </c>
      <c r="B78" s="81">
        <f t="shared" si="39"/>
        <v>1.0235881934991327</v>
      </c>
      <c r="C78" s="34">
        <f t="shared" si="28"/>
        <v>8.5264896518477749E-4</v>
      </c>
      <c r="D78" s="34">
        <f t="shared" si="29"/>
        <v>3.6147276999999998E-2</v>
      </c>
      <c r="E78" s="35">
        <v>68</v>
      </c>
      <c r="F78" s="81">
        <f t="shared" si="40"/>
        <v>1.0582540429973271</v>
      </c>
      <c r="G78" s="34">
        <f t="shared" si="30"/>
        <v>8.8152561781677341E-4</v>
      </c>
      <c r="H78" s="34">
        <f t="shared" si="31"/>
        <v>1.51324367E-2</v>
      </c>
      <c r="I78" s="35">
        <v>108</v>
      </c>
      <c r="J78" s="81">
        <f t="shared" si="41"/>
        <v>1.0940939204191178</v>
      </c>
      <c r="K78" s="34">
        <f t="shared" si="42"/>
        <v>9.1138023570912512E-4</v>
      </c>
      <c r="L78" s="34">
        <f t="shared" si="32"/>
        <v>9.6858567999999999E-3</v>
      </c>
      <c r="M78" s="35">
        <v>148</v>
      </c>
      <c r="N78" s="81">
        <f t="shared" si="43"/>
        <v>1.1311475865546001</v>
      </c>
      <c r="O78" s="34">
        <f t="shared" si="44"/>
        <v>9.4224593959998189E-4</v>
      </c>
      <c r="P78" s="34">
        <f t="shared" si="33"/>
        <v>7.1846228000000002E-3</v>
      </c>
      <c r="Q78" s="35">
        <v>188</v>
      </c>
      <c r="R78" s="81">
        <f t="shared" si="45"/>
        <v>1.169456148772088</v>
      </c>
      <c r="S78" s="34">
        <f t="shared" si="46"/>
        <v>9.7415697192714933E-4</v>
      </c>
      <c r="T78" s="34">
        <f t="shared" si="34"/>
        <v>5.748726E-3</v>
      </c>
      <c r="U78" s="35">
        <v>228</v>
      </c>
      <c r="V78" s="81">
        <f t="shared" si="47"/>
        <v>1.2090621066226617</v>
      </c>
      <c r="W78" s="34">
        <f t="shared" si="48"/>
        <v>1.0071487348166772E-3</v>
      </c>
      <c r="X78" s="34">
        <f t="shared" si="35"/>
        <v>4.8174619000000002E-3</v>
      </c>
      <c r="Y78" s="35">
        <v>268</v>
      </c>
      <c r="Z78" s="81">
        <f t="shared" si="49"/>
        <v>1.2500093989892047</v>
      </c>
      <c r="AA78" s="34">
        <f t="shared" si="50"/>
        <v>1.0412578293580075E-3</v>
      </c>
      <c r="AB78" s="34">
        <f t="shared" si="36"/>
        <v>4.1648746999999996E-3</v>
      </c>
      <c r="AC78" s="35">
        <v>308</v>
      </c>
      <c r="AD78" s="81">
        <f t="shared" si="51"/>
        <v>1.2923434528322399</v>
      </c>
      <c r="AE78" s="34">
        <f t="shared" si="52"/>
        <v>1.076522096209256E-3</v>
      </c>
      <c r="AF78" s="34">
        <f t="shared" si="37"/>
        <v>3.6823883000000001E-3</v>
      </c>
      <c r="AG78" s="35">
        <v>348</v>
      </c>
      <c r="AH78" s="81">
        <f t="shared" si="53"/>
        <v>1.3361112335866367</v>
      </c>
      <c r="AI78" s="34">
        <f t="shared" si="54"/>
        <v>1.1129806575776683E-3</v>
      </c>
      <c r="AJ78" s="34">
        <f t="shared" si="38"/>
        <v>3.3113461999999998E-3</v>
      </c>
    </row>
    <row r="79" spans="1:36" s="26" customFormat="1" ht="17.25" customHeight="1" x14ac:dyDescent="0.15">
      <c r="A79" s="35">
        <v>29</v>
      </c>
      <c r="B79" s="81">
        <f t="shared" si="39"/>
        <v>1.0244408424643174</v>
      </c>
      <c r="C79" s="34">
        <f t="shared" si="28"/>
        <v>8.5335922177277651E-4</v>
      </c>
      <c r="D79" s="34">
        <f t="shared" si="29"/>
        <v>3.4915294899999998E-2</v>
      </c>
      <c r="E79" s="35">
        <v>69</v>
      </c>
      <c r="F79" s="81">
        <f t="shared" si="40"/>
        <v>1.059135568615144</v>
      </c>
      <c r="G79" s="34">
        <f t="shared" si="30"/>
        <v>8.8225992865641493E-4</v>
      </c>
      <c r="H79" s="34">
        <f t="shared" si="31"/>
        <v>1.4919277E-2</v>
      </c>
      <c r="I79" s="35">
        <v>109</v>
      </c>
      <c r="J79" s="81">
        <f t="shared" si="41"/>
        <v>1.095005300654827</v>
      </c>
      <c r="K79" s="34">
        <f t="shared" si="42"/>
        <v>9.1213941544547096E-4</v>
      </c>
      <c r="L79" s="34">
        <f t="shared" si="32"/>
        <v>9.6009318000000003E-3</v>
      </c>
      <c r="M79" s="35">
        <v>149</v>
      </c>
      <c r="N79" s="81">
        <f t="shared" si="43"/>
        <v>1.1320898324942001</v>
      </c>
      <c r="O79" s="34">
        <f t="shared" si="44"/>
        <v>9.4303083046766868E-4</v>
      </c>
      <c r="P79" s="34">
        <f t="shared" si="33"/>
        <v>7.1393142999999996E-3</v>
      </c>
      <c r="Q79" s="35">
        <v>189</v>
      </c>
      <c r="R79" s="81">
        <f t="shared" si="45"/>
        <v>1.1704303057440153</v>
      </c>
      <c r="S79" s="34">
        <f t="shared" si="46"/>
        <v>9.7496844468476481E-4</v>
      </c>
      <c r="T79" s="34">
        <f t="shared" si="34"/>
        <v>5.7206284000000003E-3</v>
      </c>
      <c r="U79" s="35">
        <v>229</v>
      </c>
      <c r="V79" s="81">
        <f t="shared" si="47"/>
        <v>1.2100692553574786</v>
      </c>
      <c r="W79" s="34">
        <f t="shared" si="48"/>
        <v>1.0079876897127796E-3</v>
      </c>
      <c r="X79" s="34">
        <f t="shared" si="35"/>
        <v>4.7983588999999998E-3</v>
      </c>
      <c r="Y79" s="35">
        <v>269</v>
      </c>
      <c r="Z79" s="81">
        <f t="shared" si="49"/>
        <v>1.2510506568185629</v>
      </c>
      <c r="AA79" s="34">
        <f t="shared" si="50"/>
        <v>1.0421251971298629E-3</v>
      </c>
      <c r="AB79" s="34">
        <f t="shared" si="36"/>
        <v>4.1510554E-3</v>
      </c>
      <c r="AC79" s="35">
        <v>309</v>
      </c>
      <c r="AD79" s="81">
        <f t="shared" si="51"/>
        <v>1.2934199749284494</v>
      </c>
      <c r="AE79" s="34">
        <f t="shared" si="52"/>
        <v>1.0774188391153984E-3</v>
      </c>
      <c r="AF79" s="34">
        <f t="shared" si="37"/>
        <v>3.6719342E-3</v>
      </c>
      <c r="AG79" s="35">
        <v>349</v>
      </c>
      <c r="AH79" s="81">
        <f t="shared" si="53"/>
        <v>1.3372242142442146</v>
      </c>
      <c r="AI79" s="34">
        <f t="shared" si="54"/>
        <v>1.1139077704654307E-3</v>
      </c>
      <c r="AJ79" s="34">
        <f t="shared" si="38"/>
        <v>3.3031665999999999E-3</v>
      </c>
    </row>
    <row r="80" spans="1:36" s="26" customFormat="1" ht="17.25" customHeight="1" x14ac:dyDescent="0.15">
      <c r="A80" s="37">
        <v>30</v>
      </c>
      <c r="B80" s="82">
        <f t="shared" si="39"/>
        <v>1.0252942016860902</v>
      </c>
      <c r="C80" s="38">
        <f t="shared" si="28"/>
        <v>8.540700700045131E-4</v>
      </c>
      <c r="D80" s="38">
        <f t="shared" si="29"/>
        <v>3.3765448699999999E-2</v>
      </c>
      <c r="E80" s="37">
        <v>70</v>
      </c>
      <c r="F80" s="82">
        <f t="shared" si="40"/>
        <v>1.0600178285438004</v>
      </c>
      <c r="G80" s="38">
        <f t="shared" si="30"/>
        <v>8.8299485117698568E-4</v>
      </c>
      <c r="H80" s="38">
        <f t="shared" si="31"/>
        <v>1.47122092E-2</v>
      </c>
      <c r="I80" s="37">
        <v>110</v>
      </c>
      <c r="J80" s="81">
        <f t="shared" si="41"/>
        <v>1.0959174400702727</v>
      </c>
      <c r="K80" s="34">
        <f t="shared" si="42"/>
        <v>9.1289922757853718E-4</v>
      </c>
      <c r="L80" s="38">
        <f t="shared" si="32"/>
        <v>9.5175520000000003E-3</v>
      </c>
      <c r="M80" s="37">
        <v>150</v>
      </c>
      <c r="N80" s="81">
        <f t="shared" si="43"/>
        <v>1.133032863324668</v>
      </c>
      <c r="O80" s="34">
        <f t="shared" si="44"/>
        <v>9.4381637514944839E-4</v>
      </c>
      <c r="P80" s="38">
        <f t="shared" si="33"/>
        <v>7.0946107000000001E-3</v>
      </c>
      <c r="Q80" s="37">
        <v>190</v>
      </c>
      <c r="R80" s="81">
        <f t="shared" si="45"/>
        <v>1.1714052741887002</v>
      </c>
      <c r="S80" s="34">
        <f t="shared" si="46"/>
        <v>9.757805933991873E-4</v>
      </c>
      <c r="T80" s="38">
        <f t="shared" si="34"/>
        <v>5.6928270999999997E-3</v>
      </c>
      <c r="U80" s="37">
        <v>230</v>
      </c>
      <c r="V80" s="81">
        <f t="shared" si="47"/>
        <v>1.2110772430471914</v>
      </c>
      <c r="W80" s="34">
        <f t="shared" si="48"/>
        <v>1.0088273434583105E-3</v>
      </c>
      <c r="X80" s="38">
        <f t="shared" si="35"/>
        <v>4.7794226000000004E-3</v>
      </c>
      <c r="Y80" s="37">
        <v>270</v>
      </c>
      <c r="Z80" s="81">
        <f t="shared" si="49"/>
        <v>1.2520927820156929</v>
      </c>
      <c r="AA80" s="34">
        <f t="shared" si="50"/>
        <v>1.0429932874190721E-3</v>
      </c>
      <c r="AB80" s="38">
        <f t="shared" si="36"/>
        <v>4.1373390000000003E-3</v>
      </c>
      <c r="AC80" s="37">
        <v>310</v>
      </c>
      <c r="AD80" s="81">
        <f t="shared" si="51"/>
        <v>1.294497393767565</v>
      </c>
      <c r="AE80" s="34">
        <f t="shared" si="52"/>
        <v>1.0783163290083817E-3</v>
      </c>
      <c r="AF80" s="38">
        <f t="shared" si="37"/>
        <v>3.6615480000000001E-3</v>
      </c>
      <c r="AG80" s="37">
        <v>350</v>
      </c>
      <c r="AH80" s="81">
        <f t="shared" si="53"/>
        <v>1.3383381220146802</v>
      </c>
      <c r="AI80" s="34">
        <f t="shared" si="54"/>
        <v>1.1148356556382286E-3</v>
      </c>
      <c r="AJ80" s="38">
        <f t="shared" si="38"/>
        <v>3.2950341000000001E-3</v>
      </c>
    </row>
    <row r="81" spans="1:36" s="26" customFormat="1" ht="17.25" customHeight="1" x14ac:dyDescent="0.15">
      <c r="A81" s="33">
        <v>31</v>
      </c>
      <c r="B81" s="81">
        <f t="shared" si="39"/>
        <v>1.0261482717560948</v>
      </c>
      <c r="C81" s="34">
        <f t="shared" si="28"/>
        <v>8.5478151037282689E-4</v>
      </c>
      <c r="D81" s="34">
        <f t="shared" si="29"/>
        <v>3.2689789900000002E-2</v>
      </c>
      <c r="E81" s="33">
        <v>71</v>
      </c>
      <c r="F81" s="81">
        <f t="shared" si="40"/>
        <v>1.0609008233949775</v>
      </c>
      <c r="G81" s="34">
        <f t="shared" si="30"/>
        <v>8.837303858880162E-4</v>
      </c>
      <c r="H81" s="34">
        <f t="shared" si="31"/>
        <v>1.4510976E-2</v>
      </c>
      <c r="I81" s="33">
        <v>111</v>
      </c>
      <c r="J81" s="81">
        <f t="shared" si="41"/>
        <v>1.0968303392978513</v>
      </c>
      <c r="K81" s="34">
        <f t="shared" si="42"/>
        <v>9.1365967263511009E-4</v>
      </c>
      <c r="L81" s="34">
        <f t="shared" si="32"/>
        <v>9.4356756000000003E-3</v>
      </c>
      <c r="M81" s="33">
        <v>151</v>
      </c>
      <c r="N81" s="81">
        <f t="shared" si="43"/>
        <v>1.1339766796998176</v>
      </c>
      <c r="O81" s="34">
        <f t="shared" si="44"/>
        <v>9.4460257418994798E-4</v>
      </c>
      <c r="P81" s="34">
        <f t="shared" si="33"/>
        <v>7.0505000000000003E-3</v>
      </c>
      <c r="Q81" s="33">
        <v>191</v>
      </c>
      <c r="R81" s="81">
        <f t="shared" si="45"/>
        <v>1.1723810547820994</v>
      </c>
      <c r="S81" s="34">
        <f t="shared" si="46"/>
        <v>9.7659341863348876E-4</v>
      </c>
      <c r="T81" s="34">
        <f t="shared" si="34"/>
        <v>5.6653175999999998E-3</v>
      </c>
      <c r="U81" s="33">
        <v>231</v>
      </c>
      <c r="V81" s="81">
        <f t="shared" si="47"/>
        <v>1.2120860703906498</v>
      </c>
      <c r="W81" s="34">
        <f t="shared" si="48"/>
        <v>1.0096676966354111E-3</v>
      </c>
      <c r="X81" s="34">
        <f t="shared" si="35"/>
        <v>4.7606506999999998E-3</v>
      </c>
      <c r="Y81" s="33">
        <v>271</v>
      </c>
      <c r="Z81" s="81">
        <f t="shared" si="49"/>
        <v>1.253135775303112</v>
      </c>
      <c r="AA81" s="34">
        <f t="shared" si="50"/>
        <v>1.0438621008274924E-3</v>
      </c>
      <c r="AB81" s="34">
        <f t="shared" si="36"/>
        <v>4.1237241000000001E-3</v>
      </c>
      <c r="AC81" s="33">
        <v>311</v>
      </c>
      <c r="AD81" s="81">
        <f t="shared" si="51"/>
        <v>1.2955757100965735</v>
      </c>
      <c r="AE81" s="34">
        <f t="shared" si="52"/>
        <v>1.0792145665104455E-3</v>
      </c>
      <c r="AF81" s="34">
        <f t="shared" si="37"/>
        <v>3.6512289000000002E-3</v>
      </c>
      <c r="AG81" s="33">
        <v>351</v>
      </c>
      <c r="AH81" s="81">
        <f t="shared" si="53"/>
        <v>1.3394529576703185</v>
      </c>
      <c r="AI81" s="34">
        <f t="shared" si="54"/>
        <v>1.1157643137393752E-3</v>
      </c>
      <c r="AJ81" s="34">
        <f t="shared" si="38"/>
        <v>3.2869483000000001E-3</v>
      </c>
    </row>
    <row r="82" spans="1:36" s="26" customFormat="1" ht="17.25" customHeight="1" x14ac:dyDescent="0.15">
      <c r="A82" s="35">
        <v>32</v>
      </c>
      <c r="B82" s="81">
        <f t="shared" si="39"/>
        <v>1.0270030532664678</v>
      </c>
      <c r="C82" s="34">
        <f t="shared" si="28"/>
        <v>8.5549354337096761E-4</v>
      </c>
      <c r="D82" s="34">
        <f t="shared" si="29"/>
        <v>3.1681363400000002E-2</v>
      </c>
      <c r="E82" s="35">
        <v>72</v>
      </c>
      <c r="F82" s="81">
        <f t="shared" si="40"/>
        <v>1.0617845537808657</v>
      </c>
      <c r="G82" s="34">
        <f t="shared" si="30"/>
        <v>8.8446653329946111E-4</v>
      </c>
      <c r="H82" s="34">
        <f t="shared" si="31"/>
        <v>1.43153342E-2</v>
      </c>
      <c r="I82" s="35">
        <v>112</v>
      </c>
      <c r="J82" s="81">
        <f t="shared" si="41"/>
        <v>1.0977439989704865</v>
      </c>
      <c r="K82" s="34">
        <f t="shared" si="42"/>
        <v>9.1442075114241518E-4</v>
      </c>
      <c r="L82" s="34">
        <f t="shared" si="32"/>
        <v>9.3552623000000001E-3</v>
      </c>
      <c r="M82" s="35">
        <v>152</v>
      </c>
      <c r="N82" s="81">
        <f t="shared" si="43"/>
        <v>1.1349212822740076</v>
      </c>
      <c r="O82" s="34">
        <f t="shared" si="44"/>
        <v>9.4538942813424825E-4</v>
      </c>
      <c r="P82" s="34">
        <f t="shared" si="33"/>
        <v>7.0069703999999997E-3</v>
      </c>
      <c r="Q82" s="35">
        <v>192</v>
      </c>
      <c r="R82" s="81">
        <f t="shared" si="45"/>
        <v>1.1733576482007331</v>
      </c>
      <c r="S82" s="34">
        <f t="shared" si="46"/>
        <v>9.7740692095121058E-4</v>
      </c>
      <c r="T82" s="34">
        <f t="shared" si="34"/>
        <v>5.6380952000000002E-3</v>
      </c>
      <c r="U82" s="35">
        <v>232</v>
      </c>
      <c r="V82" s="81">
        <f t="shared" si="47"/>
        <v>1.2130957380872853</v>
      </c>
      <c r="W82" s="34">
        <f t="shared" si="48"/>
        <v>1.0105087498267086E-3</v>
      </c>
      <c r="X82" s="34">
        <f t="shared" si="35"/>
        <v>4.7420411000000003E-3</v>
      </c>
      <c r="Y82" s="35">
        <v>272</v>
      </c>
      <c r="Z82" s="81">
        <f t="shared" si="49"/>
        <v>1.2541796374039396</v>
      </c>
      <c r="AA82" s="34">
        <f t="shared" si="50"/>
        <v>1.0447316379574817E-3</v>
      </c>
      <c r="AB82" s="34">
        <f t="shared" si="36"/>
        <v>4.1102098000000004E-3</v>
      </c>
      <c r="AC82" s="35">
        <v>312</v>
      </c>
      <c r="AD82" s="81">
        <f t="shared" si="51"/>
        <v>1.2966549246630841</v>
      </c>
      <c r="AE82" s="34">
        <f t="shared" si="52"/>
        <v>1.0801135522443489E-3</v>
      </c>
      <c r="AF82" s="34">
        <f t="shared" si="37"/>
        <v>3.6409762999999999E-3</v>
      </c>
      <c r="AG82" s="35">
        <v>352</v>
      </c>
      <c r="AH82" s="81">
        <f t="shared" si="53"/>
        <v>1.3405687219840579</v>
      </c>
      <c r="AI82" s="34">
        <f t="shared" si="54"/>
        <v>1.1166937454127202E-3</v>
      </c>
      <c r="AJ82" s="34">
        <f t="shared" si="38"/>
        <v>3.2789086999999999E-3</v>
      </c>
    </row>
    <row r="83" spans="1:36" s="26" customFormat="1" ht="17.25" customHeight="1" x14ac:dyDescent="0.15">
      <c r="A83" s="35">
        <v>33</v>
      </c>
      <c r="B83" s="81">
        <f t="shared" si="39"/>
        <v>1.0278585468098389</v>
      </c>
      <c r="C83" s="34">
        <f t="shared" si="28"/>
        <v>8.5620616949259583E-4</v>
      </c>
      <c r="D83" s="34">
        <f t="shared" si="29"/>
        <v>3.07340571E-2</v>
      </c>
      <c r="E83" s="35">
        <v>73</v>
      </c>
      <c r="F83" s="81">
        <f t="shared" si="40"/>
        <v>1.0626690203141653</v>
      </c>
      <c r="G83" s="34">
        <f t="shared" si="30"/>
        <v>8.8520329392169968E-4</v>
      </c>
      <c r="H83" s="34">
        <f t="shared" si="31"/>
        <v>1.4125054E-2</v>
      </c>
      <c r="I83" s="35">
        <v>113</v>
      </c>
      <c r="J83" s="81">
        <f t="shared" si="41"/>
        <v>1.0986584197216289</v>
      </c>
      <c r="K83" s="34">
        <f t="shared" si="42"/>
        <v>9.1518246362811697E-4</v>
      </c>
      <c r="L83" s="34">
        <f t="shared" si="32"/>
        <v>9.2762733000000003E-3</v>
      </c>
      <c r="M83" s="35">
        <v>153</v>
      </c>
      <c r="N83" s="81">
        <f t="shared" si="43"/>
        <v>1.135866671702142</v>
      </c>
      <c r="O83" s="34">
        <f t="shared" si="44"/>
        <v>9.4617693752788417E-4</v>
      </c>
      <c r="P83" s="34">
        <f t="shared" si="33"/>
        <v>6.9640105999999998E-3</v>
      </c>
      <c r="Q83" s="35">
        <v>193</v>
      </c>
      <c r="R83" s="81">
        <f t="shared" si="45"/>
        <v>1.1743350551216845</v>
      </c>
      <c r="S83" s="34">
        <f t="shared" si="46"/>
        <v>9.782211009163632E-4</v>
      </c>
      <c r="T83" s="34">
        <f t="shared" si="34"/>
        <v>5.6111555000000002E-3</v>
      </c>
      <c r="U83" s="35">
        <v>233</v>
      </c>
      <c r="V83" s="81">
        <f t="shared" si="47"/>
        <v>1.2141062468371122</v>
      </c>
      <c r="W83" s="34">
        <f t="shared" si="48"/>
        <v>1.0113505036153144E-3</v>
      </c>
      <c r="X83" s="34">
        <f t="shared" si="35"/>
        <v>4.7235918000000003E-3</v>
      </c>
      <c r="Y83" s="35">
        <v>273</v>
      </c>
      <c r="Z83" s="81">
        <f t="shared" si="49"/>
        <v>1.2552243690418972</v>
      </c>
      <c r="AA83" s="34">
        <f t="shared" si="50"/>
        <v>1.0456018994119002E-3</v>
      </c>
      <c r="AB83" s="34">
        <f t="shared" si="36"/>
        <v>4.0967948999999998E-3</v>
      </c>
      <c r="AC83" s="35">
        <v>313</v>
      </c>
      <c r="AD83" s="81">
        <f t="shared" si="51"/>
        <v>1.2977350382153285</v>
      </c>
      <c r="AE83" s="34">
        <f t="shared" si="52"/>
        <v>1.0810132868333687E-3</v>
      </c>
      <c r="AF83" s="34">
        <f t="shared" si="37"/>
        <v>3.6307895999999999E-3</v>
      </c>
      <c r="AG83" s="35">
        <v>353</v>
      </c>
      <c r="AH83" s="81">
        <f t="shared" si="53"/>
        <v>1.3416854157294706</v>
      </c>
      <c r="AI83" s="34">
        <f t="shared" si="54"/>
        <v>1.1176239513026489E-3</v>
      </c>
      <c r="AJ83" s="34">
        <f t="shared" si="38"/>
        <v>3.2709150000000001E-3</v>
      </c>
    </row>
    <row r="84" spans="1:36" s="26" customFormat="1" ht="17.25" customHeight="1" x14ac:dyDescent="0.15">
      <c r="A84" s="35">
        <v>34</v>
      </c>
      <c r="B84" s="81">
        <f t="shared" si="39"/>
        <v>1.0287147529793317</v>
      </c>
      <c r="C84" s="34">
        <f t="shared" si="28"/>
        <v>8.5691938923178335E-4</v>
      </c>
      <c r="D84" s="34">
        <f t="shared" si="29"/>
        <v>2.9842478200000001E-2</v>
      </c>
      <c r="E84" s="35">
        <v>74</v>
      </c>
      <c r="F84" s="81">
        <f t="shared" si="40"/>
        <v>1.063554223608087</v>
      </c>
      <c r="G84" s="34">
        <f t="shared" si="30"/>
        <v>8.8594066826553643E-4</v>
      </c>
      <c r="H84" s="34">
        <f t="shared" si="31"/>
        <v>1.3939918000000001E-2</v>
      </c>
      <c r="I84" s="35">
        <v>114</v>
      </c>
      <c r="J84" s="81">
        <f t="shared" si="41"/>
        <v>1.0995736021852571</v>
      </c>
      <c r="K84" s="34">
        <f t="shared" si="42"/>
        <v>9.1594481062031916E-4</v>
      </c>
      <c r="L84" s="34">
        <f t="shared" si="32"/>
        <v>9.1986710000000003E-3</v>
      </c>
      <c r="M84" s="35">
        <v>154</v>
      </c>
      <c r="N84" s="81">
        <f t="shared" si="43"/>
        <v>1.13681284863967</v>
      </c>
      <c r="O84" s="34">
        <f t="shared" si="44"/>
        <v>9.469651029168451E-4</v>
      </c>
      <c r="P84" s="34">
        <f t="shared" si="33"/>
        <v>6.9216093999999997E-3</v>
      </c>
      <c r="Q84" s="35">
        <v>194</v>
      </c>
      <c r="R84" s="81">
        <f t="shared" si="45"/>
        <v>1.1753132762226008</v>
      </c>
      <c r="S84" s="34">
        <f t="shared" si="46"/>
        <v>9.7903595909342648E-4</v>
      </c>
      <c r="T84" s="34">
        <f t="shared" si="34"/>
        <v>5.5844941000000002E-3</v>
      </c>
      <c r="U84" s="35">
        <v>234</v>
      </c>
      <c r="V84" s="81">
        <f t="shared" si="47"/>
        <v>1.2151175973407276</v>
      </c>
      <c r="W84" s="34">
        <f t="shared" si="48"/>
        <v>1.012192958584826E-3</v>
      </c>
      <c r="X84" s="34">
        <f t="shared" si="35"/>
        <v>4.7053006000000001E-3</v>
      </c>
      <c r="Y84" s="35">
        <v>274</v>
      </c>
      <c r="Z84" s="81">
        <f t="shared" si="49"/>
        <v>1.2562699709413092</v>
      </c>
      <c r="AA84" s="34">
        <f t="shared" si="50"/>
        <v>1.0464728857941105E-3</v>
      </c>
      <c r="AB84" s="34">
        <f t="shared" si="36"/>
        <v>4.0834783999999999E-3</v>
      </c>
      <c r="AC84" s="35">
        <v>314</v>
      </c>
      <c r="AD84" s="81">
        <f t="shared" si="51"/>
        <v>1.2988160515021621</v>
      </c>
      <c r="AE84" s="34">
        <f t="shared" si="52"/>
        <v>1.081913770901301E-3</v>
      </c>
      <c r="AF84" s="34">
        <f t="shared" si="37"/>
        <v>3.6206682000000001E-3</v>
      </c>
      <c r="AG84" s="35">
        <v>354</v>
      </c>
      <c r="AH84" s="81">
        <f t="shared" si="53"/>
        <v>1.3428030396807733</v>
      </c>
      <c r="AI84" s="34">
        <f t="shared" si="54"/>
        <v>1.1185549320540842E-3</v>
      </c>
      <c r="AJ84" s="34">
        <f t="shared" si="38"/>
        <v>3.2629667999999998E-3</v>
      </c>
    </row>
    <row r="85" spans="1:36" s="26" customFormat="1" ht="17.25" customHeight="1" x14ac:dyDescent="0.15">
      <c r="A85" s="39">
        <v>35</v>
      </c>
      <c r="B85" s="82">
        <f t="shared" si="39"/>
        <v>1.0295716723685635</v>
      </c>
      <c r="C85" s="38">
        <f t="shared" si="28"/>
        <v>8.576332030830133E-4</v>
      </c>
      <c r="D85" s="38">
        <f t="shared" si="29"/>
        <v>2.9001849900000001E-2</v>
      </c>
      <c r="E85" s="39">
        <v>75</v>
      </c>
      <c r="F85" s="82">
        <f t="shared" si="40"/>
        <v>1.0644401642763526</v>
      </c>
      <c r="G85" s="38">
        <f t="shared" si="30"/>
        <v>8.8667865684220163E-4</v>
      </c>
      <c r="H85" s="38">
        <f t="shared" si="31"/>
        <v>1.3759720600000001E-2</v>
      </c>
      <c r="I85" s="39">
        <v>115</v>
      </c>
      <c r="J85" s="81">
        <f t="shared" si="41"/>
        <v>1.1004895469958775</v>
      </c>
      <c r="K85" s="34">
        <f t="shared" si="42"/>
        <v>9.1670779264756597E-4</v>
      </c>
      <c r="L85" s="38">
        <f t="shared" si="32"/>
        <v>9.1224193999999998E-3</v>
      </c>
      <c r="M85" s="39">
        <v>155</v>
      </c>
      <c r="N85" s="81">
        <f t="shared" si="43"/>
        <v>1.1377598137425871</v>
      </c>
      <c r="O85" s="34">
        <f t="shared" si="44"/>
        <v>9.4775392484757501E-4</v>
      </c>
      <c r="P85" s="38">
        <f t="shared" si="33"/>
        <v>6.8797561000000004E-3</v>
      </c>
      <c r="Q85" s="39">
        <v>195</v>
      </c>
      <c r="R85" s="81">
        <f t="shared" si="45"/>
        <v>1.1762923121816944</v>
      </c>
      <c r="S85" s="34">
        <f t="shared" si="46"/>
        <v>9.7985149604735153E-4</v>
      </c>
      <c r="T85" s="38">
        <f t="shared" si="34"/>
        <v>5.5581068000000004E-3</v>
      </c>
      <c r="U85" s="39">
        <v>235</v>
      </c>
      <c r="V85" s="81">
        <f t="shared" si="47"/>
        <v>1.2161297902993125</v>
      </c>
      <c r="W85" s="34">
        <f t="shared" si="48"/>
        <v>1.0130361153193271E-3</v>
      </c>
      <c r="X85" s="38">
        <f t="shared" si="35"/>
        <v>4.6871656000000003E-3</v>
      </c>
      <c r="Y85" s="39">
        <v>275</v>
      </c>
      <c r="Z85" s="81">
        <f t="shared" si="49"/>
        <v>1.2573164438271034</v>
      </c>
      <c r="AA85" s="34">
        <f t="shared" si="50"/>
        <v>1.047344597707977E-3</v>
      </c>
      <c r="AB85" s="38">
        <f t="shared" si="36"/>
        <v>4.0702591000000002E-3</v>
      </c>
      <c r="AC85" s="39">
        <v>315</v>
      </c>
      <c r="AD85" s="81">
        <f t="shared" si="51"/>
        <v>1.2998979652730636</v>
      </c>
      <c r="AE85" s="34">
        <f t="shared" si="52"/>
        <v>1.082815005072462E-3</v>
      </c>
      <c r="AF85" s="38">
        <f t="shared" si="37"/>
        <v>3.6106113999999998E-3</v>
      </c>
      <c r="AG85" s="39">
        <v>355</v>
      </c>
      <c r="AH85" s="81">
        <f t="shared" si="53"/>
        <v>1.3439215946128276</v>
      </c>
      <c r="AI85" s="34">
        <f t="shared" si="54"/>
        <v>1.1194866883124854E-3</v>
      </c>
      <c r="AJ85" s="38">
        <f t="shared" si="38"/>
        <v>3.2550637000000001E-3</v>
      </c>
    </row>
    <row r="86" spans="1:36" s="26" customFormat="1" ht="17.25" customHeight="1" x14ac:dyDescent="0.15">
      <c r="A86" s="41">
        <v>36</v>
      </c>
      <c r="B86" s="81">
        <f t="shared" si="39"/>
        <v>1.0304293055716467</v>
      </c>
      <c r="C86" s="34">
        <f t="shared" si="28"/>
        <v>8.5834761154118171E-4</v>
      </c>
      <c r="D86" s="34">
        <f t="shared" si="29"/>
        <v>2.82079264E-2</v>
      </c>
      <c r="E86" s="41">
        <v>76</v>
      </c>
      <c r="F86" s="81">
        <f t="shared" si="40"/>
        <v>1.0653268429331948</v>
      </c>
      <c r="G86" s="34">
        <f t="shared" si="30"/>
        <v>8.8741726016335119E-4</v>
      </c>
      <c r="H86" s="34">
        <f t="shared" si="31"/>
        <v>1.35842667E-2</v>
      </c>
      <c r="I86" s="41">
        <v>116</v>
      </c>
      <c r="J86" s="81">
        <f t="shared" si="41"/>
        <v>1.1014062547885253</v>
      </c>
      <c r="K86" s="34">
        <f t="shared" si="42"/>
        <v>9.1747141023884149E-4</v>
      </c>
      <c r="L86" s="34">
        <f t="shared" si="32"/>
        <v>9.0474834000000004E-3</v>
      </c>
      <c r="M86" s="41">
        <v>156</v>
      </c>
      <c r="N86" s="81">
        <f t="shared" si="43"/>
        <v>1.1387075676674348</v>
      </c>
      <c r="O86" s="34">
        <f t="shared" si="44"/>
        <v>9.4854340386697311E-4</v>
      </c>
      <c r="P86" s="34">
        <f t="shared" si="33"/>
        <v>6.8384402000000004E-3</v>
      </c>
      <c r="Q86" s="41">
        <v>196</v>
      </c>
      <c r="R86" s="81">
        <f t="shared" si="45"/>
        <v>1.1772721636777419</v>
      </c>
      <c r="S86" s="34">
        <f t="shared" si="46"/>
        <v>9.8066771234355888E-4</v>
      </c>
      <c r="T86" s="34">
        <f t="shared" si="34"/>
        <v>5.5319892999999998E-3</v>
      </c>
      <c r="U86" s="41">
        <v>236</v>
      </c>
      <c r="V86" s="81">
        <f t="shared" si="47"/>
        <v>1.2171428264146318</v>
      </c>
      <c r="W86" s="34">
        <f t="shared" si="48"/>
        <v>1.0138799744033884E-3</v>
      </c>
      <c r="X86" s="34">
        <f t="shared" si="35"/>
        <v>4.6691848000000001E-3</v>
      </c>
      <c r="Y86" s="41">
        <v>276</v>
      </c>
      <c r="Z86" s="81">
        <f t="shared" si="49"/>
        <v>1.2583637884248116</v>
      </c>
      <c r="AA86" s="34">
        <f t="shared" si="50"/>
        <v>1.048217035757868E-3</v>
      </c>
      <c r="AB86" s="34">
        <f t="shared" si="36"/>
        <v>4.0571360000000002E-3</v>
      </c>
      <c r="AC86" s="41">
        <v>316</v>
      </c>
      <c r="AD86" s="81">
        <f t="shared" si="51"/>
        <v>1.3009807802781361</v>
      </c>
      <c r="AE86" s="34">
        <f t="shared" si="52"/>
        <v>1.0837169899716873E-3</v>
      </c>
      <c r="AF86" s="34">
        <f t="shared" si="37"/>
        <v>3.6006186000000001E-3</v>
      </c>
      <c r="AG86" s="41">
        <v>356</v>
      </c>
      <c r="AH86" s="81">
        <f t="shared" si="53"/>
        <v>1.3450410813011402</v>
      </c>
      <c r="AI86" s="34">
        <f t="shared" si="54"/>
        <v>1.1204192207238497E-3</v>
      </c>
      <c r="AJ86" s="34">
        <f t="shared" si="38"/>
        <v>3.2472053000000001E-3</v>
      </c>
    </row>
    <row r="87" spans="1:36" s="26" customFormat="1" ht="17.25" customHeight="1" x14ac:dyDescent="0.15">
      <c r="A87" s="35">
        <v>37</v>
      </c>
      <c r="B87" s="81">
        <f t="shared" si="39"/>
        <v>1.031287653183188</v>
      </c>
      <c r="C87" s="34">
        <f t="shared" si="28"/>
        <v>8.590626151015957E-4</v>
      </c>
      <c r="D87" s="34">
        <f t="shared" si="29"/>
        <v>2.74569208E-2</v>
      </c>
      <c r="E87" s="35">
        <v>77</v>
      </c>
      <c r="F87" s="81">
        <f t="shared" si="40"/>
        <v>1.0662142601933582</v>
      </c>
      <c r="G87" s="34">
        <f t="shared" si="30"/>
        <v>8.8815647874106738E-4</v>
      </c>
      <c r="H87" s="34">
        <f t="shared" si="31"/>
        <v>1.34133716E-2</v>
      </c>
      <c r="I87" s="35">
        <v>117</v>
      </c>
      <c r="J87" s="81">
        <f t="shared" si="41"/>
        <v>1.1023237261987642</v>
      </c>
      <c r="K87" s="34">
        <f t="shared" si="42"/>
        <v>9.1823566392357063E-4</v>
      </c>
      <c r="L87" s="34">
        <f t="shared" si="32"/>
        <v>8.9738293999999993E-3</v>
      </c>
      <c r="M87" s="35">
        <v>157</v>
      </c>
      <c r="N87" s="81">
        <f t="shared" si="43"/>
        <v>1.1396561110713017</v>
      </c>
      <c r="O87" s="34">
        <f t="shared" si="44"/>
        <v>9.4933354052239433E-4</v>
      </c>
      <c r="P87" s="34">
        <f t="shared" si="33"/>
        <v>6.7976512999999997E-3</v>
      </c>
      <c r="Q87" s="35">
        <v>197</v>
      </c>
      <c r="R87" s="81">
        <f t="shared" si="45"/>
        <v>1.1782528313900855</v>
      </c>
      <c r="S87" s="34">
        <f t="shared" si="46"/>
        <v>9.8148460854794112E-4</v>
      </c>
      <c r="T87" s="34">
        <f t="shared" si="34"/>
        <v>5.5061375999999997E-3</v>
      </c>
      <c r="U87" s="35">
        <v>237</v>
      </c>
      <c r="V87" s="81">
        <f t="shared" si="47"/>
        <v>1.2181567063890353</v>
      </c>
      <c r="W87" s="34">
        <f t="shared" si="48"/>
        <v>1.0147245364220663E-3</v>
      </c>
      <c r="X87" s="34">
        <f t="shared" si="35"/>
        <v>4.6513561000000002E-3</v>
      </c>
      <c r="Y87" s="35">
        <v>277</v>
      </c>
      <c r="Z87" s="81">
        <f t="shared" si="49"/>
        <v>1.2594120054605695</v>
      </c>
      <c r="AA87" s="34">
        <f t="shared" si="50"/>
        <v>1.0490902005486544E-3</v>
      </c>
      <c r="AB87" s="34">
        <f t="shared" si="36"/>
        <v>4.0441080999999999E-3</v>
      </c>
      <c r="AC87" s="35">
        <v>317</v>
      </c>
      <c r="AD87" s="81">
        <f t="shared" si="51"/>
        <v>1.3020644972681079</v>
      </c>
      <c r="AE87" s="34">
        <f t="shared" si="52"/>
        <v>1.0846197262243339E-3</v>
      </c>
      <c r="AF87" s="34">
        <f t="shared" si="37"/>
        <v>3.5906891999999998E-3</v>
      </c>
      <c r="AG87" s="35">
        <v>357</v>
      </c>
      <c r="AH87" s="81">
        <f t="shared" si="53"/>
        <v>1.3461615005218641</v>
      </c>
      <c r="AI87" s="34">
        <f t="shared" si="54"/>
        <v>1.1213525299347128E-3</v>
      </c>
      <c r="AJ87" s="34">
        <f t="shared" si="38"/>
        <v>3.2393912E-3</v>
      </c>
    </row>
    <row r="88" spans="1:36" s="26" customFormat="1" ht="17.25" customHeight="1" x14ac:dyDescent="0.15">
      <c r="A88" s="35">
        <v>38</v>
      </c>
      <c r="B88" s="81">
        <f t="shared" si="39"/>
        <v>1.0321467157982898</v>
      </c>
      <c r="C88" s="34">
        <f t="shared" si="28"/>
        <v>8.5977821425997538E-4</v>
      </c>
      <c r="D88" s="34">
        <f t="shared" si="29"/>
        <v>2.67454448E-2</v>
      </c>
      <c r="E88" s="35">
        <v>78</v>
      </c>
      <c r="F88" s="81">
        <f t="shared" si="40"/>
        <v>1.0671024166720993</v>
      </c>
      <c r="G88" s="34">
        <f t="shared" si="30"/>
        <v>8.8889631308785872E-4</v>
      </c>
      <c r="H88" s="34">
        <f t="shared" si="31"/>
        <v>1.32468599E-2</v>
      </c>
      <c r="I88" s="35">
        <v>118</v>
      </c>
      <c r="J88" s="81">
        <f t="shared" si="41"/>
        <v>1.1032419618626879</v>
      </c>
      <c r="K88" s="34">
        <f t="shared" si="42"/>
        <v>9.1900055423161904E-4</v>
      </c>
      <c r="L88" s="34">
        <f t="shared" si="32"/>
        <v>8.9014247000000005E-3</v>
      </c>
      <c r="M88" s="35">
        <v>158</v>
      </c>
      <c r="N88" s="81">
        <f t="shared" si="43"/>
        <v>1.1406054446118241</v>
      </c>
      <c r="O88" s="34">
        <f t="shared" si="44"/>
        <v>9.5012433536164958E-4</v>
      </c>
      <c r="P88" s="34">
        <f t="shared" si="33"/>
        <v>6.7573794000000001E-3</v>
      </c>
      <c r="Q88" s="35">
        <v>198</v>
      </c>
      <c r="R88" s="81">
        <f t="shared" si="45"/>
        <v>1.1792343159986336</v>
      </c>
      <c r="S88" s="34">
        <f t="shared" si="46"/>
        <v>9.8230218522686184E-4</v>
      </c>
      <c r="T88" s="34">
        <f t="shared" si="34"/>
        <v>5.4805475000000003E-3</v>
      </c>
      <c r="U88" s="35">
        <v>238</v>
      </c>
      <c r="V88" s="81">
        <f t="shared" si="47"/>
        <v>1.2191714309254575</v>
      </c>
      <c r="W88" s="34">
        <f t="shared" si="48"/>
        <v>1.0155698019609061E-3</v>
      </c>
      <c r="X88" s="34">
        <f t="shared" si="35"/>
        <v>4.6336778000000004E-3</v>
      </c>
      <c r="Y88" s="35">
        <v>278</v>
      </c>
      <c r="Z88" s="81">
        <f t="shared" si="49"/>
        <v>1.2604610956611182</v>
      </c>
      <c r="AA88" s="34">
        <f t="shared" si="50"/>
        <v>1.0499640926857116E-3</v>
      </c>
      <c r="AB88" s="34">
        <f t="shared" si="36"/>
        <v>4.0311744000000004E-3</v>
      </c>
      <c r="AC88" s="35">
        <v>318</v>
      </c>
      <c r="AD88" s="81">
        <f t="shared" si="51"/>
        <v>1.3031491169943323</v>
      </c>
      <c r="AE88" s="34">
        <f t="shared" si="52"/>
        <v>1.0855232144562788E-3</v>
      </c>
      <c r="AF88" s="34">
        <f t="shared" si="37"/>
        <v>3.5808226000000002E-3</v>
      </c>
      <c r="AG88" s="35">
        <v>358</v>
      </c>
      <c r="AH88" s="81">
        <f t="shared" si="53"/>
        <v>1.3472828530517988</v>
      </c>
      <c r="AI88" s="34">
        <f t="shared" si="54"/>
        <v>1.1222866165921483E-3</v>
      </c>
      <c r="AJ88" s="34">
        <f t="shared" si="38"/>
        <v>3.2316212000000001E-3</v>
      </c>
    </row>
    <row r="89" spans="1:36" s="26" customFormat="1" ht="17.25" customHeight="1" x14ac:dyDescent="0.15">
      <c r="A89" s="35">
        <v>39</v>
      </c>
      <c r="B89" s="81">
        <f t="shared" si="39"/>
        <v>1.0330064940125498</v>
      </c>
      <c r="C89" s="34">
        <f t="shared" si="28"/>
        <v>8.6049440951245406E-4</v>
      </c>
      <c r="D89" s="34">
        <f t="shared" si="29"/>
        <v>2.6070457799999999E-2</v>
      </c>
      <c r="E89" s="35">
        <v>79</v>
      </c>
      <c r="F89" s="81">
        <f t="shared" si="40"/>
        <v>1.0679913129851872</v>
      </c>
      <c r="G89" s="34">
        <f t="shared" si="30"/>
        <v>8.8963676371666095E-4</v>
      </c>
      <c r="H89" s="34">
        <f t="shared" si="31"/>
        <v>1.3084565100000001E-2</v>
      </c>
      <c r="I89" s="35">
        <v>119</v>
      </c>
      <c r="J89" s="81">
        <f t="shared" si="41"/>
        <v>1.1041609624169195</v>
      </c>
      <c r="K89" s="34">
        <f t="shared" si="42"/>
        <v>9.1976608169329398E-4</v>
      </c>
      <c r="L89" s="34">
        <f t="shared" si="32"/>
        <v>8.8302378999999993E-3</v>
      </c>
      <c r="M89" s="35">
        <v>159</v>
      </c>
      <c r="N89" s="81">
        <f t="shared" si="43"/>
        <v>1.1415555689471859</v>
      </c>
      <c r="O89" s="34">
        <f t="shared" si="44"/>
        <v>9.5091578893300582E-4</v>
      </c>
      <c r="P89" s="34">
        <f t="shared" si="33"/>
        <v>6.7176147999999996E-3</v>
      </c>
      <c r="Q89" s="35">
        <v>199</v>
      </c>
      <c r="R89" s="81">
        <f t="shared" si="45"/>
        <v>1.1802166181838605</v>
      </c>
      <c r="S89" s="34">
        <f t="shared" si="46"/>
        <v>9.8312044294715582E-4</v>
      </c>
      <c r="T89" s="34">
        <f t="shared" si="34"/>
        <v>5.4552152000000003E-3</v>
      </c>
      <c r="U89" s="35">
        <v>239</v>
      </c>
      <c r="V89" s="81">
        <f t="shared" si="47"/>
        <v>1.2201870007274185</v>
      </c>
      <c r="W89" s="34">
        <f t="shared" si="48"/>
        <v>1.0164157716059394E-3</v>
      </c>
      <c r="X89" s="34">
        <f t="shared" si="35"/>
        <v>4.6161479E-3</v>
      </c>
      <c r="Y89" s="35">
        <v>279</v>
      </c>
      <c r="Z89" s="81">
        <f t="shared" si="49"/>
        <v>1.261511059753804</v>
      </c>
      <c r="AA89" s="34">
        <f t="shared" si="50"/>
        <v>1.0508387127749186E-3</v>
      </c>
      <c r="AB89" s="34">
        <f t="shared" si="36"/>
        <v>4.0183336999999996E-3</v>
      </c>
      <c r="AC89" s="35">
        <v>319</v>
      </c>
      <c r="AD89" s="81">
        <f t="shared" si="51"/>
        <v>1.3042346402087888</v>
      </c>
      <c r="AE89" s="34">
        <f t="shared" si="52"/>
        <v>1.0864274552939209E-3</v>
      </c>
      <c r="AF89" s="34">
        <f t="shared" si="37"/>
        <v>3.5710183000000001E-3</v>
      </c>
      <c r="AG89" s="35">
        <v>359</v>
      </c>
      <c r="AH89" s="81">
        <f t="shared" si="53"/>
        <v>1.3484051396683912</v>
      </c>
      <c r="AI89" s="34">
        <f t="shared" si="54"/>
        <v>1.1232214813437697E-3</v>
      </c>
      <c r="AJ89" s="34">
        <f t="shared" si="38"/>
        <v>3.2238947E-3</v>
      </c>
    </row>
    <row r="90" spans="1:36" s="26" customFormat="1" ht="17.25" customHeight="1" x14ac:dyDescent="0.15">
      <c r="A90" s="39">
        <v>40</v>
      </c>
      <c r="B90" s="82">
        <f t="shared" si="39"/>
        <v>1.0338669884220624</v>
      </c>
      <c r="C90" s="38">
        <f t="shared" si="28"/>
        <v>8.6121120135557801E-4</v>
      </c>
      <c r="D90" s="38">
        <f t="shared" si="29"/>
        <v>2.5429223000000001E-2</v>
      </c>
      <c r="E90" s="39">
        <v>80</v>
      </c>
      <c r="F90" s="82">
        <f t="shared" si="40"/>
        <v>1.068880949748904</v>
      </c>
      <c r="G90" s="38">
        <f t="shared" si="30"/>
        <v>8.9037783114083707E-4</v>
      </c>
      <c r="H90" s="38">
        <f t="shared" si="31"/>
        <v>1.2926329199999999E-2</v>
      </c>
      <c r="I90" s="39">
        <v>120</v>
      </c>
      <c r="J90" s="81">
        <f t="shared" si="41"/>
        <v>1.1050807284986128</v>
      </c>
      <c r="K90" s="34">
        <f t="shared" si="42"/>
        <v>9.2053224683934448E-4</v>
      </c>
      <c r="L90" s="38">
        <f t="shared" si="32"/>
        <v>8.7602384999999998E-3</v>
      </c>
      <c r="M90" s="39">
        <v>160</v>
      </c>
      <c r="N90" s="81">
        <f t="shared" si="43"/>
        <v>1.142506484736119</v>
      </c>
      <c r="O90" s="34">
        <f t="shared" si="44"/>
        <v>9.517079017851872E-4</v>
      </c>
      <c r="P90" s="38">
        <f t="shared" si="33"/>
        <v>6.6783479999999997E-3</v>
      </c>
      <c r="Q90" s="39">
        <v>200</v>
      </c>
      <c r="R90" s="81">
        <f t="shared" si="45"/>
        <v>1.1811997386268078</v>
      </c>
      <c r="S90" s="34">
        <f t="shared" si="46"/>
        <v>9.8393938227613097E-4</v>
      </c>
      <c r="T90" s="38">
        <f t="shared" si="34"/>
        <v>5.4301369000000002E-3</v>
      </c>
      <c r="U90" s="39">
        <v>240</v>
      </c>
      <c r="V90" s="81">
        <f t="shared" si="47"/>
        <v>1.2212034164990244</v>
      </c>
      <c r="W90" s="34">
        <f t="shared" si="48"/>
        <v>1.0172624459436873E-3</v>
      </c>
      <c r="X90" s="38">
        <f t="shared" si="35"/>
        <v>4.5987646000000002E-3</v>
      </c>
      <c r="Y90" s="39">
        <v>280</v>
      </c>
      <c r="Z90" s="81">
        <f t="shared" si="49"/>
        <v>1.262561898466579</v>
      </c>
      <c r="AA90" s="34">
        <f t="shared" si="50"/>
        <v>1.0517140614226602E-3</v>
      </c>
      <c r="AB90" s="38">
        <f t="shared" si="36"/>
        <v>4.0055851999999999E-3</v>
      </c>
      <c r="AC90" s="39">
        <v>320</v>
      </c>
      <c r="AD90" s="81">
        <f t="shared" si="51"/>
        <v>1.3053210676640827</v>
      </c>
      <c r="AE90" s="34">
        <f t="shared" si="52"/>
        <v>1.0873324493641809E-3</v>
      </c>
      <c r="AF90" s="38">
        <f t="shared" si="37"/>
        <v>3.5612755000000002E-3</v>
      </c>
      <c r="AG90" s="39">
        <v>360</v>
      </c>
      <c r="AH90" s="81">
        <f t="shared" si="53"/>
        <v>1.3495283611497351</v>
      </c>
      <c r="AI90" s="34">
        <f t="shared" si="54"/>
        <v>1.1241571248377293E-3</v>
      </c>
      <c r="AJ90" s="38">
        <f t="shared" si="38"/>
        <v>3.2162114999999998E-3</v>
      </c>
    </row>
    <row r="91" spans="1:36" s="26" customFormat="1" ht="24" customHeight="1" x14ac:dyDescent="0.15">
      <c r="A91" s="85" t="s">
        <v>73</v>
      </c>
      <c r="B91" s="85"/>
      <c r="C91" s="85"/>
      <c r="D91" s="86"/>
      <c r="E91" s="86"/>
      <c r="F91" s="86"/>
      <c r="G91" s="86"/>
      <c r="H91" s="85" t="s">
        <v>95</v>
      </c>
      <c r="P91" s="31" t="s">
        <v>86</v>
      </c>
      <c r="AC91" s="27"/>
      <c r="AD91" s="27"/>
      <c r="AE91" s="27"/>
      <c r="AF91" s="67"/>
      <c r="AG91" s="71"/>
    </row>
    <row r="92" spans="1:36" s="26" customFormat="1" ht="17.25" customHeight="1" x14ac:dyDescent="0.15">
      <c r="A92" s="66" t="s">
        <v>75</v>
      </c>
      <c r="B92" s="66"/>
      <c r="C92" s="66"/>
      <c r="D92" s="67">
        <v>0.93</v>
      </c>
      <c r="E92" s="68" t="s">
        <v>77</v>
      </c>
      <c r="F92" s="69"/>
      <c r="G92" s="69"/>
      <c r="H92" s="69"/>
      <c r="I92" s="69"/>
      <c r="J92" s="69"/>
      <c r="K92" s="69"/>
      <c r="L92" s="69"/>
      <c r="M92" s="69"/>
      <c r="N92" s="69"/>
      <c r="O92" s="69"/>
      <c r="P92" s="69"/>
      <c r="Q92" s="69"/>
      <c r="R92" s="69"/>
      <c r="S92" s="69"/>
      <c r="T92" s="69"/>
      <c r="AC92" s="27" t="s">
        <v>75</v>
      </c>
      <c r="AD92" s="27"/>
      <c r="AE92" s="27"/>
      <c r="AF92" s="70">
        <f>D92</f>
        <v>0.93</v>
      </c>
      <c r="AG92" s="71" t="s">
        <v>77</v>
      </c>
      <c r="AJ92" s="28"/>
    </row>
    <row r="93" spans="1:36" s="26" customFormat="1" ht="17.25" customHeight="1" x14ac:dyDescent="0.15">
      <c r="A93" s="66" t="s">
        <v>79</v>
      </c>
      <c r="B93" s="72"/>
      <c r="C93" s="66"/>
      <c r="D93" s="73">
        <f>ROUNDDOWN(D92/12,4)</f>
        <v>7.7499999999999999E-2</v>
      </c>
      <c r="E93" s="66" t="s">
        <v>77</v>
      </c>
      <c r="F93" s="69"/>
      <c r="G93" s="69"/>
      <c r="H93" s="69"/>
      <c r="I93" s="69"/>
      <c r="J93" s="69"/>
      <c r="K93" s="69"/>
      <c r="L93" s="69"/>
      <c r="M93" s="69"/>
      <c r="N93" s="69"/>
      <c r="O93" s="69"/>
      <c r="P93" s="69"/>
      <c r="Q93" s="69"/>
      <c r="R93" s="69"/>
      <c r="S93" s="69"/>
      <c r="T93" s="69"/>
      <c r="AC93" s="27" t="s">
        <v>79</v>
      </c>
      <c r="AE93" s="27"/>
      <c r="AF93" s="75">
        <f>ROUND(AF92/12,4)</f>
        <v>7.7499999999999999E-2</v>
      </c>
      <c r="AG93" s="27" t="s">
        <v>77</v>
      </c>
      <c r="AJ93" s="28"/>
    </row>
    <row r="94" spans="1:36" s="26" customFormat="1" ht="17.25" customHeight="1" x14ac:dyDescent="0.15">
      <c r="A94" s="29" t="s">
        <v>49</v>
      </c>
      <c r="B94" s="78" t="s">
        <v>81</v>
      </c>
      <c r="C94" s="78" t="s">
        <v>83</v>
      </c>
      <c r="D94" s="30" t="s">
        <v>50</v>
      </c>
      <c r="E94" s="29" t="s">
        <v>49</v>
      </c>
      <c r="F94" s="78" t="s">
        <v>81</v>
      </c>
      <c r="G94" s="78" t="s">
        <v>83</v>
      </c>
      <c r="H94" s="30" t="s">
        <v>50</v>
      </c>
      <c r="I94" s="29" t="s">
        <v>49</v>
      </c>
      <c r="J94" s="78" t="s">
        <v>81</v>
      </c>
      <c r="K94" s="78" t="s">
        <v>83</v>
      </c>
      <c r="L94" s="30" t="s">
        <v>50</v>
      </c>
      <c r="M94" s="29" t="s">
        <v>49</v>
      </c>
      <c r="N94" s="78" t="s">
        <v>81</v>
      </c>
      <c r="O94" s="78" t="s">
        <v>83</v>
      </c>
      <c r="P94" s="30" t="s">
        <v>50</v>
      </c>
      <c r="Q94" s="29" t="s">
        <v>49</v>
      </c>
      <c r="R94" s="78" t="s">
        <v>81</v>
      </c>
      <c r="S94" s="78" t="s">
        <v>83</v>
      </c>
      <c r="T94" s="30" t="s">
        <v>50</v>
      </c>
      <c r="U94" s="29" t="s">
        <v>49</v>
      </c>
      <c r="V94" s="78" t="s">
        <v>81</v>
      </c>
      <c r="W94" s="78" t="s">
        <v>83</v>
      </c>
      <c r="X94" s="30" t="s">
        <v>50</v>
      </c>
      <c r="Y94" s="29" t="s">
        <v>49</v>
      </c>
      <c r="Z94" s="78" t="s">
        <v>81</v>
      </c>
      <c r="AA94" s="78" t="s">
        <v>83</v>
      </c>
      <c r="AB94" s="30" t="s">
        <v>50</v>
      </c>
      <c r="AC94" s="29" t="s">
        <v>49</v>
      </c>
      <c r="AD94" s="78" t="s">
        <v>81</v>
      </c>
      <c r="AE94" s="78" t="s">
        <v>83</v>
      </c>
      <c r="AF94" s="30" t="s">
        <v>50</v>
      </c>
      <c r="AG94" s="29" t="s">
        <v>49</v>
      </c>
      <c r="AH94" s="78" t="s">
        <v>81</v>
      </c>
      <c r="AI94" s="78" t="s">
        <v>83</v>
      </c>
      <c r="AJ94" s="30" t="s">
        <v>50</v>
      </c>
    </row>
    <row r="95" spans="1:36" s="26" customFormat="1" ht="17.25" customHeight="1" x14ac:dyDescent="0.15">
      <c r="A95" s="33">
        <v>1</v>
      </c>
      <c r="B95" s="32">
        <f>1+$D$93/100</f>
        <v>1.000775</v>
      </c>
      <c r="C95" s="32">
        <f>$D$93*B95/100</f>
        <v>7.7560062499999998E-4</v>
      </c>
      <c r="D95" s="32">
        <f t="shared" ref="D95:D134" si="55">ROUND(C95/(B95-1),10)</f>
        <v>1.000775</v>
      </c>
      <c r="E95" s="33">
        <v>41</v>
      </c>
      <c r="F95" s="80">
        <f>(1+$D$93/100)*B134</f>
        <v>1.0322725113071243</v>
      </c>
      <c r="G95" s="32">
        <f>$D$93*F95/100</f>
        <v>8.0001119626302135E-4</v>
      </c>
      <c r="H95" s="32">
        <f t="shared" ref="H95:H134" si="56">ROUND(G95/(F95-1),10)</f>
        <v>2.4789245200000001E-2</v>
      </c>
      <c r="I95" s="33">
        <v>81</v>
      </c>
      <c r="J95" s="80">
        <f>(1+$D$93/100)*F134</f>
        <v>1.0647613475559612</v>
      </c>
      <c r="K95" s="32">
        <f>$D$93*J95/100</f>
        <v>8.2519004435586995E-4</v>
      </c>
      <c r="L95" s="32">
        <f t="shared" ref="L95:L134" si="57">ROUND(K95/(J95-1),10)</f>
        <v>1.27420147E-2</v>
      </c>
      <c r="M95" s="33">
        <v>121</v>
      </c>
      <c r="N95" s="80">
        <f>(1+$D$93/100)*J134</f>
        <v>1.0982727088350022</v>
      </c>
      <c r="O95" s="32">
        <f>$D$93*N95/100</f>
        <v>8.5116134934712666E-4</v>
      </c>
      <c r="P95" s="32">
        <f t="shared" ref="P95:P134" si="58">ROUND(O95/(N95-1),10)</f>
        <v>8.6612179000000004E-3</v>
      </c>
      <c r="Q95" s="33">
        <v>161</v>
      </c>
      <c r="R95" s="80">
        <f>(1+$D$93/100)*N134</f>
        <v>1.132838777196858</v>
      </c>
      <c r="S95" s="32">
        <f>$D$93*R95/100</f>
        <v>8.7795005232756487E-4</v>
      </c>
      <c r="T95" s="32">
        <f t="shared" ref="T95:T134" si="59">ROUND(S95/(R95-1),10)</f>
        <v>6.6091398000000003E-3</v>
      </c>
      <c r="U95" s="33">
        <v>201</v>
      </c>
      <c r="V95" s="80">
        <f>(1+$D$93/100)*R134</f>
        <v>1.1684927475637308</v>
      </c>
      <c r="W95" s="32">
        <f>$D$93*V95/100</f>
        <v>9.0558187936189138E-4</v>
      </c>
      <c r="X95" s="32">
        <f t="shared" ref="X95:X134" si="60">ROUND(W95/(V95-1),10)</f>
        <v>5.3746044999999996E-3</v>
      </c>
      <c r="Y95" s="33">
        <v>241</v>
      </c>
      <c r="Z95" s="80">
        <f>(1+$D$93/100)*V134</f>
        <v>1.2052688596055794</v>
      </c>
      <c r="AA95" s="32">
        <f>$D$93*Z95/100</f>
        <v>9.3408336619432404E-4</v>
      </c>
      <c r="AB95" s="32">
        <f t="shared" ref="AB95:AB134" si="61">ROUND(AA95/(Z95-1),10)</f>
        <v>4.5505362000000001E-3</v>
      </c>
      <c r="AC95" s="33">
        <v>281</v>
      </c>
      <c r="AD95" s="80">
        <f>(1+$D$93/100)*Z134</f>
        <v>1.2432024306215934</v>
      </c>
      <c r="AE95" s="32">
        <f>$D$93*AD95/100</f>
        <v>9.634818837317349E-4</v>
      </c>
      <c r="AF95" s="32">
        <f t="shared" ref="AF95:AF134" si="62">ROUND(AE95/(AD95-1),10)</f>
        <v>3.9616458E-3</v>
      </c>
      <c r="AG95" s="33">
        <v>321</v>
      </c>
      <c r="AH95" s="80">
        <f>(1+$D$93/100)*AD134</f>
        <v>1.2823298894565434</v>
      </c>
      <c r="AI95" s="32">
        <f>$D$93*AH95/100</f>
        <v>9.9380566432882107E-4</v>
      </c>
      <c r="AJ95" s="32">
        <f t="shared" ref="AJ95:AJ134" si="63">ROUND(AI95/(AH95-1),10)</f>
        <v>3.5200157999999999E-3</v>
      </c>
    </row>
    <row r="96" spans="1:36" s="26" customFormat="1" ht="17.25" customHeight="1" x14ac:dyDescent="0.15">
      <c r="A96" s="35">
        <v>2</v>
      </c>
      <c r="B96" s="81">
        <f>(1+$D$93/100)*B95</f>
        <v>1.0015506006249999</v>
      </c>
      <c r="C96" s="34">
        <f>$D$93*B96/100</f>
        <v>7.7620171548437489E-4</v>
      </c>
      <c r="D96" s="34">
        <f t="shared" si="55"/>
        <v>0.50058132499999997</v>
      </c>
      <c r="E96" s="35">
        <v>42</v>
      </c>
      <c r="F96" s="81">
        <f>(1+$D$93/100)*F95</f>
        <v>1.0330725225033872</v>
      </c>
      <c r="G96" s="34">
        <f>$D$93*F96/100</f>
        <v>8.0063120494012509E-4</v>
      </c>
      <c r="H96" s="34">
        <f t="shared" si="56"/>
        <v>2.4208350100000001E-2</v>
      </c>
      <c r="I96" s="35">
        <v>82</v>
      </c>
      <c r="J96" s="81">
        <f>(1+$D$93/100)*J95</f>
        <v>1.0655865376003171</v>
      </c>
      <c r="K96" s="34">
        <f>$D$93*J96/100</f>
        <v>8.2582956664024572E-4</v>
      </c>
      <c r="L96" s="34">
        <f t="shared" si="57"/>
        <v>1.2591449399999999E-2</v>
      </c>
      <c r="M96" s="35">
        <v>122</v>
      </c>
      <c r="N96" s="81">
        <f>(1+$D$93/100)*N95</f>
        <v>1.0991238701843493</v>
      </c>
      <c r="O96" s="34">
        <f>$D$93*N96/100</f>
        <v>8.5182099939287075E-4</v>
      </c>
      <c r="P96" s="34">
        <f t="shared" si="58"/>
        <v>8.5935001999999996E-3</v>
      </c>
      <c r="Q96" s="35">
        <v>162</v>
      </c>
      <c r="R96" s="81">
        <f>(1+$D$93/100)*R95</f>
        <v>1.1337167272491855</v>
      </c>
      <c r="S96" s="34">
        <f>$D$93*R96/100</f>
        <v>8.7863046361811876E-4</v>
      </c>
      <c r="T96" s="34">
        <f t="shared" si="59"/>
        <v>6.5708342999999999E-3</v>
      </c>
      <c r="U96" s="35">
        <v>202</v>
      </c>
      <c r="V96" s="81">
        <f>(1+$D$93/100)*V95</f>
        <v>1.1693983294430927</v>
      </c>
      <c r="W96" s="34">
        <f>$D$93*V96/100</f>
        <v>9.0628370531839681E-4</v>
      </c>
      <c r="X96" s="34">
        <f t="shared" si="60"/>
        <v>5.3500155999999998E-3</v>
      </c>
      <c r="Y96" s="35">
        <v>242</v>
      </c>
      <c r="Z96" s="81">
        <f>(1+$D$93/100)*Z95</f>
        <v>1.2062029429717738</v>
      </c>
      <c r="AA96" s="34">
        <f>$D$93*Z96/100</f>
        <v>9.3480728080312463E-4</v>
      </c>
      <c r="AB96" s="34">
        <f t="shared" si="61"/>
        <v>4.5334332999999996E-3</v>
      </c>
      <c r="AC96" s="35">
        <v>282</v>
      </c>
      <c r="AD96" s="81">
        <f>(1+$D$93/100)*AD95</f>
        <v>1.244165912505325</v>
      </c>
      <c r="AE96" s="34">
        <f>$D$93*AD96/100</f>
        <v>9.6422858219162686E-4</v>
      </c>
      <c r="AF96" s="34">
        <f t="shared" si="62"/>
        <v>3.9490712000000002E-3</v>
      </c>
      <c r="AG96" s="35">
        <v>322</v>
      </c>
      <c r="AH96" s="81">
        <f>(1+$D$93/100)*AH95</f>
        <v>1.2833236951208722</v>
      </c>
      <c r="AI96" s="34">
        <f>$D$93*AH96/100</f>
        <v>9.9457586371867594E-4</v>
      </c>
      <c r="AJ96" s="34">
        <f t="shared" si="63"/>
        <v>3.5103871999999999E-3</v>
      </c>
    </row>
    <row r="97" spans="1:36" s="26" customFormat="1" ht="17.25" customHeight="1" x14ac:dyDescent="0.15">
      <c r="A97" s="35">
        <v>3</v>
      </c>
      <c r="B97" s="81">
        <f t="shared" ref="B97:B134" si="64">(1+$D$93/100)*B96</f>
        <v>1.0023268023404843</v>
      </c>
      <c r="C97" s="34">
        <f t="shared" ref="C97:C134" si="65">$D$93*B97/100</f>
        <v>7.768032718138754E-4</v>
      </c>
      <c r="D97" s="34">
        <f t="shared" si="55"/>
        <v>0.33385013340000003</v>
      </c>
      <c r="E97" s="35">
        <v>43</v>
      </c>
      <c r="F97" s="81">
        <f t="shared" ref="F97:F134" si="66">(1+$D$93/100)*F96</f>
        <v>1.0338731537083272</v>
      </c>
      <c r="G97" s="34">
        <f t="shared" ref="G97:G134" si="67">$D$93*F97/100</f>
        <v>8.0125169412395363E-4</v>
      </c>
      <c r="H97" s="34">
        <f t="shared" si="56"/>
        <v>2.3654475800000001E-2</v>
      </c>
      <c r="I97" s="35">
        <v>83</v>
      </c>
      <c r="J97" s="81">
        <f t="shared" ref="J97:J134" si="68">(1+$D$93/100)*J96</f>
        <v>1.0664123671669572</v>
      </c>
      <c r="K97" s="34">
        <f t="shared" ref="K97:K134" si="69">$D$93*J97/100</f>
        <v>8.2646958455439179E-4</v>
      </c>
      <c r="L97" s="34">
        <f t="shared" si="57"/>
        <v>1.24445133E-2</v>
      </c>
      <c r="M97" s="35">
        <v>123</v>
      </c>
      <c r="N97" s="81">
        <f t="shared" ref="N97:N134" si="70">(1+$D$93/100)*N96</f>
        <v>1.0999756911837422</v>
      </c>
      <c r="O97" s="34">
        <f t="shared" ref="O97:O134" si="71">$D$93*N97/100</f>
        <v>8.5248116066740016E-4</v>
      </c>
      <c r="P97" s="34">
        <f t="shared" si="58"/>
        <v>8.5268844000000003E-3</v>
      </c>
      <c r="Q97" s="35">
        <v>163</v>
      </c>
      <c r="R97" s="81">
        <f t="shared" ref="R97:R134" si="72">(1+$D$93/100)*R96</f>
        <v>1.1345953577128036</v>
      </c>
      <c r="S97" s="34">
        <f t="shared" ref="S97:S134" si="73">$D$93*R97/100</f>
        <v>8.7931140222742273E-4</v>
      </c>
      <c r="T97" s="34">
        <f t="shared" si="59"/>
        <v>6.5329995E-3</v>
      </c>
      <c r="U97" s="35">
        <v>203</v>
      </c>
      <c r="V97" s="81">
        <f t="shared" ref="V97:V134" si="74">(1+$D$93/100)*V96</f>
        <v>1.1703046131484112</v>
      </c>
      <c r="W97" s="34">
        <f t="shared" ref="W97:W134" si="75">$D$93*V97/100</f>
        <v>9.0698607519001874E-4</v>
      </c>
      <c r="X97" s="34">
        <f t="shared" si="60"/>
        <v>5.3256694E-3</v>
      </c>
      <c r="Y97" s="35">
        <v>243</v>
      </c>
      <c r="Z97" s="81">
        <f t="shared" ref="Z97:Z134" si="76">(1+$D$93/100)*Z96</f>
        <v>1.2071377502525769</v>
      </c>
      <c r="AA97" s="34">
        <f t="shared" ref="AA97:AA134" si="77">$D$93*Z97/100</f>
        <v>9.3553175644574705E-4</v>
      </c>
      <c r="AB97" s="34">
        <f t="shared" si="61"/>
        <v>4.5164716000000004E-3</v>
      </c>
      <c r="AC97" s="35">
        <v>283</v>
      </c>
      <c r="AD97" s="81">
        <f t="shared" ref="AD97:AD134" si="78">(1+$D$93/100)*AD96</f>
        <v>1.2451301410875166</v>
      </c>
      <c r="AE97" s="34">
        <f t="shared" ref="AE97:AE134" si="79">$D$93*AD97/100</f>
        <v>9.6497585934282538E-4</v>
      </c>
      <c r="AF97" s="34">
        <f t="shared" si="62"/>
        <v>3.9365859000000001E-3</v>
      </c>
      <c r="AG97" s="35">
        <v>323</v>
      </c>
      <c r="AH97" s="81">
        <f t="shared" ref="AH97:AH134" si="80">(1+$D$93/100)*AH96</f>
        <v>1.2843182709845908</v>
      </c>
      <c r="AI97" s="34">
        <f t="shared" ref="AI97:AI134" si="81">$D$93*AH97/100</f>
        <v>9.9534666001305791E-4</v>
      </c>
      <c r="AJ97" s="34">
        <f t="shared" si="63"/>
        <v>3.5008184999999999E-3</v>
      </c>
    </row>
    <row r="98" spans="1:36" s="26" customFormat="1" ht="17.25" customHeight="1" x14ac:dyDescent="0.15">
      <c r="A98" s="35">
        <v>4</v>
      </c>
      <c r="B98" s="81">
        <f t="shared" si="64"/>
        <v>1.0031036056122982</v>
      </c>
      <c r="C98" s="34">
        <f t="shared" si="65"/>
        <v>7.7740529434953108E-4</v>
      </c>
      <c r="D98" s="34">
        <f t="shared" si="55"/>
        <v>0.25048456260000002</v>
      </c>
      <c r="E98" s="35">
        <v>44</v>
      </c>
      <c r="F98" s="81">
        <f t="shared" si="66"/>
        <v>1.034674405402451</v>
      </c>
      <c r="G98" s="34">
        <f t="shared" si="67"/>
        <v>8.0187266418689951E-4</v>
      </c>
      <c r="H98" s="34">
        <f t="shared" si="56"/>
        <v>2.3125779799999999E-2</v>
      </c>
      <c r="I98" s="35">
        <v>84</v>
      </c>
      <c r="J98" s="81">
        <f t="shared" si="68"/>
        <v>1.0672388367515115</v>
      </c>
      <c r="K98" s="34">
        <f t="shared" si="69"/>
        <v>8.2711009848242148E-4</v>
      </c>
      <c r="L98" s="34">
        <f t="shared" si="57"/>
        <v>1.2301076899999999E-2</v>
      </c>
      <c r="M98" s="35">
        <v>124</v>
      </c>
      <c r="N98" s="81">
        <f t="shared" si="70"/>
        <v>1.1008281723444096</v>
      </c>
      <c r="O98" s="34">
        <f t="shared" si="71"/>
        <v>8.5314183356691728E-4</v>
      </c>
      <c r="P98" s="34">
        <f t="shared" si="58"/>
        <v>8.4613437999999999E-3</v>
      </c>
      <c r="Q98" s="35">
        <v>164</v>
      </c>
      <c r="R98" s="81">
        <f t="shared" si="72"/>
        <v>1.135474669115031</v>
      </c>
      <c r="S98" s="34">
        <f t="shared" si="73"/>
        <v>8.7999286856414911E-4</v>
      </c>
      <c r="T98" s="34">
        <f t="shared" si="59"/>
        <v>6.4956266000000002E-3</v>
      </c>
      <c r="U98" s="35">
        <v>204</v>
      </c>
      <c r="V98" s="81">
        <f t="shared" si="74"/>
        <v>1.1712115992236012</v>
      </c>
      <c r="W98" s="34">
        <f t="shared" si="75"/>
        <v>9.0768898939829086E-4</v>
      </c>
      <c r="X98" s="34">
        <f t="shared" si="60"/>
        <v>5.3015624999999999E-3</v>
      </c>
      <c r="Y98" s="35">
        <v>244</v>
      </c>
      <c r="Z98" s="81">
        <f t="shared" si="76"/>
        <v>1.2080732820090225</v>
      </c>
      <c r="AA98" s="34">
        <f t="shared" si="77"/>
        <v>9.3625679355699247E-4</v>
      </c>
      <c r="AB98" s="34">
        <f t="shared" si="61"/>
        <v>4.4996493000000002E-3</v>
      </c>
      <c r="AC98" s="35">
        <v>284</v>
      </c>
      <c r="AD98" s="81">
        <f t="shared" si="78"/>
        <v>1.2460951169468595</v>
      </c>
      <c r="AE98" s="34">
        <f t="shared" si="79"/>
        <v>9.6572371563381613E-4</v>
      </c>
      <c r="AF98" s="34">
        <f t="shared" si="62"/>
        <v>3.9241889000000002E-3</v>
      </c>
      <c r="AG98" s="35">
        <v>324</v>
      </c>
      <c r="AH98" s="81">
        <f t="shared" si="80"/>
        <v>1.2853136176446038</v>
      </c>
      <c r="AI98" s="34">
        <f t="shared" si="81"/>
        <v>9.9611805367456809E-4</v>
      </c>
      <c r="AJ98" s="34">
        <f t="shared" si="63"/>
        <v>3.4913091999999998E-3</v>
      </c>
    </row>
    <row r="99" spans="1:36" s="26" customFormat="1" ht="17.25" customHeight="1" x14ac:dyDescent="0.15">
      <c r="A99" s="39">
        <v>5</v>
      </c>
      <c r="B99" s="81">
        <f t="shared" si="64"/>
        <v>1.0038810109066476</v>
      </c>
      <c r="C99" s="34">
        <f t="shared" si="65"/>
        <v>7.7800778345265198E-4</v>
      </c>
      <c r="D99" s="38">
        <f t="shared" si="55"/>
        <v>0.20046524020000001</v>
      </c>
      <c r="E99" s="39">
        <v>45</v>
      </c>
      <c r="F99" s="81">
        <f t="shared" si="66"/>
        <v>1.035476278066638</v>
      </c>
      <c r="G99" s="34">
        <f t="shared" si="67"/>
        <v>8.0249411550164444E-4</v>
      </c>
      <c r="H99" s="38">
        <f t="shared" si="56"/>
        <v>2.2620583600000001E-2</v>
      </c>
      <c r="I99" s="39">
        <v>85</v>
      </c>
      <c r="J99" s="81">
        <f t="shared" si="68"/>
        <v>1.068065946849994</v>
      </c>
      <c r="K99" s="34">
        <f t="shared" si="69"/>
        <v>8.2775110880874538E-4</v>
      </c>
      <c r="L99" s="38">
        <f t="shared" si="57"/>
        <v>1.21610166E-2</v>
      </c>
      <c r="M99" s="39">
        <v>125</v>
      </c>
      <c r="N99" s="81">
        <f t="shared" si="70"/>
        <v>1.1016813141779764</v>
      </c>
      <c r="O99" s="34">
        <f t="shared" si="71"/>
        <v>8.5380301848793166E-4</v>
      </c>
      <c r="P99" s="38">
        <f t="shared" si="58"/>
        <v>8.3968527000000005E-3</v>
      </c>
      <c r="Q99" s="39">
        <v>165</v>
      </c>
      <c r="R99" s="81">
        <f t="shared" si="72"/>
        <v>1.1363546619835951</v>
      </c>
      <c r="S99" s="34">
        <f t="shared" si="73"/>
        <v>8.8067486303728629E-4</v>
      </c>
      <c r="T99" s="38">
        <f t="shared" si="59"/>
        <v>6.4587074000000003E-3</v>
      </c>
      <c r="U99" s="39">
        <v>205</v>
      </c>
      <c r="V99" s="81">
        <f t="shared" si="74"/>
        <v>1.1721192882129994</v>
      </c>
      <c r="W99" s="34">
        <f t="shared" si="75"/>
        <v>9.0839244836507451E-4</v>
      </c>
      <c r="X99" s="38">
        <f t="shared" si="60"/>
        <v>5.2776912000000002E-3</v>
      </c>
      <c r="Y99" s="39">
        <v>245</v>
      </c>
      <c r="Z99" s="81">
        <f t="shared" si="76"/>
        <v>1.2090095388025794</v>
      </c>
      <c r="AA99" s="34">
        <f t="shared" si="77"/>
        <v>9.3698239257199905E-4</v>
      </c>
      <c r="AB99" s="38">
        <f t="shared" si="61"/>
        <v>4.4829646999999997E-3</v>
      </c>
      <c r="AC99" s="39">
        <v>285</v>
      </c>
      <c r="AD99" s="81">
        <f t="shared" si="78"/>
        <v>1.2470608406624932</v>
      </c>
      <c r="AE99" s="34">
        <f t="shared" si="79"/>
        <v>9.6647215151343224E-4</v>
      </c>
      <c r="AF99" s="38">
        <f t="shared" si="62"/>
        <v>3.9118792000000001E-3</v>
      </c>
      <c r="AG99" s="39">
        <v>325</v>
      </c>
      <c r="AH99" s="81">
        <f t="shared" si="80"/>
        <v>1.2863097356982784</v>
      </c>
      <c r="AI99" s="34">
        <f t="shared" si="81"/>
        <v>9.9689004516616579E-4</v>
      </c>
      <c r="AJ99" s="38">
        <f t="shared" si="63"/>
        <v>3.4818586999999998E-3</v>
      </c>
    </row>
    <row r="100" spans="1:36" s="26" customFormat="1" ht="17.25" customHeight="1" x14ac:dyDescent="0.15">
      <c r="A100" s="41">
        <v>6</v>
      </c>
      <c r="B100" s="81">
        <f t="shared" si="64"/>
        <v>1.0046590186901003</v>
      </c>
      <c r="C100" s="34">
        <f t="shared" si="65"/>
        <v>7.7861073948482786E-4</v>
      </c>
      <c r="D100" s="34">
        <f t="shared" si="55"/>
        <v>0.16711904189999999</v>
      </c>
      <c r="E100" s="41">
        <v>46</v>
      </c>
      <c r="F100" s="81">
        <f t="shared" si="66"/>
        <v>1.0362787721821396</v>
      </c>
      <c r="G100" s="34">
        <f t="shared" si="67"/>
        <v>8.0311604844115819E-4</v>
      </c>
      <c r="H100" s="34">
        <f t="shared" si="56"/>
        <v>2.21373547E-2</v>
      </c>
      <c r="I100" s="41">
        <v>86</v>
      </c>
      <c r="J100" s="81">
        <f t="shared" si="68"/>
        <v>1.0688936979588026</v>
      </c>
      <c r="K100" s="34">
        <f t="shared" si="69"/>
        <v>8.2839261591807203E-4</v>
      </c>
      <c r="L100" s="34">
        <f t="shared" si="57"/>
        <v>1.2024214700000001E-2</v>
      </c>
      <c r="M100" s="41">
        <v>126</v>
      </c>
      <c r="N100" s="81">
        <f t="shared" si="70"/>
        <v>1.1025351171964644</v>
      </c>
      <c r="O100" s="34">
        <f t="shared" si="71"/>
        <v>8.5446471582725986E-4</v>
      </c>
      <c r="P100" s="34">
        <f t="shared" si="58"/>
        <v>8.3333860999999995E-3</v>
      </c>
      <c r="Q100" s="41">
        <v>166</v>
      </c>
      <c r="R100" s="81">
        <f t="shared" si="72"/>
        <v>1.1372353368466324</v>
      </c>
      <c r="S100" s="34">
        <f t="shared" si="73"/>
        <v>8.8135738605614011E-4</v>
      </c>
      <c r="T100" s="34">
        <f t="shared" si="59"/>
        <v>6.4222335999999996E-3</v>
      </c>
      <c r="U100" s="41">
        <v>206</v>
      </c>
      <c r="V100" s="81">
        <f t="shared" si="74"/>
        <v>1.1730276806613644</v>
      </c>
      <c r="W100" s="34">
        <f t="shared" si="75"/>
        <v>9.0909645251255734E-4</v>
      </c>
      <c r="X100" s="34">
        <f t="shared" si="60"/>
        <v>5.2540521E-3</v>
      </c>
      <c r="Y100" s="41">
        <v>246</v>
      </c>
      <c r="Z100" s="81">
        <f t="shared" si="76"/>
        <v>1.2099465211951514</v>
      </c>
      <c r="AA100" s="34">
        <f t="shared" si="77"/>
        <v>9.3770855392624243E-4</v>
      </c>
      <c r="AB100" s="34">
        <f t="shared" si="61"/>
        <v>4.4664162999999996E-3</v>
      </c>
      <c r="AC100" s="41">
        <v>286</v>
      </c>
      <c r="AD100" s="81">
        <f t="shared" si="78"/>
        <v>1.2480273128140067</v>
      </c>
      <c r="AE100" s="34">
        <f t="shared" si="79"/>
        <v>9.6722116743085519E-4</v>
      </c>
      <c r="AF100" s="34">
        <f t="shared" si="62"/>
        <v>3.8996559E-3</v>
      </c>
      <c r="AG100" s="41">
        <v>326</v>
      </c>
      <c r="AH100" s="81">
        <f t="shared" si="80"/>
        <v>1.2873066257434447</v>
      </c>
      <c r="AI100" s="34">
        <f t="shared" si="81"/>
        <v>9.9766263495116962E-4</v>
      </c>
      <c r="AJ100" s="34">
        <f t="shared" si="63"/>
        <v>3.4724665000000002E-3</v>
      </c>
    </row>
    <row r="101" spans="1:36" s="26" customFormat="1" ht="17.25" customHeight="1" x14ac:dyDescent="0.15">
      <c r="A101" s="35">
        <v>7</v>
      </c>
      <c r="B101" s="81">
        <f t="shared" si="64"/>
        <v>1.005437629429585</v>
      </c>
      <c r="C101" s="34">
        <f t="shared" si="65"/>
        <v>7.7921416280792846E-4</v>
      </c>
      <c r="D101" s="34">
        <f t="shared" si="55"/>
        <v>0.1433003431</v>
      </c>
      <c r="E101" s="35">
        <v>47</v>
      </c>
      <c r="F101" s="81">
        <f t="shared" si="66"/>
        <v>1.0370818882305808</v>
      </c>
      <c r="G101" s="34">
        <f t="shared" si="67"/>
        <v>8.0373846337870012E-4</v>
      </c>
      <c r="H101" s="34">
        <f t="shared" si="56"/>
        <v>2.16746908E-2</v>
      </c>
      <c r="I101" s="35">
        <v>87</v>
      </c>
      <c r="J101" s="81">
        <f t="shared" si="68"/>
        <v>1.0697220905747207</v>
      </c>
      <c r="K101" s="34">
        <f t="shared" si="69"/>
        <v>8.2903462019540857E-4</v>
      </c>
      <c r="L101" s="34">
        <f t="shared" si="57"/>
        <v>1.1890558799999999E-2</v>
      </c>
      <c r="M101" s="35">
        <v>127</v>
      </c>
      <c r="N101" s="81">
        <f t="shared" si="70"/>
        <v>1.1033895819122916</v>
      </c>
      <c r="O101" s="34">
        <f t="shared" si="71"/>
        <v>8.5512692598202597E-4</v>
      </c>
      <c r="P101" s="34">
        <f t="shared" si="58"/>
        <v>8.2709197000000005E-3</v>
      </c>
      <c r="Q101" s="35">
        <v>167</v>
      </c>
      <c r="R101" s="81">
        <f t="shared" si="72"/>
        <v>1.1381166942326886</v>
      </c>
      <c r="S101" s="34">
        <f t="shared" si="73"/>
        <v>8.8204043803033353E-4</v>
      </c>
      <c r="T101" s="34">
        <f t="shared" si="59"/>
        <v>6.3861971000000002E-3</v>
      </c>
      <c r="U101" s="35">
        <v>207</v>
      </c>
      <c r="V101" s="81">
        <f t="shared" si="74"/>
        <v>1.1739367771138769</v>
      </c>
      <c r="W101" s="34">
        <f t="shared" si="75"/>
        <v>9.0980100226325448E-4</v>
      </c>
      <c r="X101" s="34">
        <f t="shared" si="60"/>
        <v>5.2306419000000002E-3</v>
      </c>
      <c r="Y101" s="35">
        <v>247</v>
      </c>
      <c r="Z101" s="81">
        <f t="shared" si="76"/>
        <v>1.2108842297490776</v>
      </c>
      <c r="AA101" s="34">
        <f t="shared" si="77"/>
        <v>9.3843527805553514E-4</v>
      </c>
      <c r="AB101" s="34">
        <f t="shared" si="61"/>
        <v>4.4500021999999998E-3</v>
      </c>
      <c r="AC101" s="35">
        <v>287</v>
      </c>
      <c r="AD101" s="81">
        <f t="shared" si="78"/>
        <v>1.2489945339814374</v>
      </c>
      <c r="AE101" s="34">
        <f t="shared" si="79"/>
        <v>9.6797076383561397E-4</v>
      </c>
      <c r="AF101" s="34">
        <f t="shared" si="62"/>
        <v>3.8875181E-3</v>
      </c>
      <c r="AG101" s="35">
        <v>327</v>
      </c>
      <c r="AH101" s="81">
        <f t="shared" si="80"/>
        <v>1.2883042883783957</v>
      </c>
      <c r="AI101" s="34">
        <f t="shared" si="81"/>
        <v>9.9843582349325665E-4</v>
      </c>
      <c r="AJ101" s="34">
        <f t="shared" si="63"/>
        <v>3.4631320999999999E-3</v>
      </c>
    </row>
    <row r="102" spans="1:36" s="26" customFormat="1" ht="17.25" customHeight="1" x14ac:dyDescent="0.15">
      <c r="A102" s="35">
        <v>8</v>
      </c>
      <c r="B102" s="81">
        <f t="shared" si="64"/>
        <v>1.0062168435923928</v>
      </c>
      <c r="C102" s="34">
        <f t="shared" si="65"/>
        <v>7.7981805378410439E-4</v>
      </c>
      <c r="D102" s="34">
        <f t="shared" si="55"/>
        <v>0.1254363315</v>
      </c>
      <c r="E102" s="35">
        <v>48</v>
      </c>
      <c r="F102" s="81">
        <f t="shared" si="66"/>
        <v>1.0378856266939596</v>
      </c>
      <c r="G102" s="34">
        <f t="shared" si="67"/>
        <v>8.0436136068781855E-4</v>
      </c>
      <c r="H102" s="34">
        <f t="shared" si="56"/>
        <v>2.1231306700000001E-2</v>
      </c>
      <c r="I102" s="35">
        <v>88</v>
      </c>
      <c r="J102" s="81">
        <f t="shared" si="68"/>
        <v>1.070551125194916</v>
      </c>
      <c r="K102" s="34">
        <f t="shared" si="69"/>
        <v>8.2967712202605985E-4</v>
      </c>
      <c r="L102" s="34">
        <f t="shared" si="57"/>
        <v>1.17599417E-2</v>
      </c>
      <c r="M102" s="35">
        <v>128</v>
      </c>
      <c r="N102" s="81">
        <f t="shared" si="70"/>
        <v>1.1042447088382736</v>
      </c>
      <c r="O102" s="34">
        <f t="shared" si="71"/>
        <v>8.5578964934966207E-4</v>
      </c>
      <c r="P102" s="34">
        <f t="shared" si="58"/>
        <v>8.2094300999999998E-3</v>
      </c>
      <c r="Q102" s="35">
        <v>168</v>
      </c>
      <c r="R102" s="81">
        <f t="shared" si="72"/>
        <v>1.1389987346707189</v>
      </c>
      <c r="S102" s="34">
        <f t="shared" si="73"/>
        <v>8.8272401936980718E-4</v>
      </c>
      <c r="T102" s="34">
        <f t="shared" si="59"/>
        <v>6.3505903000000002E-3</v>
      </c>
      <c r="U102" s="35">
        <v>208</v>
      </c>
      <c r="V102" s="81">
        <f t="shared" si="74"/>
        <v>1.1748465781161401</v>
      </c>
      <c r="W102" s="34">
        <f t="shared" si="75"/>
        <v>9.1050609804000857E-4</v>
      </c>
      <c r="X102" s="34">
        <f t="shared" si="60"/>
        <v>5.2074573000000001E-3</v>
      </c>
      <c r="Y102" s="35">
        <v>248</v>
      </c>
      <c r="Z102" s="81">
        <f t="shared" si="76"/>
        <v>1.2118226650271331</v>
      </c>
      <c r="AA102" s="34">
        <f t="shared" si="77"/>
        <v>9.3916256539602807E-4</v>
      </c>
      <c r="AB102" s="34">
        <f t="shared" si="61"/>
        <v>4.4337207999999998E-3</v>
      </c>
      <c r="AC102" s="35">
        <v>288</v>
      </c>
      <c r="AD102" s="81">
        <f t="shared" si="78"/>
        <v>1.2499625047452729</v>
      </c>
      <c r="AE102" s="34">
        <f t="shared" si="79"/>
        <v>9.6872094117758656E-4</v>
      </c>
      <c r="AF102" s="34">
        <f t="shared" si="62"/>
        <v>3.8754649999999998E-3</v>
      </c>
      <c r="AG102" s="35">
        <v>328</v>
      </c>
      <c r="AH102" s="81">
        <f t="shared" si="80"/>
        <v>1.2893027242018889</v>
      </c>
      <c r="AI102" s="34">
        <f t="shared" si="81"/>
        <v>9.9920961125646388E-4</v>
      </c>
      <c r="AJ102" s="34">
        <f t="shared" si="63"/>
        <v>3.4538548E-3</v>
      </c>
    </row>
    <row r="103" spans="1:36" s="26" customFormat="1" ht="17.25" customHeight="1" x14ac:dyDescent="0.15">
      <c r="A103" s="35">
        <v>9</v>
      </c>
      <c r="B103" s="81">
        <f t="shared" si="64"/>
        <v>1.006996661646177</v>
      </c>
      <c r="C103" s="34">
        <f t="shared" si="65"/>
        <v>7.8042241277578709E-4</v>
      </c>
      <c r="D103" s="34">
        <f t="shared" si="55"/>
        <v>0.1115421114</v>
      </c>
      <c r="E103" s="35">
        <v>49</v>
      </c>
      <c r="F103" s="81">
        <f t="shared" si="66"/>
        <v>1.0386899880546474</v>
      </c>
      <c r="G103" s="34">
        <f t="shared" si="67"/>
        <v>8.049847407423517E-4</v>
      </c>
      <c r="H103" s="34">
        <f t="shared" si="56"/>
        <v>2.0806022E-2</v>
      </c>
      <c r="I103" s="35">
        <v>89</v>
      </c>
      <c r="J103" s="81">
        <f t="shared" si="68"/>
        <v>1.071380802316942</v>
      </c>
      <c r="K103" s="34">
        <f t="shared" si="69"/>
        <v>8.3032012179563006E-4</v>
      </c>
      <c r="L103" s="34">
        <f t="shared" si="57"/>
        <v>1.1632261E-2</v>
      </c>
      <c r="M103" s="35">
        <v>129</v>
      </c>
      <c r="N103" s="81">
        <f t="shared" si="70"/>
        <v>1.1051004984876234</v>
      </c>
      <c r="O103" s="34">
        <f t="shared" si="71"/>
        <v>8.5645288632790805E-4</v>
      </c>
      <c r="P103" s="34">
        <f t="shared" si="58"/>
        <v>8.1488945999999996E-3</v>
      </c>
      <c r="Q103" s="35">
        <v>169</v>
      </c>
      <c r="R103" s="81">
        <f t="shared" si="72"/>
        <v>1.1398814586900887</v>
      </c>
      <c r="S103" s="34">
        <f t="shared" si="73"/>
        <v>8.8340813048481872E-4</v>
      </c>
      <c r="T103" s="34">
        <f t="shared" si="59"/>
        <v>6.3154055000000002E-3</v>
      </c>
      <c r="U103" s="35">
        <v>209</v>
      </c>
      <c r="V103" s="81">
        <f t="shared" si="74"/>
        <v>1.17575708421418</v>
      </c>
      <c r="W103" s="34">
        <f t="shared" si="75"/>
        <v>9.1121174026598944E-4</v>
      </c>
      <c r="X103" s="34">
        <f t="shared" si="60"/>
        <v>5.1844951000000004E-3</v>
      </c>
      <c r="Y103" s="35">
        <v>249</v>
      </c>
      <c r="Z103" s="81">
        <f t="shared" si="76"/>
        <v>1.2127618275925292</v>
      </c>
      <c r="AA103" s="34">
        <f t="shared" si="77"/>
        <v>9.3989041638421007E-4</v>
      </c>
      <c r="AB103" s="34">
        <f t="shared" si="61"/>
        <v>4.4175706999999998E-3</v>
      </c>
      <c r="AC103" s="35">
        <v>289</v>
      </c>
      <c r="AD103" s="81">
        <f t="shared" si="78"/>
        <v>1.2509312256864504</v>
      </c>
      <c r="AE103" s="34">
        <f t="shared" si="79"/>
        <v>9.6947169990699907E-4</v>
      </c>
      <c r="AF103" s="34">
        <f t="shared" si="62"/>
        <v>3.8634957E-3</v>
      </c>
      <c r="AG103" s="35">
        <v>329</v>
      </c>
      <c r="AH103" s="81">
        <f t="shared" si="80"/>
        <v>1.2903019338131452</v>
      </c>
      <c r="AI103" s="34">
        <f t="shared" si="81"/>
        <v>9.9998399870518764E-4</v>
      </c>
      <c r="AJ103" s="34">
        <f t="shared" si="63"/>
        <v>3.4446342999999999E-3</v>
      </c>
    </row>
    <row r="104" spans="1:36" s="26" customFormat="1" ht="17.25" customHeight="1" x14ac:dyDescent="0.15">
      <c r="A104" s="37">
        <v>10</v>
      </c>
      <c r="B104" s="81">
        <f t="shared" si="64"/>
        <v>1.0077770840589526</v>
      </c>
      <c r="C104" s="34">
        <f t="shared" si="65"/>
        <v>7.8102724014568828E-4</v>
      </c>
      <c r="D104" s="38">
        <f t="shared" si="55"/>
        <v>0.10042674529999999</v>
      </c>
      <c r="E104" s="37">
        <v>50</v>
      </c>
      <c r="F104" s="81">
        <f t="shared" si="66"/>
        <v>1.0394949727953897</v>
      </c>
      <c r="G104" s="34">
        <f t="shared" si="67"/>
        <v>8.0560860391642704E-4</v>
      </c>
      <c r="H104" s="38">
        <f t="shared" si="56"/>
        <v>2.03977506E-2</v>
      </c>
      <c r="I104" s="37">
        <v>90</v>
      </c>
      <c r="J104" s="81">
        <f t="shared" si="68"/>
        <v>1.0722111224387376</v>
      </c>
      <c r="K104" s="34">
        <f t="shared" si="69"/>
        <v>8.3096361989002168E-4</v>
      </c>
      <c r="L104" s="38">
        <f t="shared" si="57"/>
        <v>1.1507418700000001E-2</v>
      </c>
      <c r="M104" s="37">
        <v>130</v>
      </c>
      <c r="N104" s="81">
        <f t="shared" si="70"/>
        <v>1.1059569513739513</v>
      </c>
      <c r="O104" s="34">
        <f t="shared" si="71"/>
        <v>8.5711663731481225E-4</v>
      </c>
      <c r="P104" s="38">
        <f t="shared" si="58"/>
        <v>8.0892911999999994E-3</v>
      </c>
      <c r="Q104" s="37">
        <v>170</v>
      </c>
      <c r="R104" s="81">
        <f t="shared" si="72"/>
        <v>1.1407648668205734</v>
      </c>
      <c r="S104" s="34">
        <f t="shared" si="73"/>
        <v>8.8409277178594435E-4</v>
      </c>
      <c r="T104" s="38">
        <f t="shared" si="59"/>
        <v>6.2806351999999998E-3</v>
      </c>
      <c r="U104" s="37">
        <v>210</v>
      </c>
      <c r="V104" s="81">
        <f t="shared" si="74"/>
        <v>1.1766682959544459</v>
      </c>
      <c r="W104" s="34">
        <f t="shared" si="75"/>
        <v>9.119179293646956E-4</v>
      </c>
      <c r="X104" s="38">
        <f t="shared" si="60"/>
        <v>5.1617520000000004E-3</v>
      </c>
      <c r="Y104" s="37">
        <v>250</v>
      </c>
      <c r="Z104" s="81">
        <f t="shared" si="76"/>
        <v>1.2137017180089134</v>
      </c>
      <c r="AA104" s="34">
        <f t="shared" si="77"/>
        <v>9.4061883145690783E-4</v>
      </c>
      <c r="AB104" s="38">
        <f t="shared" si="61"/>
        <v>4.4015501999999998E-3</v>
      </c>
      <c r="AC104" s="37">
        <v>290</v>
      </c>
      <c r="AD104" s="81">
        <f t="shared" si="78"/>
        <v>1.2519006973863573</v>
      </c>
      <c r="AE104" s="34">
        <f t="shared" si="79"/>
        <v>9.7022304047442696E-4</v>
      </c>
      <c r="AF104" s="38">
        <f t="shared" si="62"/>
        <v>3.8516091999999998E-3</v>
      </c>
      <c r="AG104" s="37">
        <v>330</v>
      </c>
      <c r="AH104" s="81">
        <f t="shared" si="80"/>
        <v>1.2913019178118503</v>
      </c>
      <c r="AI104" s="34">
        <f t="shared" si="81"/>
        <v>1.000758986304184E-3</v>
      </c>
      <c r="AJ104" s="38">
        <f t="shared" si="63"/>
        <v>3.4354699999999999E-3</v>
      </c>
    </row>
    <row r="105" spans="1:36" s="26" customFormat="1" ht="17.25" customHeight="1" x14ac:dyDescent="0.15">
      <c r="A105" s="33">
        <v>11</v>
      </c>
      <c r="B105" s="81">
        <f t="shared" si="64"/>
        <v>1.0085581112990982</v>
      </c>
      <c r="C105" s="34">
        <f t="shared" si="65"/>
        <v>7.816325362568011E-4</v>
      </c>
      <c r="D105" s="34">
        <f t="shared" si="55"/>
        <v>9.1332363999999999E-2</v>
      </c>
      <c r="E105" s="33">
        <v>51</v>
      </c>
      <c r="F105" s="81">
        <f t="shared" si="66"/>
        <v>1.040300581399306</v>
      </c>
      <c r="G105" s="34">
        <f t="shared" si="67"/>
        <v>8.0623295058446221E-4</v>
      </c>
      <c r="H105" s="34">
        <f t="shared" si="56"/>
        <v>2.0005491800000001E-2</v>
      </c>
      <c r="I105" s="33">
        <v>91</v>
      </c>
      <c r="J105" s="81">
        <f t="shared" si="68"/>
        <v>1.0730420860586276</v>
      </c>
      <c r="K105" s="34">
        <f t="shared" si="69"/>
        <v>8.3160761669543641E-4</v>
      </c>
      <c r="L105" s="34">
        <f t="shared" si="57"/>
        <v>1.1385321300000001E-2</v>
      </c>
      <c r="M105" s="33">
        <v>131</v>
      </c>
      <c r="N105" s="81">
        <f t="shared" si="70"/>
        <v>1.1068140680112661</v>
      </c>
      <c r="O105" s="34">
        <f t="shared" si="71"/>
        <v>8.5778090270873127E-4</v>
      </c>
      <c r="P105" s="34">
        <f t="shared" si="58"/>
        <v>8.0305985999999992E-3</v>
      </c>
      <c r="Q105" s="33">
        <v>171</v>
      </c>
      <c r="R105" s="81">
        <f t="shared" si="72"/>
        <v>1.1416489595923593</v>
      </c>
      <c r="S105" s="34">
        <f t="shared" si="73"/>
        <v>8.8477794368407847E-4</v>
      </c>
      <c r="T105" s="34">
        <f t="shared" si="59"/>
        <v>6.2462721000000002E-3</v>
      </c>
      <c r="U105" s="33">
        <v>211</v>
      </c>
      <c r="V105" s="81">
        <f t="shared" si="74"/>
        <v>1.1775802138838105</v>
      </c>
      <c r="W105" s="34">
        <f t="shared" si="75"/>
        <v>9.1262466575995304E-4</v>
      </c>
      <c r="X105" s="34">
        <f t="shared" si="60"/>
        <v>5.1392249000000003E-3</v>
      </c>
      <c r="Y105" s="33">
        <v>251</v>
      </c>
      <c r="Z105" s="81">
        <f t="shared" si="76"/>
        <v>1.2146423368403703</v>
      </c>
      <c r="AA105" s="34">
        <f t="shared" si="77"/>
        <v>9.4134781105128693E-4</v>
      </c>
      <c r="AB105" s="34">
        <f t="shared" si="61"/>
        <v>4.3856577000000001E-3</v>
      </c>
      <c r="AC105" s="33">
        <v>291</v>
      </c>
      <c r="AD105" s="81">
        <f t="shared" si="78"/>
        <v>1.2528709204268318</v>
      </c>
      <c r="AE105" s="34">
        <f t="shared" si="79"/>
        <v>9.7097496333079457E-4</v>
      </c>
      <c r="AF105" s="34">
        <f t="shared" si="62"/>
        <v>3.8398047999999999E-3</v>
      </c>
      <c r="AG105" s="33">
        <v>331</v>
      </c>
      <c r="AH105" s="81">
        <f t="shared" si="80"/>
        <v>1.2923026767981545</v>
      </c>
      <c r="AI105" s="34">
        <f t="shared" si="81"/>
        <v>1.0015345745185698E-3</v>
      </c>
      <c r="AJ105" s="34">
        <f t="shared" si="63"/>
        <v>3.4263612999999998E-3</v>
      </c>
    </row>
    <row r="106" spans="1:36" s="26" customFormat="1" ht="17.25" customHeight="1" x14ac:dyDescent="0.15">
      <c r="A106" s="35">
        <v>12</v>
      </c>
      <c r="B106" s="81">
        <f t="shared" si="64"/>
        <v>1.0093397438353551</v>
      </c>
      <c r="C106" s="34">
        <f t="shared" si="65"/>
        <v>7.822383014724002E-4</v>
      </c>
      <c r="D106" s="34">
        <f t="shared" si="55"/>
        <v>8.3753721200000006E-2</v>
      </c>
      <c r="E106" s="35">
        <v>52</v>
      </c>
      <c r="F106" s="81">
        <f t="shared" si="66"/>
        <v>1.0411068143498905</v>
      </c>
      <c r="G106" s="34">
        <f t="shared" si="67"/>
        <v>8.0685778112116505E-4</v>
      </c>
      <c r="H106" s="34">
        <f t="shared" si="56"/>
        <v>1.9628321800000001E-2</v>
      </c>
      <c r="I106" s="35">
        <v>92</v>
      </c>
      <c r="J106" s="81">
        <f t="shared" si="68"/>
        <v>1.073873693675323</v>
      </c>
      <c r="K106" s="34">
        <f t="shared" si="69"/>
        <v>8.322521125983753E-4</v>
      </c>
      <c r="L106" s="34">
        <f t="shared" si="57"/>
        <v>1.12658792E-2</v>
      </c>
      <c r="M106" s="35">
        <v>132</v>
      </c>
      <c r="N106" s="81">
        <f t="shared" si="70"/>
        <v>1.1076718489139747</v>
      </c>
      <c r="O106" s="34">
        <f t="shared" si="71"/>
        <v>8.5844568290833047E-4</v>
      </c>
      <c r="P106" s="34">
        <f t="shared" si="58"/>
        <v>7.9727960000000007E-3</v>
      </c>
      <c r="Q106" s="35">
        <v>172</v>
      </c>
      <c r="R106" s="81">
        <f t="shared" si="72"/>
        <v>1.1425337375360434</v>
      </c>
      <c r="S106" s="34">
        <f t="shared" si="73"/>
        <v>8.8546364659043361E-4</v>
      </c>
      <c r="T106" s="34">
        <f t="shared" si="59"/>
        <v>6.2123092000000001E-3</v>
      </c>
      <c r="U106" s="35">
        <v>212</v>
      </c>
      <c r="V106" s="81">
        <f t="shared" si="74"/>
        <v>1.1784928385495703</v>
      </c>
      <c r="W106" s="34">
        <f t="shared" si="75"/>
        <v>9.1333194987591694E-4</v>
      </c>
      <c r="X106" s="34">
        <f t="shared" si="60"/>
        <v>5.1169109000000004E-3</v>
      </c>
      <c r="Y106" s="35">
        <v>252</v>
      </c>
      <c r="Z106" s="81">
        <f t="shared" si="76"/>
        <v>1.2155836846514214</v>
      </c>
      <c r="AA106" s="34">
        <f t="shared" si="77"/>
        <v>9.4207735560485159E-4</v>
      </c>
      <c r="AB106" s="34">
        <f t="shared" si="61"/>
        <v>4.3698916999999997E-3</v>
      </c>
      <c r="AC106" s="35">
        <v>292</v>
      </c>
      <c r="AD106" s="81">
        <f t="shared" si="78"/>
        <v>1.2538418953901624</v>
      </c>
      <c r="AE106" s="34">
        <f t="shared" si="79"/>
        <v>9.717274689273758E-4</v>
      </c>
      <c r="AF106" s="34">
        <f t="shared" si="62"/>
        <v>3.8280814999999998E-3</v>
      </c>
      <c r="AG106" s="35">
        <v>332</v>
      </c>
      <c r="AH106" s="81">
        <f t="shared" si="80"/>
        <v>1.2933042113726729</v>
      </c>
      <c r="AI106" s="34">
        <f t="shared" si="81"/>
        <v>1.0023107638138214E-3</v>
      </c>
      <c r="AJ106" s="34">
        <f t="shared" si="63"/>
        <v>3.4173077999999999E-3</v>
      </c>
    </row>
    <row r="107" spans="1:36" s="26" customFormat="1" ht="17.25" customHeight="1" x14ac:dyDescent="0.15">
      <c r="A107" s="35">
        <v>13</v>
      </c>
      <c r="B107" s="81">
        <f t="shared" si="64"/>
        <v>1.0101219821368275</v>
      </c>
      <c r="C107" s="34">
        <f t="shared" si="65"/>
        <v>7.8284453615604132E-4</v>
      </c>
      <c r="D107" s="34">
        <f t="shared" si="55"/>
        <v>7.7341031199999993E-2</v>
      </c>
      <c r="E107" s="35">
        <v>53</v>
      </c>
      <c r="F107" s="81">
        <f t="shared" si="66"/>
        <v>1.0419136721310116</v>
      </c>
      <c r="G107" s="34">
        <f t="shared" si="67"/>
        <v>8.0748309590153401E-4</v>
      </c>
      <c r="H107" s="34">
        <f t="shared" si="56"/>
        <v>1.92653866E-2</v>
      </c>
      <c r="I107" s="35">
        <v>93</v>
      </c>
      <c r="J107" s="81">
        <f t="shared" si="68"/>
        <v>1.0747059457879213</v>
      </c>
      <c r="K107" s="34">
        <f t="shared" si="69"/>
        <v>8.3289710798563896E-4</v>
      </c>
      <c r="L107" s="34">
        <f t="shared" si="57"/>
        <v>1.1149006899999999E-2</v>
      </c>
      <c r="M107" s="35">
        <v>133</v>
      </c>
      <c r="N107" s="81">
        <f t="shared" si="70"/>
        <v>1.1085302945968831</v>
      </c>
      <c r="O107" s="34">
        <f t="shared" si="71"/>
        <v>8.5911097831258443E-4</v>
      </c>
      <c r="P107" s="34">
        <f t="shared" si="58"/>
        <v>7.9158632999999992E-3</v>
      </c>
      <c r="Q107" s="35">
        <v>173</v>
      </c>
      <c r="R107" s="81">
        <f t="shared" si="72"/>
        <v>1.1434192011826338</v>
      </c>
      <c r="S107" s="34">
        <f t="shared" si="73"/>
        <v>8.8614988091654124E-4</v>
      </c>
      <c r="T107" s="34">
        <f t="shared" si="59"/>
        <v>6.1787394999999997E-3</v>
      </c>
      <c r="U107" s="35">
        <v>213</v>
      </c>
      <c r="V107" s="81">
        <f t="shared" si="74"/>
        <v>1.1794061704994463</v>
      </c>
      <c r="W107" s="34">
        <f t="shared" si="75"/>
        <v>9.1403978213707088E-4</v>
      </c>
      <c r="X107" s="34">
        <f t="shared" si="60"/>
        <v>5.0948067999999997E-3</v>
      </c>
      <c r="Y107" s="35">
        <v>253</v>
      </c>
      <c r="Z107" s="81">
        <f t="shared" si="76"/>
        <v>1.2165257620070262</v>
      </c>
      <c r="AA107" s="34">
        <f t="shared" si="77"/>
        <v>9.4280746555544526E-4</v>
      </c>
      <c r="AB107" s="34">
        <f t="shared" si="61"/>
        <v>4.3542507999999999E-3</v>
      </c>
      <c r="AC107" s="35">
        <v>293</v>
      </c>
      <c r="AD107" s="81">
        <f t="shared" si="78"/>
        <v>1.2548136228590898</v>
      </c>
      <c r="AE107" s="34">
        <f t="shared" si="79"/>
        <v>9.7248055771579462E-4</v>
      </c>
      <c r="AF107" s="34">
        <f t="shared" si="62"/>
        <v>3.8164385999999999E-3</v>
      </c>
      <c r="AG107" s="35">
        <v>333</v>
      </c>
      <c r="AH107" s="81">
        <f t="shared" si="80"/>
        <v>1.2943065221364867</v>
      </c>
      <c r="AI107" s="34">
        <f t="shared" si="81"/>
        <v>1.0030875546557772E-3</v>
      </c>
      <c r="AJ107" s="34">
        <f t="shared" si="63"/>
        <v>3.408309E-3</v>
      </c>
    </row>
    <row r="108" spans="1:36" s="26" customFormat="1" ht="17.25" customHeight="1" x14ac:dyDescent="0.15">
      <c r="A108" s="35">
        <v>14</v>
      </c>
      <c r="B108" s="81">
        <f t="shared" si="64"/>
        <v>1.0109048266729834</v>
      </c>
      <c r="C108" s="34">
        <f t="shared" si="65"/>
        <v>7.8345124067156211E-4</v>
      </c>
      <c r="D108" s="34">
        <f t="shared" si="55"/>
        <v>7.1844446899999997E-2</v>
      </c>
      <c r="E108" s="35">
        <v>54</v>
      </c>
      <c r="F108" s="81">
        <f t="shared" si="66"/>
        <v>1.0427211552269131</v>
      </c>
      <c r="G108" s="34">
        <f t="shared" si="67"/>
        <v>8.0810889530085763E-4</v>
      </c>
      <c r="H108" s="34">
        <f t="shared" si="56"/>
        <v>1.8915895200000001E-2</v>
      </c>
      <c r="I108" s="35">
        <v>94</v>
      </c>
      <c r="J108" s="81">
        <f t="shared" si="68"/>
        <v>1.075538842895907</v>
      </c>
      <c r="K108" s="34">
        <f t="shared" si="69"/>
        <v>8.335426032443278E-4</v>
      </c>
      <c r="L108" s="34">
        <f t="shared" si="57"/>
        <v>1.10346223E-2</v>
      </c>
      <c r="M108" s="35">
        <v>134</v>
      </c>
      <c r="N108" s="81">
        <f t="shared" si="70"/>
        <v>1.1093894055751956</v>
      </c>
      <c r="O108" s="34">
        <f t="shared" si="71"/>
        <v>8.5977678932077652E-4</v>
      </c>
      <c r="P108" s="34">
        <f t="shared" si="58"/>
        <v>7.8597812000000006E-3</v>
      </c>
      <c r="Q108" s="35">
        <v>174</v>
      </c>
      <c r="R108" s="81">
        <f t="shared" si="72"/>
        <v>1.1443053510635504</v>
      </c>
      <c r="S108" s="34">
        <f t="shared" si="73"/>
        <v>8.8683664707425161E-4</v>
      </c>
      <c r="T108" s="34">
        <f t="shared" si="59"/>
        <v>6.1455562E-3</v>
      </c>
      <c r="U108" s="35">
        <v>214</v>
      </c>
      <c r="V108" s="81">
        <f t="shared" si="74"/>
        <v>1.1803202102815833</v>
      </c>
      <c r="W108" s="34">
        <f t="shared" si="75"/>
        <v>9.1474816296822708E-4</v>
      </c>
      <c r="X108" s="34">
        <f t="shared" si="60"/>
        <v>5.0729097999999999E-3</v>
      </c>
      <c r="Y108" s="35">
        <v>254</v>
      </c>
      <c r="Z108" s="81">
        <f t="shared" si="76"/>
        <v>1.2174685694725815</v>
      </c>
      <c r="AA108" s="34">
        <f t="shared" si="77"/>
        <v>9.4353814134125061E-4</v>
      </c>
      <c r="AB108" s="34">
        <f t="shared" si="61"/>
        <v>4.3387334000000001E-3</v>
      </c>
      <c r="AC108" s="35">
        <v>294</v>
      </c>
      <c r="AD108" s="81">
        <f t="shared" si="78"/>
        <v>1.2557861034168056</v>
      </c>
      <c r="AE108" s="34">
        <f t="shared" si="79"/>
        <v>9.7323423014802424E-4</v>
      </c>
      <c r="AF108" s="34">
        <f t="shared" si="62"/>
        <v>3.8048753000000002E-3</v>
      </c>
      <c r="AG108" s="35">
        <v>334</v>
      </c>
      <c r="AH108" s="81">
        <f t="shared" si="80"/>
        <v>1.2953096096911425</v>
      </c>
      <c r="AI108" s="34">
        <f t="shared" si="81"/>
        <v>1.0038649475106354E-3</v>
      </c>
      <c r="AJ108" s="34">
        <f t="shared" si="63"/>
        <v>3.3993642999999999E-3</v>
      </c>
    </row>
    <row r="109" spans="1:36" s="26" customFormat="1" ht="17.25" customHeight="1" x14ac:dyDescent="0.15">
      <c r="A109" s="39">
        <v>15</v>
      </c>
      <c r="B109" s="81">
        <f t="shared" si="64"/>
        <v>1.0116882779136549</v>
      </c>
      <c r="C109" s="34">
        <f t="shared" si="65"/>
        <v>7.8405841538308244E-4</v>
      </c>
      <c r="D109" s="38">
        <f t="shared" si="55"/>
        <v>6.7080747199999999E-2</v>
      </c>
      <c r="E109" s="39">
        <v>55</v>
      </c>
      <c r="F109" s="81">
        <f t="shared" si="66"/>
        <v>1.043529264122214</v>
      </c>
      <c r="G109" s="34">
        <f t="shared" si="67"/>
        <v>8.0873517969471591E-4</v>
      </c>
      <c r="H109" s="38">
        <f t="shared" si="56"/>
        <v>1.8579114399999999E-2</v>
      </c>
      <c r="I109" s="39">
        <v>95</v>
      </c>
      <c r="J109" s="81">
        <f t="shared" si="68"/>
        <v>1.0763723854991512</v>
      </c>
      <c r="K109" s="34">
        <f t="shared" si="69"/>
        <v>8.3418859876184222E-4</v>
      </c>
      <c r="L109" s="38">
        <f t="shared" si="57"/>
        <v>1.0922646899999999E-2</v>
      </c>
      <c r="M109" s="39">
        <v>135</v>
      </c>
      <c r="N109" s="81">
        <f t="shared" si="70"/>
        <v>1.1102491823645164</v>
      </c>
      <c r="O109" s="34">
        <f t="shared" si="71"/>
        <v>8.6044311633250018E-4</v>
      </c>
      <c r="P109" s="38">
        <f t="shared" si="58"/>
        <v>7.8045305999999998E-3</v>
      </c>
      <c r="Q109" s="39">
        <v>175</v>
      </c>
      <c r="R109" s="81">
        <f t="shared" si="72"/>
        <v>1.1451921877106246</v>
      </c>
      <c r="S109" s="34">
        <f t="shared" si="73"/>
        <v>8.8752394547573403E-4</v>
      </c>
      <c r="T109" s="38">
        <f t="shared" si="59"/>
        <v>6.1127528000000002E-3</v>
      </c>
      <c r="U109" s="39">
        <v>215</v>
      </c>
      <c r="V109" s="81">
        <f t="shared" si="74"/>
        <v>1.1812349584445514</v>
      </c>
      <c r="W109" s="34">
        <f t="shared" si="75"/>
        <v>9.1545709279452733E-4</v>
      </c>
      <c r="X109" s="38">
        <f t="shared" si="60"/>
        <v>5.0512168999999997E-3</v>
      </c>
      <c r="Y109" s="39">
        <v>255</v>
      </c>
      <c r="Z109" s="81">
        <f t="shared" si="76"/>
        <v>1.2184121076139227</v>
      </c>
      <c r="AA109" s="34">
        <f t="shared" si="77"/>
        <v>9.4426938340079003E-4</v>
      </c>
      <c r="AB109" s="38">
        <f t="shared" si="61"/>
        <v>4.3233381E-3</v>
      </c>
      <c r="AC109" s="39">
        <v>295</v>
      </c>
      <c r="AD109" s="81">
        <f t="shared" si="78"/>
        <v>1.2567593376469537</v>
      </c>
      <c r="AE109" s="34">
        <f t="shared" si="79"/>
        <v>9.7398848667638914E-4</v>
      </c>
      <c r="AF109" s="38">
        <f t="shared" si="62"/>
        <v>3.7933907E-3</v>
      </c>
      <c r="AG109" s="39">
        <v>335</v>
      </c>
      <c r="AH109" s="81">
        <f t="shared" si="80"/>
        <v>1.2963134746386531</v>
      </c>
      <c r="AI109" s="34">
        <f t="shared" si="81"/>
        <v>1.0046429428449562E-3</v>
      </c>
      <c r="AJ109" s="38">
        <f t="shared" si="63"/>
        <v>3.3904733999999999E-3</v>
      </c>
    </row>
    <row r="110" spans="1:36" s="26" customFormat="1" ht="17.25" customHeight="1" x14ac:dyDescent="0.15">
      <c r="A110" s="41">
        <v>16</v>
      </c>
      <c r="B110" s="81">
        <f t="shared" si="64"/>
        <v>1.012472336329038</v>
      </c>
      <c r="C110" s="34">
        <f t="shared" si="65"/>
        <v>7.8466606065500451E-4</v>
      </c>
      <c r="D110" s="34">
        <f t="shared" si="55"/>
        <v>6.2912516099999996E-2</v>
      </c>
      <c r="E110" s="41">
        <v>56</v>
      </c>
      <c r="F110" s="81">
        <f t="shared" si="66"/>
        <v>1.0443379993019086</v>
      </c>
      <c r="G110" s="34">
        <f t="shared" si="67"/>
        <v>8.0936194945897919E-4</v>
      </c>
      <c r="H110" s="34">
        <f t="shared" si="56"/>
        <v>1.82543633E-2</v>
      </c>
      <c r="I110" s="41">
        <v>96</v>
      </c>
      <c r="J110" s="81">
        <f t="shared" si="68"/>
        <v>1.0772065740979129</v>
      </c>
      <c r="K110" s="34">
        <f t="shared" si="69"/>
        <v>8.348350949258825E-4</v>
      </c>
      <c r="L110" s="34">
        <f t="shared" si="57"/>
        <v>1.0813005299999999E-2</v>
      </c>
      <c r="M110" s="41">
        <v>136</v>
      </c>
      <c r="N110" s="81">
        <f t="shared" si="70"/>
        <v>1.1111096254808488</v>
      </c>
      <c r="O110" s="34">
        <f t="shared" si="71"/>
        <v>8.6110995974765774E-4</v>
      </c>
      <c r="P110" s="34">
        <f t="shared" si="58"/>
        <v>7.7500933000000001E-3</v>
      </c>
      <c r="Q110" s="41">
        <v>176</v>
      </c>
      <c r="R110" s="81">
        <f t="shared" si="72"/>
        <v>1.1460797116561003</v>
      </c>
      <c r="S110" s="34">
        <f t="shared" si="73"/>
        <v>8.8821177653347779E-4</v>
      </c>
      <c r="T110" s="34">
        <f t="shared" si="59"/>
        <v>6.0803226000000002E-3</v>
      </c>
      <c r="U110" s="41">
        <v>216</v>
      </c>
      <c r="V110" s="81">
        <f t="shared" si="74"/>
        <v>1.1821504155373459</v>
      </c>
      <c r="W110" s="34">
        <f t="shared" si="75"/>
        <v>9.1616657204144302E-4</v>
      </c>
      <c r="X110" s="34">
        <f t="shared" si="60"/>
        <v>5.0297253999999998E-3</v>
      </c>
      <c r="Y110" s="41">
        <v>256</v>
      </c>
      <c r="Z110" s="81">
        <f t="shared" si="76"/>
        <v>1.2193563769973235</v>
      </c>
      <c r="AA110" s="34">
        <f t="shared" si="77"/>
        <v>9.4500119217292569E-4</v>
      </c>
      <c r="AB110" s="34">
        <f t="shared" si="61"/>
        <v>4.3080634999999997E-3</v>
      </c>
      <c r="AC110" s="41">
        <v>296</v>
      </c>
      <c r="AD110" s="81">
        <f t="shared" si="78"/>
        <v>1.2577333261336301</v>
      </c>
      <c r="AE110" s="34">
        <f t="shared" si="79"/>
        <v>9.7474332775356336E-4</v>
      </c>
      <c r="AF110" s="34">
        <f t="shared" si="62"/>
        <v>3.781984E-3</v>
      </c>
      <c r="AG110" s="41">
        <v>336</v>
      </c>
      <c r="AH110" s="81">
        <f t="shared" si="80"/>
        <v>1.2973181175814981</v>
      </c>
      <c r="AI110" s="34">
        <f t="shared" si="81"/>
        <v>1.005421541125661E-3</v>
      </c>
      <c r="AJ110" s="34">
        <f t="shared" si="63"/>
        <v>3.3816355999999998E-3</v>
      </c>
    </row>
    <row r="111" spans="1:36" s="26" customFormat="1" ht="17.25" customHeight="1" x14ac:dyDescent="0.15">
      <c r="A111" s="35">
        <v>17</v>
      </c>
      <c r="B111" s="81">
        <f t="shared" si="64"/>
        <v>1.013257002389693</v>
      </c>
      <c r="C111" s="34">
        <f t="shared" si="65"/>
        <v>7.8527417685201207E-4</v>
      </c>
      <c r="D111" s="34">
        <f t="shared" si="55"/>
        <v>5.9234671099999997E-2</v>
      </c>
      <c r="E111" s="35">
        <v>57</v>
      </c>
      <c r="F111" s="81">
        <f t="shared" si="66"/>
        <v>1.0451473612513675</v>
      </c>
      <c r="G111" s="34">
        <f t="shared" si="67"/>
        <v>8.099892049698099E-4</v>
      </c>
      <c r="H111" s="34">
        <f t="shared" si="56"/>
        <v>1.7941008800000002E-2</v>
      </c>
      <c r="I111" s="35">
        <v>97</v>
      </c>
      <c r="J111" s="81">
        <f t="shared" si="68"/>
        <v>1.0780414091928388</v>
      </c>
      <c r="K111" s="34">
        <f t="shared" si="69"/>
        <v>8.3548209212445002E-4</v>
      </c>
      <c r="L111" s="34">
        <f t="shared" si="57"/>
        <v>1.07056254E-2</v>
      </c>
      <c r="M111" s="35">
        <v>137</v>
      </c>
      <c r="N111" s="81">
        <f t="shared" si="70"/>
        <v>1.1119707354405963</v>
      </c>
      <c r="O111" s="34">
        <f t="shared" si="71"/>
        <v>8.6177731996646217E-4</v>
      </c>
      <c r="P111" s="34">
        <f t="shared" si="58"/>
        <v>7.6964514000000001E-3</v>
      </c>
      <c r="Q111" s="35">
        <v>177</v>
      </c>
      <c r="R111" s="81">
        <f t="shared" si="72"/>
        <v>1.1469679234326338</v>
      </c>
      <c r="S111" s="34">
        <f t="shared" si="73"/>
        <v>8.8890014066029112E-4</v>
      </c>
      <c r="T111" s="34">
        <f t="shared" si="59"/>
        <v>6.0482595E-3</v>
      </c>
      <c r="U111" s="35">
        <v>217</v>
      </c>
      <c r="V111" s="81">
        <f t="shared" si="74"/>
        <v>1.1830665821093873</v>
      </c>
      <c r="W111" s="34">
        <f t="shared" si="75"/>
        <v>9.1687660113477505E-4</v>
      </c>
      <c r="X111" s="34">
        <f t="shared" si="60"/>
        <v>5.0084324000000003E-3</v>
      </c>
      <c r="Y111" s="35">
        <v>257</v>
      </c>
      <c r="Z111" s="81">
        <f t="shared" si="76"/>
        <v>1.2203013781894962</v>
      </c>
      <c r="AA111" s="34">
        <f t="shared" si="77"/>
        <v>9.4573356809685952E-4</v>
      </c>
      <c r="AB111" s="34">
        <f t="shared" si="61"/>
        <v>4.2929081000000003E-3</v>
      </c>
      <c r="AC111" s="35">
        <v>297</v>
      </c>
      <c r="AD111" s="81">
        <f t="shared" si="78"/>
        <v>1.2587080694613837</v>
      </c>
      <c r="AE111" s="34">
        <f t="shared" si="79"/>
        <v>9.7549875383257242E-4</v>
      </c>
      <c r="AF111" s="34">
        <f t="shared" si="62"/>
        <v>3.7706545000000002E-3</v>
      </c>
      <c r="AG111" s="35">
        <v>337</v>
      </c>
      <c r="AH111" s="81">
        <f t="shared" si="80"/>
        <v>1.2983235391226238</v>
      </c>
      <c r="AI111" s="34">
        <f t="shared" si="81"/>
        <v>1.0062007428200334E-3</v>
      </c>
      <c r="AJ111" s="34">
        <f t="shared" si="63"/>
        <v>3.3728505999999999E-3</v>
      </c>
    </row>
    <row r="112" spans="1:36" s="26" customFormat="1" ht="17.25" customHeight="1" x14ac:dyDescent="0.15">
      <c r="A112" s="35">
        <v>18</v>
      </c>
      <c r="B112" s="81">
        <f t="shared" si="64"/>
        <v>1.0140422765665449</v>
      </c>
      <c r="C112" s="34">
        <f t="shared" si="65"/>
        <v>7.8588276433907229E-4</v>
      </c>
      <c r="D112" s="34">
        <f t="shared" si="55"/>
        <v>5.5965481099999999E-2</v>
      </c>
      <c r="E112" s="35">
        <v>58</v>
      </c>
      <c r="F112" s="81">
        <f t="shared" si="66"/>
        <v>1.0459573504563373</v>
      </c>
      <c r="G112" s="34">
        <f t="shared" si="67"/>
        <v>8.1061694660366146E-4</v>
      </c>
      <c r="H112" s="34">
        <f t="shared" si="56"/>
        <v>1.7638461300000002E-2</v>
      </c>
      <c r="I112" s="35">
        <v>98</v>
      </c>
      <c r="J112" s="81">
        <f t="shared" si="68"/>
        <v>1.0788768912849631</v>
      </c>
      <c r="K112" s="34">
        <f t="shared" si="69"/>
        <v>8.3612959074584646E-4</v>
      </c>
      <c r="L112" s="34">
        <f t="shared" si="57"/>
        <v>1.0600437900000001E-2</v>
      </c>
      <c r="M112" s="35">
        <v>138</v>
      </c>
      <c r="N112" s="81">
        <f t="shared" si="70"/>
        <v>1.1128325127605627</v>
      </c>
      <c r="O112" s="34">
        <f t="shared" si="71"/>
        <v>8.6244519738943605E-4</v>
      </c>
      <c r="P112" s="34">
        <f t="shared" si="58"/>
        <v>7.6435875999999996E-3</v>
      </c>
      <c r="Q112" s="35">
        <v>178</v>
      </c>
      <c r="R112" s="81">
        <f t="shared" si="72"/>
        <v>1.147856823573294</v>
      </c>
      <c r="S112" s="34">
        <f t="shared" si="73"/>
        <v>8.8958903826930275E-4</v>
      </c>
      <c r="T112" s="34">
        <f t="shared" si="59"/>
        <v>6.0165571999999997E-3</v>
      </c>
      <c r="U112" s="35">
        <v>218</v>
      </c>
      <c r="V112" s="81">
        <f t="shared" si="74"/>
        <v>1.183983458710522</v>
      </c>
      <c r="W112" s="34">
        <f t="shared" si="75"/>
        <v>9.1758718050065455E-4</v>
      </c>
      <c r="X112" s="34">
        <f t="shared" si="60"/>
        <v>4.9873351999999999E-3</v>
      </c>
      <c r="Y112" s="35">
        <v>258</v>
      </c>
      <c r="Z112" s="81">
        <f t="shared" si="76"/>
        <v>1.2212471117575932</v>
      </c>
      <c r="AA112" s="34">
        <f t="shared" si="77"/>
        <v>9.4646651161213468E-4</v>
      </c>
      <c r="AB112" s="34">
        <f t="shared" si="61"/>
        <v>4.2778705999999998E-3</v>
      </c>
      <c r="AC112" s="35">
        <v>298</v>
      </c>
      <c r="AD112" s="81">
        <f t="shared" si="78"/>
        <v>1.2596835682152163</v>
      </c>
      <c r="AE112" s="34">
        <f t="shared" si="79"/>
        <v>9.7625476536679259E-4</v>
      </c>
      <c r="AF112" s="34">
        <f t="shared" si="62"/>
        <v>3.7594014E-3</v>
      </c>
      <c r="AG112" s="35">
        <v>338</v>
      </c>
      <c r="AH112" s="81">
        <f t="shared" si="80"/>
        <v>1.2993297398654438</v>
      </c>
      <c r="AI112" s="34">
        <f t="shared" si="81"/>
        <v>1.006980548395719E-3</v>
      </c>
      <c r="AJ112" s="34">
        <f t="shared" si="63"/>
        <v>3.3641179000000001E-3</v>
      </c>
    </row>
    <row r="113" spans="1:36" s="26" customFormat="1" ht="17.25" customHeight="1" x14ac:dyDescent="0.15">
      <c r="A113" s="35">
        <v>19</v>
      </c>
      <c r="B113" s="81">
        <f t="shared" si="64"/>
        <v>1.0148281593308839</v>
      </c>
      <c r="C113" s="34">
        <f t="shared" si="65"/>
        <v>7.8649182348143501E-4</v>
      </c>
      <c r="D113" s="34">
        <f t="shared" si="55"/>
        <v>5.30404217E-2</v>
      </c>
      <c r="E113" s="35">
        <v>59</v>
      </c>
      <c r="F113" s="81">
        <f t="shared" si="66"/>
        <v>1.0467679674029409</v>
      </c>
      <c r="G113" s="34">
        <f t="shared" si="67"/>
        <v>8.1124517473727916E-4</v>
      </c>
      <c r="H113" s="34">
        <f t="shared" si="56"/>
        <v>1.7346171300000001E-2</v>
      </c>
      <c r="I113" s="35">
        <v>99</v>
      </c>
      <c r="J113" s="81">
        <f t="shared" si="68"/>
        <v>1.0797130208757089</v>
      </c>
      <c r="K113" s="34">
        <f t="shared" si="69"/>
        <v>8.367775911786744E-4</v>
      </c>
      <c r="L113" s="34">
        <f t="shared" si="57"/>
        <v>1.0497376500000001E-2</v>
      </c>
      <c r="M113" s="35">
        <v>139</v>
      </c>
      <c r="N113" s="81">
        <f t="shared" si="70"/>
        <v>1.113694957957952</v>
      </c>
      <c r="O113" s="34">
        <f t="shared" si="71"/>
        <v>8.6311359241741286E-4</v>
      </c>
      <c r="P113" s="34">
        <f t="shared" si="58"/>
        <v>7.5914852000000003E-3</v>
      </c>
      <c r="Q113" s="35">
        <v>179</v>
      </c>
      <c r="R113" s="81">
        <f t="shared" si="72"/>
        <v>1.1487464126115632</v>
      </c>
      <c r="S113" s="34">
        <f t="shared" si="73"/>
        <v>8.9027846977396147E-4</v>
      </c>
      <c r="T113" s="34">
        <f t="shared" si="59"/>
        <v>5.9852096999999998E-3</v>
      </c>
      <c r="U113" s="35">
        <v>219</v>
      </c>
      <c r="V113" s="81">
        <f t="shared" si="74"/>
        <v>1.1849010458910227</v>
      </c>
      <c r="W113" s="34">
        <f t="shared" si="75"/>
        <v>9.1829831056554258E-4</v>
      </c>
      <c r="X113" s="34">
        <f t="shared" si="60"/>
        <v>4.9664310999999999E-3</v>
      </c>
      <c r="Y113" s="35">
        <v>259</v>
      </c>
      <c r="Z113" s="81">
        <f t="shared" si="76"/>
        <v>1.2221935782692053</v>
      </c>
      <c r="AA113" s="34">
        <f t="shared" si="77"/>
        <v>9.4720002315863401E-4</v>
      </c>
      <c r="AB113" s="34">
        <f t="shared" si="61"/>
        <v>4.2629495999999996E-3</v>
      </c>
      <c r="AC113" s="35">
        <v>299</v>
      </c>
      <c r="AD113" s="81">
        <f t="shared" si="78"/>
        <v>1.260659822980583</v>
      </c>
      <c r="AE113" s="34">
        <f t="shared" si="79"/>
        <v>9.7701136280995186E-4</v>
      </c>
      <c r="AF113" s="34">
        <f t="shared" si="62"/>
        <v>3.7482238E-3</v>
      </c>
      <c r="AG113" s="35">
        <v>339</v>
      </c>
      <c r="AH113" s="81">
        <f t="shared" si="80"/>
        <v>1.3003367204138394</v>
      </c>
      <c r="AI113" s="34">
        <f t="shared" si="81"/>
        <v>1.0077609583207256E-3</v>
      </c>
      <c r="AJ113" s="34">
        <f t="shared" si="63"/>
        <v>3.3554370000000002E-3</v>
      </c>
    </row>
    <row r="114" spans="1:36" s="26" customFormat="1" ht="17.25" customHeight="1" x14ac:dyDescent="0.15">
      <c r="A114" s="37">
        <v>20</v>
      </c>
      <c r="B114" s="81">
        <f t="shared" si="64"/>
        <v>1.0156146511543653</v>
      </c>
      <c r="C114" s="34">
        <f t="shared" si="65"/>
        <v>7.8710135464463312E-4</v>
      </c>
      <c r="D114" s="38">
        <f t="shared" si="55"/>
        <v>5.04078731E-2</v>
      </c>
      <c r="E114" s="37">
        <v>60</v>
      </c>
      <c r="F114" s="81">
        <f t="shared" si="66"/>
        <v>1.0475792125776782</v>
      </c>
      <c r="G114" s="34">
        <f t="shared" si="67"/>
        <v>8.118738897477006E-4</v>
      </c>
      <c r="H114" s="38">
        <f t="shared" si="56"/>
        <v>1.7063625999999998E-2</v>
      </c>
      <c r="I114" s="37">
        <v>100</v>
      </c>
      <c r="J114" s="81">
        <f t="shared" si="68"/>
        <v>1.0805497984668875</v>
      </c>
      <c r="K114" s="34">
        <f t="shared" si="69"/>
        <v>8.3742609381183769E-4</v>
      </c>
      <c r="L114" s="38">
        <f t="shared" si="57"/>
        <v>1.0396377300000001E-2</v>
      </c>
      <c r="M114" s="37">
        <v>140</v>
      </c>
      <c r="N114" s="81">
        <f t="shared" si="70"/>
        <v>1.1145580715503693</v>
      </c>
      <c r="O114" s="34">
        <f t="shared" si="71"/>
        <v>8.6378250545153621E-4</v>
      </c>
      <c r="P114" s="38">
        <f t="shared" si="58"/>
        <v>7.5401278E-3</v>
      </c>
      <c r="Q114" s="37">
        <v>180</v>
      </c>
      <c r="R114" s="81">
        <f t="shared" si="72"/>
        <v>1.1496366910813371</v>
      </c>
      <c r="S114" s="34">
        <f t="shared" si="73"/>
        <v>8.9096843558803625E-4</v>
      </c>
      <c r="T114" s="38">
        <f t="shared" si="59"/>
        <v>5.9542110000000001E-3</v>
      </c>
      <c r="U114" s="37">
        <v>220</v>
      </c>
      <c r="V114" s="81">
        <f t="shared" si="74"/>
        <v>1.1858193442015883</v>
      </c>
      <c r="W114" s="34">
        <f t="shared" si="75"/>
        <v>9.19009991756231E-4</v>
      </c>
      <c r="X114" s="38">
        <f t="shared" si="60"/>
        <v>4.9457175999999999E-3</v>
      </c>
      <c r="Y114" s="37">
        <v>260</v>
      </c>
      <c r="Z114" s="81">
        <f t="shared" si="76"/>
        <v>1.2231407782923638</v>
      </c>
      <c r="AA114" s="34">
        <f t="shared" si="77"/>
        <v>9.4793410317658186E-4</v>
      </c>
      <c r="AB114" s="38">
        <f t="shared" si="61"/>
        <v>4.2481437999999996E-3</v>
      </c>
      <c r="AC114" s="37">
        <v>300</v>
      </c>
      <c r="AD114" s="81">
        <f t="shared" si="78"/>
        <v>1.2616368343433928</v>
      </c>
      <c r="AE114" s="34">
        <f t="shared" si="79"/>
        <v>9.7776854661612948E-4</v>
      </c>
      <c r="AF114" s="38">
        <f t="shared" si="62"/>
        <v>3.7371211E-3</v>
      </c>
      <c r="AG114" s="37">
        <v>340</v>
      </c>
      <c r="AH114" s="81">
        <f t="shared" si="80"/>
        <v>1.3013444813721602</v>
      </c>
      <c r="AI114" s="34">
        <f t="shared" si="81"/>
        <v>1.0085419730634241E-3</v>
      </c>
      <c r="AJ114" s="38">
        <f t="shared" si="63"/>
        <v>3.3468075E-3</v>
      </c>
    </row>
    <row r="115" spans="1:36" s="26" customFormat="1" ht="17.25" customHeight="1" x14ac:dyDescent="0.15">
      <c r="A115" s="33">
        <v>21</v>
      </c>
      <c r="B115" s="81">
        <f t="shared" si="64"/>
        <v>1.0164017525090099</v>
      </c>
      <c r="C115" s="34">
        <f t="shared" si="65"/>
        <v>7.8771135819448261E-4</v>
      </c>
      <c r="D115" s="34">
        <f t="shared" si="55"/>
        <v>4.8026048299999999E-2</v>
      </c>
      <c r="E115" s="33">
        <v>61</v>
      </c>
      <c r="F115" s="81">
        <f t="shared" si="66"/>
        <v>1.0483910864674257</v>
      </c>
      <c r="G115" s="34">
        <f t="shared" si="67"/>
        <v>8.1250309201225492E-4</v>
      </c>
      <c r="H115" s="34">
        <f t="shared" si="56"/>
        <v>1.6790346099999999E-2</v>
      </c>
      <c r="I115" s="33">
        <v>101</v>
      </c>
      <c r="J115" s="81">
        <f t="shared" si="68"/>
        <v>1.0813872245606992</v>
      </c>
      <c r="K115" s="34">
        <f t="shared" si="69"/>
        <v>8.3807509903454193E-4</v>
      </c>
      <c r="L115" s="34">
        <f t="shared" si="57"/>
        <v>1.0297379000000001E-2</v>
      </c>
      <c r="M115" s="33">
        <v>141</v>
      </c>
      <c r="N115" s="81">
        <f t="shared" si="70"/>
        <v>1.1154218540558209</v>
      </c>
      <c r="O115" s="34">
        <f t="shared" si="71"/>
        <v>8.6445193689326124E-4</v>
      </c>
      <c r="P115" s="34">
        <f t="shared" si="58"/>
        <v>7.4894997E-3</v>
      </c>
      <c r="Q115" s="33">
        <v>181</v>
      </c>
      <c r="R115" s="81">
        <f t="shared" si="72"/>
        <v>1.1505276595169251</v>
      </c>
      <c r="S115" s="34">
        <f t="shared" si="73"/>
        <v>8.9165893612561694E-4</v>
      </c>
      <c r="T115" s="34">
        <f t="shared" si="59"/>
        <v>5.9235553999999998E-3</v>
      </c>
      <c r="U115" s="33">
        <v>221</v>
      </c>
      <c r="V115" s="81">
        <f t="shared" si="74"/>
        <v>1.1867383541933445</v>
      </c>
      <c r="W115" s="34">
        <f t="shared" si="75"/>
        <v>9.1972222449984199E-4</v>
      </c>
      <c r="X115" s="34">
        <f t="shared" si="60"/>
        <v>4.9251918999999996E-3</v>
      </c>
      <c r="Y115" s="33">
        <v>261</v>
      </c>
      <c r="Z115" s="81">
        <f t="shared" si="76"/>
        <v>1.2240887123955404</v>
      </c>
      <c r="AA115" s="34">
        <f t="shared" si="77"/>
        <v>9.4866875210654388E-4</v>
      </c>
      <c r="AB115" s="34">
        <f t="shared" si="61"/>
        <v>4.2334518000000003E-3</v>
      </c>
      <c r="AC115" s="33">
        <v>301</v>
      </c>
      <c r="AD115" s="81">
        <f t="shared" si="78"/>
        <v>1.2626146028900089</v>
      </c>
      <c r="AE115" s="34">
        <f t="shared" si="79"/>
        <v>9.78526317239757E-4</v>
      </c>
      <c r="AF115" s="34">
        <f t="shared" si="62"/>
        <v>3.7260926000000001E-3</v>
      </c>
      <c r="AG115" s="33">
        <v>341</v>
      </c>
      <c r="AH115" s="81">
        <f t="shared" si="80"/>
        <v>1.3023530233452236</v>
      </c>
      <c r="AI115" s="34">
        <f t="shared" si="81"/>
        <v>1.0093235930925483E-3</v>
      </c>
      <c r="AJ115" s="34">
        <f t="shared" si="63"/>
        <v>3.3382288999999998E-3</v>
      </c>
    </row>
    <row r="116" spans="1:36" s="26" customFormat="1" ht="17.25" customHeight="1" x14ac:dyDescent="0.15">
      <c r="A116" s="35">
        <v>22</v>
      </c>
      <c r="B116" s="81">
        <f t="shared" si="64"/>
        <v>1.0171894638672043</v>
      </c>
      <c r="C116" s="34">
        <f t="shared" si="65"/>
        <v>7.8832183449708344E-4</v>
      </c>
      <c r="D116" s="34">
        <f t="shared" si="55"/>
        <v>4.5860757500000002E-2</v>
      </c>
      <c r="E116" s="35">
        <v>62</v>
      </c>
      <c r="F116" s="81">
        <f t="shared" si="66"/>
        <v>1.049203589559438</v>
      </c>
      <c r="G116" s="34">
        <f t="shared" si="67"/>
        <v>8.1313278190856442E-4</v>
      </c>
      <c r="H116" s="34">
        <f t="shared" si="56"/>
        <v>1.65258834E-2</v>
      </c>
      <c r="I116" s="35">
        <v>102</v>
      </c>
      <c r="J116" s="81">
        <f t="shared" si="68"/>
        <v>1.0822252996597337</v>
      </c>
      <c r="K116" s="34">
        <f t="shared" si="69"/>
        <v>8.3872460723629358E-4</v>
      </c>
      <c r="L116" s="34">
        <f t="shared" si="57"/>
        <v>1.0200322899999999E-2</v>
      </c>
      <c r="M116" s="35">
        <v>142</v>
      </c>
      <c r="N116" s="81">
        <f t="shared" si="70"/>
        <v>1.1162863059927142</v>
      </c>
      <c r="O116" s="34">
        <f t="shared" si="71"/>
        <v>8.6512188714435348E-4</v>
      </c>
      <c r="P116" s="34">
        <f t="shared" si="58"/>
        <v>7.4395853E-3</v>
      </c>
      <c r="Q116" s="35">
        <v>182</v>
      </c>
      <c r="R116" s="81">
        <f t="shared" si="72"/>
        <v>1.1514193184530508</v>
      </c>
      <c r="S116" s="34">
        <f t="shared" si="73"/>
        <v>8.9234997180111437E-4</v>
      </c>
      <c r="T116" s="34">
        <f t="shared" si="59"/>
        <v>5.8932372999999996E-3</v>
      </c>
      <c r="U116" s="35">
        <v>222</v>
      </c>
      <c r="V116" s="81">
        <f t="shared" si="74"/>
        <v>1.1876580764178444</v>
      </c>
      <c r="W116" s="34">
        <f t="shared" si="75"/>
        <v>9.2043500922382932E-4</v>
      </c>
      <c r="X116" s="34">
        <f t="shared" si="60"/>
        <v>4.9048516000000002E-3</v>
      </c>
      <c r="Y116" s="35">
        <v>262</v>
      </c>
      <c r="Z116" s="81">
        <f t="shared" si="76"/>
        <v>1.2250373811476469</v>
      </c>
      <c r="AA116" s="34">
        <f t="shared" si="77"/>
        <v>9.494039703894264E-4</v>
      </c>
      <c r="AB116" s="34">
        <f t="shared" si="61"/>
        <v>4.2188722999999999E-3</v>
      </c>
      <c r="AC116" s="35">
        <v>302</v>
      </c>
      <c r="AD116" s="81">
        <f t="shared" si="78"/>
        <v>1.2635931292072486</v>
      </c>
      <c r="AE116" s="34">
        <f t="shared" si="79"/>
        <v>9.7928467513561774E-4</v>
      </c>
      <c r="AF116" s="34">
        <f t="shared" si="62"/>
        <v>3.7151373E-3</v>
      </c>
      <c r="AG116" s="35">
        <v>342</v>
      </c>
      <c r="AH116" s="81">
        <f t="shared" si="80"/>
        <v>1.3033623469383162</v>
      </c>
      <c r="AI116" s="34">
        <f t="shared" si="81"/>
        <v>1.0101058188771951E-3</v>
      </c>
      <c r="AJ116" s="34">
        <f t="shared" si="63"/>
        <v>3.3297006999999999E-3</v>
      </c>
    </row>
    <row r="117" spans="1:36" s="26" customFormat="1" ht="17.25" customHeight="1" x14ac:dyDescent="0.15">
      <c r="A117" s="35">
        <v>23</v>
      </c>
      <c r="B117" s="81">
        <f t="shared" si="64"/>
        <v>1.0179777857017014</v>
      </c>
      <c r="C117" s="34">
        <f t="shared" si="65"/>
        <v>7.8893278391881853E-4</v>
      </c>
      <c r="D117" s="34">
        <f t="shared" si="55"/>
        <v>4.3883757299999999E-2</v>
      </c>
      <c r="E117" s="35">
        <v>63</v>
      </c>
      <c r="F117" s="81">
        <f t="shared" si="66"/>
        <v>1.0500167223413466</v>
      </c>
      <c r="G117" s="34">
        <f t="shared" si="67"/>
        <v>8.1376295981454359E-4</v>
      </c>
      <c r="H117" s="34">
        <f t="shared" si="56"/>
        <v>1.6269817799999999E-2</v>
      </c>
      <c r="I117" s="35">
        <v>103</v>
      </c>
      <c r="J117" s="81">
        <f t="shared" si="68"/>
        <v>1.08306402426697</v>
      </c>
      <c r="K117" s="34">
        <f t="shared" si="69"/>
        <v>8.3937461880690181E-4</v>
      </c>
      <c r="L117" s="34">
        <f t="shared" si="57"/>
        <v>1.01051523E-2</v>
      </c>
      <c r="M117" s="35">
        <v>143</v>
      </c>
      <c r="N117" s="81">
        <f t="shared" si="70"/>
        <v>1.1171514278798584</v>
      </c>
      <c r="O117" s="34">
        <f t="shared" si="71"/>
        <v>8.6579235660689017E-4</v>
      </c>
      <c r="P117" s="34">
        <f t="shared" si="58"/>
        <v>7.3903696000000001E-3</v>
      </c>
      <c r="Q117" s="35">
        <v>183</v>
      </c>
      <c r="R117" s="81">
        <f t="shared" si="72"/>
        <v>1.1523116684248518</v>
      </c>
      <c r="S117" s="34">
        <f t="shared" si="73"/>
        <v>8.9304154302926014E-4</v>
      </c>
      <c r="T117" s="34">
        <f t="shared" si="59"/>
        <v>5.8632509999999999E-3</v>
      </c>
      <c r="U117" s="35">
        <v>223</v>
      </c>
      <c r="V117" s="81">
        <f t="shared" si="74"/>
        <v>1.1885785114270682</v>
      </c>
      <c r="W117" s="34">
        <f t="shared" si="75"/>
        <v>9.2114834635597775E-4</v>
      </c>
      <c r="X117" s="34">
        <f t="shared" si="60"/>
        <v>4.8846940999999998E-3</v>
      </c>
      <c r="Y117" s="35">
        <v>263</v>
      </c>
      <c r="Z117" s="81">
        <f t="shared" si="76"/>
        <v>1.2259867851180364</v>
      </c>
      <c r="AA117" s="34">
        <f t="shared" si="77"/>
        <v>9.5013975846647823E-4</v>
      </c>
      <c r="AB117" s="34">
        <f t="shared" si="61"/>
        <v>4.2044040999999997E-3</v>
      </c>
      <c r="AC117" s="35">
        <v>303</v>
      </c>
      <c r="AD117" s="81">
        <f t="shared" si="78"/>
        <v>1.2645724138823842</v>
      </c>
      <c r="AE117" s="34">
        <f t="shared" si="79"/>
        <v>9.8004362075884764E-4</v>
      </c>
      <c r="AF117" s="34">
        <f t="shared" si="62"/>
        <v>3.7042546999999999E-3</v>
      </c>
      <c r="AG117" s="35">
        <v>343</v>
      </c>
      <c r="AH117" s="81">
        <f t="shared" si="80"/>
        <v>1.3043724527571934</v>
      </c>
      <c r="AI117" s="34">
        <f t="shared" si="81"/>
        <v>1.0108886508868248E-3</v>
      </c>
      <c r="AJ117" s="34">
        <f t="shared" si="63"/>
        <v>3.3212225000000001E-3</v>
      </c>
    </row>
    <row r="118" spans="1:36" s="26" customFormat="1" ht="17.25" customHeight="1" x14ac:dyDescent="0.15">
      <c r="A118" s="35">
        <v>24</v>
      </c>
      <c r="B118" s="81">
        <f t="shared" si="64"/>
        <v>1.0187667184856202</v>
      </c>
      <c r="C118" s="34">
        <f t="shared" si="65"/>
        <v>7.8954420682635562E-4</v>
      </c>
      <c r="D118" s="34">
        <f t="shared" si="55"/>
        <v>4.2071511200000002E-2</v>
      </c>
      <c r="E118" s="35">
        <v>64</v>
      </c>
      <c r="F118" s="81">
        <f t="shared" si="66"/>
        <v>1.0508304853011612</v>
      </c>
      <c r="G118" s="34">
        <f t="shared" si="67"/>
        <v>8.1439362610839989E-4</v>
      </c>
      <c r="H118" s="34">
        <f t="shared" si="56"/>
        <v>1.60217559E-2</v>
      </c>
      <c r="I118" s="35">
        <v>104</v>
      </c>
      <c r="J118" s="81">
        <f t="shared" si="68"/>
        <v>1.0839033988857769</v>
      </c>
      <c r="K118" s="34">
        <f t="shared" si="69"/>
        <v>8.4002513413647709E-4</v>
      </c>
      <c r="L118" s="34">
        <f t="shared" si="57"/>
        <v>1.00118129E-2</v>
      </c>
      <c r="M118" s="35">
        <v>144</v>
      </c>
      <c r="N118" s="81">
        <f t="shared" si="70"/>
        <v>1.1180172202364653</v>
      </c>
      <c r="O118" s="34">
        <f t="shared" si="71"/>
        <v>8.664633456832606E-4</v>
      </c>
      <c r="P118" s="34">
        <f t="shared" si="58"/>
        <v>7.3418383000000004E-3</v>
      </c>
      <c r="Q118" s="35">
        <v>184</v>
      </c>
      <c r="R118" s="81">
        <f t="shared" si="72"/>
        <v>1.153204709967881</v>
      </c>
      <c r="S118" s="34">
        <f t="shared" si="73"/>
        <v>8.9373365022510777E-4</v>
      </c>
      <c r="T118" s="34">
        <f t="shared" si="59"/>
        <v>5.8335912E-3</v>
      </c>
      <c r="U118" s="35">
        <v>224</v>
      </c>
      <c r="V118" s="81">
        <f t="shared" si="74"/>
        <v>1.1894996597734242</v>
      </c>
      <c r="W118" s="34">
        <f t="shared" si="75"/>
        <v>9.218622363244038E-4</v>
      </c>
      <c r="X118" s="34">
        <f t="shared" si="60"/>
        <v>4.8647170999999998E-3</v>
      </c>
      <c r="Y118" s="35">
        <v>264</v>
      </c>
      <c r="Z118" s="81">
        <f t="shared" si="76"/>
        <v>1.2269369248765027</v>
      </c>
      <c r="AA118" s="34">
        <f t="shared" si="77"/>
        <v>9.508761167792896E-4</v>
      </c>
      <c r="AB118" s="34">
        <f t="shared" si="61"/>
        <v>4.1900458000000002E-3</v>
      </c>
      <c r="AC118" s="35">
        <v>304</v>
      </c>
      <c r="AD118" s="81">
        <f t="shared" si="78"/>
        <v>1.2655524575031429</v>
      </c>
      <c r="AE118" s="34">
        <f t="shared" si="79"/>
        <v>9.8080315456493586E-4</v>
      </c>
      <c r="AF118" s="34">
        <f t="shared" si="62"/>
        <v>3.6934441000000002E-3</v>
      </c>
      <c r="AG118" s="35">
        <v>344</v>
      </c>
      <c r="AH118" s="81">
        <f t="shared" si="80"/>
        <v>1.3053833414080802</v>
      </c>
      <c r="AI118" s="34">
        <f t="shared" si="81"/>
        <v>1.0116720895912623E-3</v>
      </c>
      <c r="AJ118" s="34">
        <f t="shared" si="63"/>
        <v>3.312794E-3</v>
      </c>
    </row>
    <row r="119" spans="1:36" s="26" customFormat="1" ht="17.25" customHeight="1" x14ac:dyDescent="0.15">
      <c r="A119" s="39">
        <v>25</v>
      </c>
      <c r="B119" s="81">
        <f t="shared" si="64"/>
        <v>1.0195562626924466</v>
      </c>
      <c r="C119" s="34">
        <f t="shared" si="65"/>
        <v>7.9015610358664607E-4</v>
      </c>
      <c r="D119" s="38">
        <f t="shared" si="55"/>
        <v>4.0404248800000001E-2</v>
      </c>
      <c r="E119" s="39">
        <v>65</v>
      </c>
      <c r="F119" s="81">
        <f t="shared" si="66"/>
        <v>1.0516448789272697</v>
      </c>
      <c r="G119" s="34">
        <f t="shared" si="67"/>
        <v>8.1502478116863392E-4</v>
      </c>
      <c r="H119" s="38">
        <f t="shared" si="56"/>
        <v>1.5781328099999999E-2</v>
      </c>
      <c r="I119" s="39">
        <v>105</v>
      </c>
      <c r="J119" s="81">
        <f t="shared" si="68"/>
        <v>1.0847434240199134</v>
      </c>
      <c r="K119" s="34">
        <f t="shared" si="69"/>
        <v>8.4067615361543293E-4</v>
      </c>
      <c r="L119" s="38">
        <f t="shared" si="57"/>
        <v>9.9202523999999993E-3</v>
      </c>
      <c r="M119" s="39">
        <v>145</v>
      </c>
      <c r="N119" s="81">
        <f t="shared" si="70"/>
        <v>1.1188836835821485</v>
      </c>
      <c r="O119" s="34">
        <f t="shared" si="71"/>
        <v>8.6713485477616509E-4</v>
      </c>
      <c r="P119" s="38">
        <f t="shared" si="58"/>
        <v>7.2939770000000001E-3</v>
      </c>
      <c r="Q119" s="39">
        <v>185</v>
      </c>
      <c r="R119" s="81">
        <f t="shared" si="72"/>
        <v>1.1540984436181061</v>
      </c>
      <c r="S119" s="34">
        <f t="shared" si="73"/>
        <v>8.9442629380403213E-4</v>
      </c>
      <c r="T119" s="38">
        <f t="shared" si="59"/>
        <v>5.8042526000000004E-3</v>
      </c>
      <c r="U119" s="39">
        <v>225</v>
      </c>
      <c r="V119" s="81">
        <f t="shared" si="74"/>
        <v>1.1904215220097485</v>
      </c>
      <c r="W119" s="34">
        <f t="shared" si="75"/>
        <v>9.2257667955755501E-4</v>
      </c>
      <c r="X119" s="38">
        <f t="shared" si="60"/>
        <v>4.8449180999999997E-3</v>
      </c>
      <c r="Y119" s="39">
        <v>265</v>
      </c>
      <c r="Z119" s="81">
        <f t="shared" si="76"/>
        <v>1.2278878009932821</v>
      </c>
      <c r="AA119" s="34">
        <f t="shared" si="77"/>
        <v>9.5161304576979358E-4</v>
      </c>
      <c r="AB119" s="38">
        <f t="shared" si="61"/>
        <v>4.1757963000000004E-3</v>
      </c>
      <c r="AC119" s="39">
        <v>305</v>
      </c>
      <c r="AD119" s="81">
        <f t="shared" si="78"/>
        <v>1.2665332606577078</v>
      </c>
      <c r="AE119" s="34">
        <f t="shared" si="79"/>
        <v>9.815632770097235E-4</v>
      </c>
      <c r="AF119" s="38">
        <f t="shared" si="62"/>
        <v>3.6827046E-3</v>
      </c>
      <c r="AG119" s="39">
        <v>345</v>
      </c>
      <c r="AH119" s="81">
        <f t="shared" si="80"/>
        <v>1.3063950134976714</v>
      </c>
      <c r="AI119" s="34">
        <f t="shared" si="81"/>
        <v>1.0124561354606953E-3</v>
      </c>
      <c r="AJ119" s="38">
        <f t="shared" si="63"/>
        <v>3.3044145E-3</v>
      </c>
    </row>
    <row r="120" spans="1:36" s="26" customFormat="1" ht="17.25" customHeight="1" x14ac:dyDescent="0.15">
      <c r="A120" s="41">
        <v>26</v>
      </c>
      <c r="B120" s="81">
        <f t="shared" si="64"/>
        <v>1.0203464187960332</v>
      </c>
      <c r="C120" s="34">
        <f t="shared" si="65"/>
        <v>7.9076847456692565E-4</v>
      </c>
      <c r="D120" s="34">
        <f t="shared" si="55"/>
        <v>3.8865241199999997E-2</v>
      </c>
      <c r="E120" s="41">
        <v>66</v>
      </c>
      <c r="F120" s="81">
        <f t="shared" si="66"/>
        <v>1.0524599037084383</v>
      </c>
      <c r="G120" s="34">
        <f t="shared" si="67"/>
        <v>8.1565642537403981E-4</v>
      </c>
      <c r="H120" s="34">
        <f t="shared" si="56"/>
        <v>1.5548187600000001E-2</v>
      </c>
      <c r="I120" s="41">
        <v>106</v>
      </c>
      <c r="J120" s="81">
        <f t="shared" si="68"/>
        <v>1.0855841001735289</v>
      </c>
      <c r="K120" s="34">
        <f t="shared" si="69"/>
        <v>8.4132767763448499E-4</v>
      </c>
      <c r="L120" s="34">
        <f t="shared" si="57"/>
        <v>9.8304203E-3</v>
      </c>
      <c r="M120" s="41">
        <v>146</v>
      </c>
      <c r="N120" s="81">
        <f t="shared" si="70"/>
        <v>1.1197508184369247</v>
      </c>
      <c r="O120" s="34">
        <f t="shared" si="71"/>
        <v>8.6780688428861666E-4</v>
      </c>
      <c r="P120" s="34">
        <f t="shared" si="58"/>
        <v>7.2467720999999999E-3</v>
      </c>
      <c r="Q120" s="41">
        <v>186</v>
      </c>
      <c r="R120" s="81">
        <f t="shared" si="72"/>
        <v>1.1549928699119101</v>
      </c>
      <c r="S120" s="34">
        <f t="shared" si="73"/>
        <v>8.9511947418173033E-4</v>
      </c>
      <c r="T120" s="34">
        <f t="shared" si="59"/>
        <v>5.7752300000000001E-3</v>
      </c>
      <c r="U120" s="41">
        <v>226</v>
      </c>
      <c r="V120" s="81">
        <f t="shared" si="74"/>
        <v>1.191344098689306</v>
      </c>
      <c r="W120" s="34">
        <f t="shared" si="75"/>
        <v>9.2329167648421209E-4</v>
      </c>
      <c r="X120" s="34">
        <f t="shared" si="60"/>
        <v>4.8252948000000002E-3</v>
      </c>
      <c r="Y120" s="41">
        <v>266</v>
      </c>
      <c r="Z120" s="81">
        <f t="shared" si="76"/>
        <v>1.2288394140390519</v>
      </c>
      <c r="AA120" s="34">
        <f t="shared" si="77"/>
        <v>9.5235054588026528E-4</v>
      </c>
      <c r="AB120" s="34">
        <f t="shared" si="61"/>
        <v>4.1616544E-3</v>
      </c>
      <c r="AC120" s="41">
        <v>306</v>
      </c>
      <c r="AD120" s="81">
        <f t="shared" si="78"/>
        <v>1.2675148239347174</v>
      </c>
      <c r="AE120" s="34">
        <f t="shared" si="79"/>
        <v>9.8232398854940597E-4</v>
      </c>
      <c r="AF120" s="34">
        <f t="shared" si="62"/>
        <v>3.6720356999999999E-3</v>
      </c>
      <c r="AG120" s="41">
        <v>346</v>
      </c>
      <c r="AH120" s="81">
        <f t="shared" si="80"/>
        <v>1.3074074696331321</v>
      </c>
      <c r="AI120" s="34">
        <f t="shared" si="81"/>
        <v>1.0132407889656774E-3</v>
      </c>
      <c r="AJ120" s="34">
        <f t="shared" si="63"/>
        <v>3.2960837999999998E-3</v>
      </c>
    </row>
    <row r="121" spans="1:36" s="26" customFormat="1" ht="17.25" customHeight="1" x14ac:dyDescent="0.15">
      <c r="A121" s="35">
        <v>27</v>
      </c>
      <c r="B121" s="81">
        <f t="shared" si="64"/>
        <v>1.0211371872706001</v>
      </c>
      <c r="C121" s="34">
        <f t="shared" si="65"/>
        <v>7.9138132013471503E-4</v>
      </c>
      <c r="D121" s="34">
        <f t="shared" si="55"/>
        <v>3.7440237899999999E-2</v>
      </c>
      <c r="E121" s="35">
        <v>67</v>
      </c>
      <c r="F121" s="81">
        <f t="shared" si="66"/>
        <v>1.0532755601338124</v>
      </c>
      <c r="G121" s="34">
        <f t="shared" si="67"/>
        <v>8.1628855910370461E-4</v>
      </c>
      <c r="H121" s="34">
        <f t="shared" si="56"/>
        <v>1.5322008E-2</v>
      </c>
      <c r="I121" s="35">
        <v>107</v>
      </c>
      <c r="J121" s="81">
        <f t="shared" si="68"/>
        <v>1.0864254278511634</v>
      </c>
      <c r="K121" s="34">
        <f t="shared" si="69"/>
        <v>8.4197970658465154E-4</v>
      </c>
      <c r="L121" s="34">
        <f t="shared" si="57"/>
        <v>9.7422683000000006E-3</v>
      </c>
      <c r="M121" s="35">
        <v>147</v>
      </c>
      <c r="N121" s="81">
        <f t="shared" si="70"/>
        <v>1.1206186253212134</v>
      </c>
      <c r="O121" s="34">
        <f t="shared" si="71"/>
        <v>8.6847943462394037E-4</v>
      </c>
      <c r="P121" s="34">
        <f t="shared" si="58"/>
        <v>7.2002100000000003E-3</v>
      </c>
      <c r="Q121" s="35">
        <v>187</v>
      </c>
      <c r="R121" s="81">
        <f t="shared" si="72"/>
        <v>1.1558879893860918</v>
      </c>
      <c r="S121" s="34">
        <f t="shared" si="73"/>
        <v>8.9581319177422115E-4</v>
      </c>
      <c r="T121" s="34">
        <f t="shared" si="59"/>
        <v>5.7465184000000001E-3</v>
      </c>
      <c r="U121" s="35">
        <v>227</v>
      </c>
      <c r="V121" s="81">
        <f t="shared" si="74"/>
        <v>1.1922673903657901</v>
      </c>
      <c r="W121" s="34">
        <f t="shared" si="75"/>
        <v>9.240072275334874E-4</v>
      </c>
      <c r="X121" s="34">
        <f t="shared" si="60"/>
        <v>4.8058446999999999E-3</v>
      </c>
      <c r="Y121" s="35">
        <v>267</v>
      </c>
      <c r="Z121" s="81">
        <f t="shared" si="76"/>
        <v>1.2297917645849321</v>
      </c>
      <c r="AA121" s="34">
        <f t="shared" si="77"/>
        <v>9.5308861755332233E-4</v>
      </c>
      <c r="AB121" s="34">
        <f t="shared" si="61"/>
        <v>4.1476187000000003E-3</v>
      </c>
      <c r="AC121" s="35">
        <v>307</v>
      </c>
      <c r="AD121" s="81">
        <f t="shared" si="78"/>
        <v>1.2684971479232667</v>
      </c>
      <c r="AE121" s="34">
        <f t="shared" si="79"/>
        <v>9.8308528964053169E-4</v>
      </c>
      <c r="AF121" s="34">
        <f t="shared" si="62"/>
        <v>3.6614365999999999E-3</v>
      </c>
      <c r="AG121" s="35">
        <v>347</v>
      </c>
      <c r="AH121" s="81">
        <f t="shared" si="80"/>
        <v>1.3084207104220977</v>
      </c>
      <c r="AI121" s="34">
        <f t="shared" si="81"/>
        <v>1.0140260505771257E-3</v>
      </c>
      <c r="AJ121" s="34">
        <f t="shared" si="63"/>
        <v>3.2878014000000001E-3</v>
      </c>
    </row>
    <row r="122" spans="1:36" s="26" customFormat="1" ht="17.25" customHeight="1" x14ac:dyDescent="0.15">
      <c r="A122" s="35">
        <v>28</v>
      </c>
      <c r="B122" s="81">
        <f t="shared" si="64"/>
        <v>1.0219285685907349</v>
      </c>
      <c r="C122" s="34">
        <f t="shared" si="65"/>
        <v>7.9199464065781951E-4</v>
      </c>
      <c r="D122" s="34">
        <f t="shared" si="55"/>
        <v>3.6117024099999999E-2</v>
      </c>
      <c r="E122" s="35">
        <v>68</v>
      </c>
      <c r="F122" s="81">
        <f t="shared" si="66"/>
        <v>1.0540918486929161</v>
      </c>
      <c r="G122" s="34">
        <f t="shared" si="67"/>
        <v>8.1692118273700995E-4</v>
      </c>
      <c r="H122" s="34">
        <f t="shared" si="56"/>
        <v>1.51024822E-2</v>
      </c>
      <c r="I122" s="35">
        <v>108</v>
      </c>
      <c r="J122" s="81">
        <f t="shared" si="68"/>
        <v>1.087267407557748</v>
      </c>
      <c r="K122" s="34">
        <f t="shared" si="69"/>
        <v>8.4263224085725467E-4</v>
      </c>
      <c r="L122" s="34">
        <f t="shared" si="57"/>
        <v>9.6557497000000006E-3</v>
      </c>
      <c r="M122" s="35">
        <v>148</v>
      </c>
      <c r="N122" s="81">
        <f t="shared" si="70"/>
        <v>1.1214871047558372</v>
      </c>
      <c r="O122" s="34">
        <f t="shared" si="71"/>
        <v>8.6915250618577384E-4</v>
      </c>
      <c r="P122" s="34">
        <f t="shared" si="58"/>
        <v>7.1542779000000004E-3</v>
      </c>
      <c r="Q122" s="35">
        <v>188</v>
      </c>
      <c r="R122" s="81">
        <f t="shared" si="72"/>
        <v>1.1567838025778661</v>
      </c>
      <c r="S122" s="34">
        <f t="shared" si="73"/>
        <v>8.9650744699784624E-4</v>
      </c>
      <c r="T122" s="34">
        <f t="shared" si="59"/>
        <v>5.7181126999999998E-3</v>
      </c>
      <c r="U122" s="35">
        <v>228</v>
      </c>
      <c r="V122" s="81">
        <f t="shared" si="74"/>
        <v>1.1931913975933235</v>
      </c>
      <c r="W122" s="34">
        <f t="shared" si="75"/>
        <v>9.2472333313482562E-4</v>
      </c>
      <c r="X122" s="34">
        <f t="shared" si="60"/>
        <v>4.7865657999999998E-3</v>
      </c>
      <c r="Y122" s="35">
        <v>268</v>
      </c>
      <c r="Z122" s="81">
        <f t="shared" si="76"/>
        <v>1.2307448532024854</v>
      </c>
      <c r="AA122" s="34">
        <f t="shared" si="77"/>
        <v>9.5382726123192626E-4</v>
      </c>
      <c r="AB122" s="34">
        <f t="shared" si="61"/>
        <v>4.1336881000000004E-3</v>
      </c>
      <c r="AC122" s="35">
        <v>308</v>
      </c>
      <c r="AD122" s="81">
        <f t="shared" si="78"/>
        <v>1.2694802332129071</v>
      </c>
      <c r="AE122" s="34">
        <f t="shared" si="79"/>
        <v>9.8384718074000298E-4</v>
      </c>
      <c r="AF122" s="34">
        <f t="shared" si="62"/>
        <v>3.6509067E-3</v>
      </c>
      <c r="AG122" s="35">
        <v>348</v>
      </c>
      <c r="AH122" s="81">
        <f t="shared" si="80"/>
        <v>1.3094347364726748</v>
      </c>
      <c r="AI122" s="34">
        <f t="shared" si="81"/>
        <v>1.014811920766323E-3</v>
      </c>
      <c r="AJ122" s="34">
        <f t="shared" si="63"/>
        <v>3.2795669000000001E-3</v>
      </c>
    </row>
    <row r="123" spans="1:36" s="26" customFormat="1" ht="17.25" customHeight="1" x14ac:dyDescent="0.15">
      <c r="A123" s="35">
        <v>29</v>
      </c>
      <c r="B123" s="81">
        <f t="shared" si="64"/>
        <v>1.0227205632313927</v>
      </c>
      <c r="C123" s="34">
        <f t="shared" si="65"/>
        <v>7.9260843650432941E-4</v>
      </c>
      <c r="D123" s="34">
        <f t="shared" si="55"/>
        <v>3.4885069900000003E-2</v>
      </c>
      <c r="E123" s="35">
        <v>69</v>
      </c>
      <c r="F123" s="81">
        <f t="shared" si="66"/>
        <v>1.054908769875653</v>
      </c>
      <c r="G123" s="34">
        <f t="shared" si="67"/>
        <v>8.1755429665363098E-4</v>
      </c>
      <c r="H123" s="34">
        <f t="shared" si="56"/>
        <v>1.4889320899999999E-2</v>
      </c>
      <c r="I123" s="35">
        <v>109</v>
      </c>
      <c r="J123" s="81">
        <f t="shared" si="68"/>
        <v>1.0881100397986052</v>
      </c>
      <c r="K123" s="34">
        <f t="shared" si="69"/>
        <v>8.4328528084391913E-4</v>
      </c>
      <c r="L123" s="34">
        <f t="shared" si="57"/>
        <v>9.5708193999999996E-3</v>
      </c>
      <c r="M123" s="35">
        <v>149</v>
      </c>
      <c r="N123" s="81">
        <f t="shared" si="70"/>
        <v>1.1223562572620229</v>
      </c>
      <c r="O123" s="34">
        <f t="shared" si="71"/>
        <v>8.6982609937806782E-4</v>
      </c>
      <c r="P123" s="34">
        <f t="shared" si="58"/>
        <v>7.1089628999999998E-3</v>
      </c>
      <c r="Q123" s="35">
        <v>189</v>
      </c>
      <c r="R123" s="81">
        <f t="shared" si="72"/>
        <v>1.1576803100248638</v>
      </c>
      <c r="S123" s="34">
        <f t="shared" si="73"/>
        <v>8.9720224026926948E-4</v>
      </c>
      <c r="T123" s="34">
        <f t="shared" si="59"/>
        <v>5.6900081000000003E-3</v>
      </c>
      <c r="U123" s="35">
        <v>229</v>
      </c>
      <c r="V123" s="81">
        <f t="shared" si="74"/>
        <v>1.1941161209264584</v>
      </c>
      <c r="W123" s="34">
        <f t="shared" si="75"/>
        <v>9.2543999371800525E-4</v>
      </c>
      <c r="X123" s="34">
        <f t="shared" si="60"/>
        <v>4.7674555999999996E-3</v>
      </c>
      <c r="Y123" s="35">
        <v>269</v>
      </c>
      <c r="Z123" s="81">
        <f t="shared" si="76"/>
        <v>1.2316986804637173</v>
      </c>
      <c r="AA123" s="34">
        <f t="shared" si="77"/>
        <v>9.5456647735938098E-4</v>
      </c>
      <c r="AB123" s="34">
        <f t="shared" si="61"/>
        <v>4.1198614999999996E-3</v>
      </c>
      <c r="AC123" s="35">
        <v>309</v>
      </c>
      <c r="AD123" s="81">
        <f t="shared" si="78"/>
        <v>1.2704640803936471</v>
      </c>
      <c r="AE123" s="34">
        <f t="shared" si="79"/>
        <v>9.8460966230507646E-4</v>
      </c>
      <c r="AF123" s="34">
        <f t="shared" si="62"/>
        <v>3.6404452E-3</v>
      </c>
      <c r="AG123" s="35">
        <v>349</v>
      </c>
      <c r="AH123" s="81">
        <f t="shared" si="80"/>
        <v>1.3104495483934411</v>
      </c>
      <c r="AI123" s="34">
        <f t="shared" si="81"/>
        <v>1.0155984000049169E-3</v>
      </c>
      <c r="AJ123" s="34">
        <f t="shared" si="63"/>
        <v>3.2713798999999999E-3</v>
      </c>
    </row>
    <row r="124" spans="1:36" s="26" customFormat="1" ht="17.25" customHeight="1" x14ac:dyDescent="0.15">
      <c r="A124" s="37">
        <v>30</v>
      </c>
      <c r="B124" s="81">
        <f t="shared" si="64"/>
        <v>1.0235131716678969</v>
      </c>
      <c r="C124" s="34">
        <f t="shared" si="65"/>
        <v>7.9322270804262009E-4</v>
      </c>
      <c r="D124" s="38">
        <f t="shared" si="55"/>
        <v>3.3735249299999999E-2</v>
      </c>
      <c r="E124" s="37">
        <v>70</v>
      </c>
      <c r="F124" s="81">
        <f t="shared" si="66"/>
        <v>1.0557263241723065</v>
      </c>
      <c r="G124" s="34">
        <f t="shared" si="67"/>
        <v>8.1818790123353751E-4</v>
      </c>
      <c r="H124" s="38">
        <f t="shared" si="56"/>
        <v>1.46822514E-2</v>
      </c>
      <c r="I124" s="37">
        <v>110</v>
      </c>
      <c r="J124" s="81">
        <f t="shared" si="68"/>
        <v>1.0889533250794492</v>
      </c>
      <c r="K124" s="34">
        <f t="shared" si="69"/>
        <v>8.4393882693657317E-4</v>
      </c>
      <c r="L124" s="38">
        <f t="shared" si="57"/>
        <v>9.4874343E-3</v>
      </c>
      <c r="M124" s="37">
        <v>150</v>
      </c>
      <c r="N124" s="81">
        <f t="shared" si="70"/>
        <v>1.123226083361401</v>
      </c>
      <c r="O124" s="34">
        <f t="shared" si="71"/>
        <v>8.7050021460508562E-4</v>
      </c>
      <c r="P124" s="38">
        <f t="shared" si="58"/>
        <v>7.0642528999999999E-3</v>
      </c>
      <c r="Q124" s="37">
        <v>190</v>
      </c>
      <c r="R124" s="81">
        <f t="shared" si="72"/>
        <v>1.1585775122651332</v>
      </c>
      <c r="S124" s="34">
        <f t="shared" si="73"/>
        <v>8.9789757200547829E-4</v>
      </c>
      <c r="T124" s="38">
        <f t="shared" si="59"/>
        <v>5.6621998999999996E-3</v>
      </c>
      <c r="U124" s="37">
        <v>230</v>
      </c>
      <c r="V124" s="81">
        <f t="shared" si="74"/>
        <v>1.1950415609201763</v>
      </c>
      <c r="W124" s="34">
        <f t="shared" si="75"/>
        <v>9.2615720971313666E-4</v>
      </c>
      <c r="X124" s="38">
        <f t="shared" si="60"/>
        <v>4.7485121000000003E-3</v>
      </c>
      <c r="Y124" s="37">
        <v>270</v>
      </c>
      <c r="Z124" s="81">
        <f t="shared" si="76"/>
        <v>1.2326532469410767</v>
      </c>
      <c r="AA124" s="34">
        <f t="shared" si="77"/>
        <v>9.5530626637933445E-4</v>
      </c>
      <c r="AB124" s="38">
        <f t="shared" si="61"/>
        <v>4.1061377E-3</v>
      </c>
      <c r="AC124" s="37">
        <v>310</v>
      </c>
      <c r="AD124" s="81">
        <f t="shared" si="78"/>
        <v>1.2714486900559521</v>
      </c>
      <c r="AE124" s="34">
        <f t="shared" si="79"/>
        <v>9.8537273479336286E-4</v>
      </c>
      <c r="AF124" s="38">
        <f t="shared" si="62"/>
        <v>3.6300515000000002E-3</v>
      </c>
      <c r="AG124" s="37">
        <v>350</v>
      </c>
      <c r="AH124" s="81">
        <f t="shared" si="80"/>
        <v>1.3114651467934459</v>
      </c>
      <c r="AI124" s="34">
        <f t="shared" si="81"/>
        <v>1.0163854887649205E-3</v>
      </c>
      <c r="AJ124" s="38">
        <f t="shared" si="63"/>
        <v>3.2632399000000001E-3</v>
      </c>
    </row>
    <row r="125" spans="1:36" s="26" customFormat="1" ht="17.25" customHeight="1" x14ac:dyDescent="0.15">
      <c r="A125" s="33">
        <v>31</v>
      </c>
      <c r="B125" s="81">
        <f t="shared" si="64"/>
        <v>1.0243063943759394</v>
      </c>
      <c r="C125" s="34">
        <f t="shared" si="65"/>
        <v>7.9383745564135303E-4</v>
      </c>
      <c r="D125" s="34">
        <f t="shared" si="55"/>
        <v>3.2659613900000002E-2</v>
      </c>
      <c r="E125" s="33">
        <v>71</v>
      </c>
      <c r="F125" s="81">
        <f t="shared" si="66"/>
        <v>1.0565445120735399</v>
      </c>
      <c r="G125" s="34">
        <f t="shared" si="67"/>
        <v>8.188219968569935E-4</v>
      </c>
      <c r="H125" s="34">
        <f t="shared" si="56"/>
        <v>1.44810162E-2</v>
      </c>
      <c r="I125" s="33">
        <v>111</v>
      </c>
      <c r="J125" s="81">
        <f t="shared" si="68"/>
        <v>1.0897972639063858</v>
      </c>
      <c r="K125" s="34">
        <f t="shared" si="69"/>
        <v>8.4459287952744894E-4</v>
      </c>
      <c r="L125" s="34">
        <f t="shared" si="57"/>
        <v>9.4055525000000008E-3</v>
      </c>
      <c r="M125" s="33">
        <v>151</v>
      </c>
      <c r="N125" s="81">
        <f t="shared" si="70"/>
        <v>1.1240965835760059</v>
      </c>
      <c r="O125" s="34">
        <f t="shared" si="71"/>
        <v>8.7117485227140455E-4</v>
      </c>
      <c r="P125" s="34">
        <f t="shared" si="58"/>
        <v>7.0201357000000001E-3</v>
      </c>
      <c r="Q125" s="33">
        <v>191</v>
      </c>
      <c r="R125" s="81">
        <f t="shared" si="72"/>
        <v>1.1594754098371387</v>
      </c>
      <c r="S125" s="34">
        <f t="shared" si="73"/>
        <v>8.9859344262378251E-4</v>
      </c>
      <c r="T125" s="34">
        <f t="shared" si="59"/>
        <v>5.6346833999999998E-3</v>
      </c>
      <c r="U125" s="33">
        <v>231</v>
      </c>
      <c r="V125" s="81">
        <f t="shared" si="74"/>
        <v>1.1959677181298893</v>
      </c>
      <c r="W125" s="34">
        <f t="shared" si="75"/>
        <v>9.2687498155066426E-4</v>
      </c>
      <c r="X125" s="34">
        <f t="shared" si="60"/>
        <v>4.7297329999999999E-3</v>
      </c>
      <c r="Y125" s="33">
        <v>271</v>
      </c>
      <c r="Z125" s="81">
        <f t="shared" si="76"/>
        <v>1.2336085532074561</v>
      </c>
      <c r="AA125" s="34">
        <f t="shared" si="77"/>
        <v>9.5604662873577839E-4</v>
      </c>
      <c r="AB125" s="34">
        <f t="shared" si="61"/>
        <v>4.0925155000000003E-3</v>
      </c>
      <c r="AC125" s="33">
        <v>311</v>
      </c>
      <c r="AD125" s="81">
        <f t="shared" si="78"/>
        <v>1.2724340627907453</v>
      </c>
      <c r="AE125" s="34">
        <f t="shared" si="79"/>
        <v>9.8613639866282766E-4</v>
      </c>
      <c r="AF125" s="34">
        <f t="shared" si="62"/>
        <v>3.6197249999999999E-3</v>
      </c>
      <c r="AG125" s="33">
        <v>351</v>
      </c>
      <c r="AH125" s="81">
        <f t="shared" si="80"/>
        <v>1.3124815322822108</v>
      </c>
      <c r="AI125" s="34">
        <f t="shared" si="81"/>
        <v>1.0171731875187134E-3</v>
      </c>
      <c r="AJ125" s="34">
        <f t="shared" si="63"/>
        <v>3.2551466000000002E-3</v>
      </c>
    </row>
    <row r="126" spans="1:36" s="26" customFormat="1" ht="17.25" customHeight="1" x14ac:dyDescent="0.15">
      <c r="A126" s="35">
        <v>32</v>
      </c>
      <c r="B126" s="81">
        <f t="shared" si="64"/>
        <v>1.0251002318315807</v>
      </c>
      <c r="C126" s="34">
        <f t="shared" si="65"/>
        <v>7.9445267966947507E-4</v>
      </c>
      <c r="D126" s="34">
        <f t="shared" si="55"/>
        <v>3.1651208799999997E-2</v>
      </c>
      <c r="E126" s="35">
        <v>72</v>
      </c>
      <c r="F126" s="81">
        <f t="shared" si="66"/>
        <v>1.057363334070397</v>
      </c>
      <c r="G126" s="34">
        <f t="shared" si="67"/>
        <v>8.1945658390455772E-4</v>
      </c>
      <c r="H126" s="34">
        <f t="shared" si="56"/>
        <v>1.42853723E-2</v>
      </c>
      <c r="I126" s="35">
        <v>112</v>
      </c>
      <c r="J126" s="81">
        <f t="shared" si="68"/>
        <v>1.0906418567859131</v>
      </c>
      <c r="K126" s="34">
        <f t="shared" si="69"/>
        <v>8.4524743900908259E-4</v>
      </c>
      <c r="L126" s="34">
        <f t="shared" si="57"/>
        <v>9.3251337999999996E-3</v>
      </c>
      <c r="M126" s="35">
        <v>152</v>
      </c>
      <c r="N126" s="81">
        <f t="shared" si="70"/>
        <v>1.1249677584282773</v>
      </c>
      <c r="O126" s="34">
        <f t="shared" si="71"/>
        <v>8.7185001278191493E-4</v>
      </c>
      <c r="P126" s="34">
        <f t="shared" si="58"/>
        <v>6.9765996000000002E-3</v>
      </c>
      <c r="Q126" s="35">
        <v>192</v>
      </c>
      <c r="R126" s="81">
        <f t="shared" si="72"/>
        <v>1.1603740032797625</v>
      </c>
      <c r="S126" s="34">
        <f t="shared" si="73"/>
        <v>8.9928985254181595E-4</v>
      </c>
      <c r="T126" s="34">
        <f t="shared" si="59"/>
        <v>5.6074540000000004E-3</v>
      </c>
      <c r="U126" s="35">
        <v>232</v>
      </c>
      <c r="V126" s="81">
        <f t="shared" si="74"/>
        <v>1.1968945931114399</v>
      </c>
      <c r="W126" s="34">
        <f t="shared" si="75"/>
        <v>9.2759330966136588E-4</v>
      </c>
      <c r="X126" s="34">
        <f t="shared" si="60"/>
        <v>4.7111161999999996E-3</v>
      </c>
      <c r="Y126" s="35">
        <v>272</v>
      </c>
      <c r="Z126" s="81">
        <f t="shared" si="76"/>
        <v>1.2345645998361918</v>
      </c>
      <c r="AA126" s="34">
        <f t="shared" si="77"/>
        <v>9.5678756487304869E-4</v>
      </c>
      <c r="AB126" s="34">
        <f t="shared" si="61"/>
        <v>4.0789939000000002E-3</v>
      </c>
      <c r="AC126" s="35">
        <v>312</v>
      </c>
      <c r="AD126" s="81">
        <f t="shared" si="78"/>
        <v>1.2734201991894081</v>
      </c>
      <c r="AE126" s="34">
        <f t="shared" si="79"/>
        <v>9.869006543717911E-4</v>
      </c>
      <c r="AF126" s="34">
        <f t="shared" si="62"/>
        <v>3.6094651000000001E-3</v>
      </c>
      <c r="AG126" s="35">
        <v>352</v>
      </c>
      <c r="AH126" s="81">
        <f t="shared" si="80"/>
        <v>1.3134987054697294</v>
      </c>
      <c r="AI126" s="34">
        <f t="shared" si="81"/>
        <v>1.0179614967390403E-3</v>
      </c>
      <c r="AJ126" s="34">
        <f t="shared" si="63"/>
        <v>3.2470995E-3</v>
      </c>
    </row>
    <row r="127" spans="1:36" s="26" customFormat="1" ht="17.25" customHeight="1" x14ac:dyDescent="0.15">
      <c r="A127" s="35">
        <v>33</v>
      </c>
      <c r="B127" s="81">
        <f t="shared" si="64"/>
        <v>1.0258946845112502</v>
      </c>
      <c r="C127" s="34">
        <f t="shared" si="65"/>
        <v>7.9506838049621885E-4</v>
      </c>
      <c r="D127" s="34">
        <f t="shared" si="55"/>
        <v>3.0703922299999999E-2</v>
      </c>
      <c r="E127" s="35">
        <v>73</v>
      </c>
      <c r="F127" s="81">
        <f t="shared" si="66"/>
        <v>1.0581827906543015</v>
      </c>
      <c r="G127" s="34">
        <f t="shared" si="67"/>
        <v>8.200916627570837E-4</v>
      </c>
      <c r="H127" s="34">
        <f t="shared" si="56"/>
        <v>1.40950899E-2</v>
      </c>
      <c r="I127" s="35">
        <v>113</v>
      </c>
      <c r="J127" s="81">
        <f t="shared" si="68"/>
        <v>1.0914871042249221</v>
      </c>
      <c r="K127" s="34">
        <f t="shared" si="69"/>
        <v>8.4590250577431473E-4</v>
      </c>
      <c r="L127" s="34">
        <f t="shared" si="57"/>
        <v>9.2461392999999992E-3</v>
      </c>
      <c r="M127" s="35">
        <v>153</v>
      </c>
      <c r="N127" s="81">
        <f t="shared" si="70"/>
        <v>1.1258396084410591</v>
      </c>
      <c r="O127" s="34">
        <f t="shared" si="71"/>
        <v>8.7252569654182083E-4</v>
      </c>
      <c r="P127" s="34">
        <f t="shared" si="58"/>
        <v>6.9336333000000003E-3</v>
      </c>
      <c r="Q127" s="35">
        <v>193</v>
      </c>
      <c r="R127" s="81">
        <f t="shared" si="72"/>
        <v>1.1612732931323042</v>
      </c>
      <c r="S127" s="34">
        <f t="shared" si="73"/>
        <v>8.9998680217753574E-4</v>
      </c>
      <c r="T127" s="34">
        <f t="shared" si="59"/>
        <v>5.5805074000000003E-3</v>
      </c>
      <c r="U127" s="35">
        <v>233</v>
      </c>
      <c r="V127" s="81">
        <f t="shared" si="74"/>
        <v>1.1978221864211012</v>
      </c>
      <c r="W127" s="34">
        <f t="shared" si="75"/>
        <v>9.2831219447635335E-4</v>
      </c>
      <c r="X127" s="34">
        <f t="shared" si="60"/>
        <v>4.6926596999999999E-3</v>
      </c>
      <c r="Y127" s="35">
        <v>273</v>
      </c>
      <c r="Z127" s="81">
        <f t="shared" si="76"/>
        <v>1.2355213874010649</v>
      </c>
      <c r="AA127" s="34">
        <f t="shared" si="77"/>
        <v>9.5752907523582521E-4</v>
      </c>
      <c r="AB127" s="34">
        <f t="shared" si="61"/>
        <v>4.0655715999999998E-3</v>
      </c>
      <c r="AC127" s="35">
        <v>313</v>
      </c>
      <c r="AD127" s="81">
        <f t="shared" si="78"/>
        <v>1.2744070998437798</v>
      </c>
      <c r="AE127" s="34">
        <f t="shared" si="79"/>
        <v>9.8766550237892946E-4</v>
      </c>
      <c r="AF127" s="34">
        <f t="shared" si="62"/>
        <v>3.5992709000000002E-3</v>
      </c>
      <c r="AG127" s="35">
        <v>353</v>
      </c>
      <c r="AH127" s="81">
        <f t="shared" si="80"/>
        <v>1.3145166669664683</v>
      </c>
      <c r="AI127" s="34">
        <f t="shared" si="81"/>
        <v>1.0187504168990128E-3</v>
      </c>
      <c r="AJ127" s="34">
        <f t="shared" si="63"/>
        <v>3.2390982999999998E-3</v>
      </c>
    </row>
    <row r="128" spans="1:36" s="26" customFormat="1" ht="17.25" customHeight="1" x14ac:dyDescent="0.15">
      <c r="A128" s="35">
        <v>34</v>
      </c>
      <c r="B128" s="81">
        <f t="shared" si="64"/>
        <v>1.0266897528917465</v>
      </c>
      <c r="C128" s="34">
        <f t="shared" si="65"/>
        <v>7.9568455849110347E-4</v>
      </c>
      <c r="D128" s="34">
        <f t="shared" si="55"/>
        <v>2.9812361400000001E-2</v>
      </c>
      <c r="E128" s="35">
        <v>74</v>
      </c>
      <c r="F128" s="81">
        <f t="shared" si="66"/>
        <v>1.0590028823170585</v>
      </c>
      <c r="G128" s="34">
        <f t="shared" si="67"/>
        <v>8.2072723379572046E-4</v>
      </c>
      <c r="H128" s="34">
        <f t="shared" si="56"/>
        <v>1.39099515E-2</v>
      </c>
      <c r="I128" s="35">
        <v>114</v>
      </c>
      <c r="J128" s="81">
        <f t="shared" si="68"/>
        <v>1.0923330067306964</v>
      </c>
      <c r="K128" s="34">
        <f t="shared" si="69"/>
        <v>8.4655808021628974E-4</v>
      </c>
      <c r="L128" s="34">
        <f t="shared" si="57"/>
        <v>9.1685315000000003E-3</v>
      </c>
      <c r="M128" s="35">
        <v>154</v>
      </c>
      <c r="N128" s="81">
        <f t="shared" si="70"/>
        <v>1.126712134137601</v>
      </c>
      <c r="O128" s="34">
        <f t="shared" si="71"/>
        <v>8.7320190395664076E-4</v>
      </c>
      <c r="P128" s="34">
        <f t="shared" si="58"/>
        <v>6.8912256000000002E-3</v>
      </c>
      <c r="Q128" s="35">
        <v>194</v>
      </c>
      <c r="R128" s="81">
        <f t="shared" si="72"/>
        <v>1.1621732799344817</v>
      </c>
      <c r="S128" s="34">
        <f t="shared" si="73"/>
        <v>9.0068429194922338E-4</v>
      </c>
      <c r="T128" s="34">
        <f t="shared" si="59"/>
        <v>5.5538389999999997E-3</v>
      </c>
      <c r="U128" s="35">
        <v>234</v>
      </c>
      <c r="V128" s="81">
        <f t="shared" si="74"/>
        <v>1.1987504986155775</v>
      </c>
      <c r="W128" s="34">
        <f t="shared" si="75"/>
        <v>9.2903163642707258E-4</v>
      </c>
      <c r="X128" s="34">
        <f t="shared" si="60"/>
        <v>4.6743612999999998E-3</v>
      </c>
      <c r="Y128" s="35">
        <v>274</v>
      </c>
      <c r="Z128" s="81">
        <f t="shared" si="76"/>
        <v>1.2364789164763006</v>
      </c>
      <c r="AA128" s="34">
        <f t="shared" si="77"/>
        <v>9.5827116026913294E-4</v>
      </c>
      <c r="AB128" s="34">
        <f t="shared" si="61"/>
        <v>4.0522478000000004E-3</v>
      </c>
      <c r="AC128" s="35">
        <v>314</v>
      </c>
      <c r="AD128" s="81">
        <f t="shared" si="78"/>
        <v>1.2753947653461586</v>
      </c>
      <c r="AE128" s="34">
        <f t="shared" si="79"/>
        <v>9.8843094314327289E-4</v>
      </c>
      <c r="AF128" s="34">
        <f t="shared" si="62"/>
        <v>3.5891421000000001E-3</v>
      </c>
      <c r="AG128" s="35">
        <v>354</v>
      </c>
      <c r="AH128" s="81">
        <f t="shared" si="80"/>
        <v>1.3155354173833673</v>
      </c>
      <c r="AI128" s="34">
        <f t="shared" si="81"/>
        <v>1.0195399484721095E-3</v>
      </c>
      <c r="AJ128" s="34">
        <f t="shared" si="63"/>
        <v>3.2311427E-3</v>
      </c>
    </row>
    <row r="129" spans="1:36" s="26" customFormat="1" ht="17.25" customHeight="1" x14ac:dyDescent="0.15">
      <c r="A129" s="39">
        <v>35</v>
      </c>
      <c r="B129" s="81">
        <f t="shared" si="64"/>
        <v>1.0274854374502376</v>
      </c>
      <c r="C129" s="34">
        <f t="shared" si="65"/>
        <v>7.9630121402393412E-4</v>
      </c>
      <c r="D129" s="38">
        <f t="shared" si="55"/>
        <v>2.89717497E-2</v>
      </c>
      <c r="E129" s="39">
        <v>75</v>
      </c>
      <c r="F129" s="81">
        <f t="shared" si="66"/>
        <v>1.0598236095508542</v>
      </c>
      <c r="G129" s="34">
        <f t="shared" si="67"/>
        <v>8.2136329740191199E-4</v>
      </c>
      <c r="H129" s="38">
        <f t="shared" si="56"/>
        <v>1.3729751599999999E-2</v>
      </c>
      <c r="I129" s="39">
        <v>115</v>
      </c>
      <c r="J129" s="81">
        <f t="shared" si="68"/>
        <v>1.0931795648109126</v>
      </c>
      <c r="K129" s="34">
        <f t="shared" si="69"/>
        <v>8.4721416272845722E-4</v>
      </c>
      <c r="L129" s="38">
        <f t="shared" si="57"/>
        <v>9.0922742999999997E-3</v>
      </c>
      <c r="M129" s="39">
        <v>155</v>
      </c>
      <c r="N129" s="81">
        <f t="shared" si="70"/>
        <v>1.1275853360415575</v>
      </c>
      <c r="O129" s="34">
        <f t="shared" si="71"/>
        <v>8.7387863543220709E-4</v>
      </c>
      <c r="P129" s="38">
        <f t="shared" si="58"/>
        <v>6.8493657999999999E-3</v>
      </c>
      <c r="Q129" s="39">
        <v>195</v>
      </c>
      <c r="R129" s="81">
        <f t="shared" si="72"/>
        <v>1.1630739642264309</v>
      </c>
      <c r="S129" s="34">
        <f t="shared" si="73"/>
        <v>9.0138232227548391E-4</v>
      </c>
      <c r="T129" s="38">
        <f t="shared" si="59"/>
        <v>5.5274447000000001E-3</v>
      </c>
      <c r="U129" s="39">
        <v>235</v>
      </c>
      <c r="V129" s="81">
        <f t="shared" si="74"/>
        <v>1.1996795302520045</v>
      </c>
      <c r="W129" s="34">
        <f t="shared" si="75"/>
        <v>9.297516359453034E-4</v>
      </c>
      <c r="X129" s="38">
        <f t="shared" si="60"/>
        <v>4.6562191000000001E-3</v>
      </c>
      <c r="Y129" s="39">
        <v>275</v>
      </c>
      <c r="Z129" s="81">
        <f t="shared" si="76"/>
        <v>1.2374371876365697</v>
      </c>
      <c r="AA129" s="34">
        <f t="shared" si="77"/>
        <v>9.5901382041834154E-4</v>
      </c>
      <c r="AB129" s="38">
        <f t="shared" si="61"/>
        <v>4.0390210999999999E-3</v>
      </c>
      <c r="AC129" s="39">
        <v>315</v>
      </c>
      <c r="AD129" s="81">
        <f t="shared" si="78"/>
        <v>1.2763831962893017</v>
      </c>
      <c r="AE129" s="34">
        <f t="shared" si="79"/>
        <v>9.8919697712420893E-4</v>
      </c>
      <c r="AF129" s="38">
        <f t="shared" si="62"/>
        <v>3.5790778999999998E-3</v>
      </c>
      <c r="AG129" s="39">
        <v>355</v>
      </c>
      <c r="AH129" s="81">
        <f t="shared" si="80"/>
        <v>1.3165549573318394</v>
      </c>
      <c r="AI129" s="34">
        <f t="shared" si="81"/>
        <v>1.0203300919321755E-3</v>
      </c>
      <c r="AJ129" s="38">
        <f t="shared" si="63"/>
        <v>3.2232321E-3</v>
      </c>
    </row>
    <row r="130" spans="1:36" s="26" customFormat="1" ht="17.25" customHeight="1" x14ac:dyDescent="0.15">
      <c r="A130" s="41">
        <v>36</v>
      </c>
      <c r="B130" s="81">
        <f t="shared" si="64"/>
        <v>1.0282817386642615</v>
      </c>
      <c r="C130" s="34">
        <f t="shared" si="65"/>
        <v>7.9691834746480267E-4</v>
      </c>
      <c r="D130" s="34">
        <f t="shared" si="55"/>
        <v>2.81778414E-2</v>
      </c>
      <c r="E130" s="41">
        <v>76</v>
      </c>
      <c r="F130" s="81">
        <f t="shared" si="66"/>
        <v>1.0606449728482561</v>
      </c>
      <c r="G130" s="34">
        <f t="shared" si="67"/>
        <v>8.2199985395739852E-4</v>
      </c>
      <c r="H130" s="34">
        <f t="shared" si="56"/>
        <v>1.3554294999999999E-2</v>
      </c>
      <c r="I130" s="41">
        <v>116</v>
      </c>
      <c r="J130" s="81">
        <f t="shared" si="68"/>
        <v>1.0940267789736411</v>
      </c>
      <c r="K130" s="34">
        <f t="shared" si="69"/>
        <v>8.4787075370457187E-4</v>
      </c>
      <c r="L130" s="34">
        <f t="shared" si="57"/>
        <v>9.0173327999999997E-3</v>
      </c>
      <c r="M130" s="41">
        <v>156</v>
      </c>
      <c r="N130" s="81">
        <f t="shared" si="70"/>
        <v>1.1284592146769896</v>
      </c>
      <c r="O130" s="34">
        <f t="shared" si="71"/>
        <v>8.7455589137466695E-4</v>
      </c>
      <c r="P130" s="34">
        <f t="shared" si="58"/>
        <v>6.8080433000000003E-3</v>
      </c>
      <c r="Q130" s="41">
        <v>196</v>
      </c>
      <c r="R130" s="81">
        <f t="shared" si="72"/>
        <v>1.1639753465487064</v>
      </c>
      <c r="S130" s="34">
        <f t="shared" si="73"/>
        <v>9.0208089357524742E-4</v>
      </c>
      <c r="T130" s="34">
        <f t="shared" si="59"/>
        <v>5.5013201999999997E-3</v>
      </c>
      <c r="U130" s="41">
        <v>236</v>
      </c>
      <c r="V130" s="81">
        <f t="shared" si="74"/>
        <v>1.2006092818879497</v>
      </c>
      <c r="W130" s="34">
        <f t="shared" si="75"/>
        <v>9.3047219346316097E-4</v>
      </c>
      <c r="X130" s="34">
        <f t="shared" si="60"/>
        <v>4.6382309999999996E-3</v>
      </c>
      <c r="Y130" s="41">
        <v>276</v>
      </c>
      <c r="Z130" s="81">
        <f t="shared" si="76"/>
        <v>1.238396201456988</v>
      </c>
      <c r="AA130" s="34">
        <f t="shared" si="77"/>
        <v>9.5975705612916576E-4</v>
      </c>
      <c r="AB130" s="34">
        <f t="shared" si="61"/>
        <v>4.0258906999999997E-3</v>
      </c>
      <c r="AC130" s="41">
        <v>316</v>
      </c>
      <c r="AD130" s="81">
        <f t="shared" si="78"/>
        <v>1.2773723932664258</v>
      </c>
      <c r="AE130" s="34">
        <f t="shared" si="79"/>
        <v>9.8996360478148006E-4</v>
      </c>
      <c r="AF130" s="34">
        <f t="shared" si="62"/>
        <v>3.5690776000000001E-3</v>
      </c>
      <c r="AG130" s="41">
        <v>356</v>
      </c>
      <c r="AH130" s="81">
        <f t="shared" si="80"/>
        <v>1.3175752874237714</v>
      </c>
      <c r="AI130" s="34">
        <f t="shared" si="81"/>
        <v>1.0211208477534227E-3</v>
      </c>
      <c r="AJ130" s="34">
        <f t="shared" si="63"/>
        <v>3.2153662E-3</v>
      </c>
    </row>
    <row r="131" spans="1:36" s="26" customFormat="1" ht="17.25" customHeight="1" x14ac:dyDescent="0.15">
      <c r="A131" s="35">
        <v>37</v>
      </c>
      <c r="B131" s="81">
        <f t="shared" si="64"/>
        <v>1.0290786570117263</v>
      </c>
      <c r="C131" s="34">
        <f t="shared" si="65"/>
        <v>7.9753595918408788E-4</v>
      </c>
      <c r="D131" s="34">
        <f t="shared" si="55"/>
        <v>2.74268498E-2</v>
      </c>
      <c r="E131" s="35">
        <v>77</v>
      </c>
      <c r="F131" s="81">
        <f t="shared" si="66"/>
        <v>1.0614669727022135</v>
      </c>
      <c r="G131" s="34">
        <f t="shared" si="67"/>
        <v>8.2263690384421536E-4</v>
      </c>
      <c r="H131" s="34">
        <f t="shared" si="56"/>
        <v>1.33833971E-2</v>
      </c>
      <c r="I131" s="35">
        <v>117</v>
      </c>
      <c r="J131" s="81">
        <f t="shared" si="68"/>
        <v>1.0948746497273456</v>
      </c>
      <c r="K131" s="34">
        <f t="shared" si="69"/>
        <v>8.4852785353869281E-4</v>
      </c>
      <c r="L131" s="34">
        <f t="shared" si="57"/>
        <v>8.9436731000000005E-3</v>
      </c>
      <c r="M131" s="35">
        <v>157</v>
      </c>
      <c r="N131" s="81">
        <f t="shared" si="70"/>
        <v>1.1293337705683641</v>
      </c>
      <c r="O131" s="34">
        <f t="shared" si="71"/>
        <v>8.752336721904821E-4</v>
      </c>
      <c r="P131" s="34">
        <f t="shared" si="58"/>
        <v>6.7672477999999999E-3</v>
      </c>
      <c r="Q131" s="35">
        <v>197</v>
      </c>
      <c r="R131" s="81">
        <f t="shared" si="72"/>
        <v>1.1648774274422815</v>
      </c>
      <c r="S131" s="34">
        <f t="shared" si="73"/>
        <v>9.0278000626776826E-4</v>
      </c>
      <c r="T131" s="34">
        <f t="shared" si="59"/>
        <v>5.4754614999999998E-3</v>
      </c>
      <c r="U131" s="35">
        <v>237</v>
      </c>
      <c r="V131" s="81">
        <f t="shared" si="74"/>
        <v>1.2015397540814128</v>
      </c>
      <c r="W131" s="34">
        <f t="shared" si="75"/>
        <v>9.3119330941309484E-4</v>
      </c>
      <c r="X131" s="34">
        <f t="shared" si="60"/>
        <v>4.6203952000000003E-3</v>
      </c>
      <c r="Y131" s="35">
        <v>277</v>
      </c>
      <c r="Z131" s="81">
        <f t="shared" si="76"/>
        <v>1.2393559585131171</v>
      </c>
      <c r="AA131" s="34">
        <f t="shared" si="77"/>
        <v>9.6050086784766578E-4</v>
      </c>
      <c r="AB131" s="34">
        <f t="shared" si="61"/>
        <v>4.0128554999999998E-3</v>
      </c>
      <c r="AC131" s="35">
        <v>317</v>
      </c>
      <c r="AD131" s="81">
        <f t="shared" si="78"/>
        <v>1.2783623568712073</v>
      </c>
      <c r="AE131" s="34">
        <f t="shared" si="79"/>
        <v>9.9073082657518568E-4</v>
      </c>
      <c r="AF131" s="34">
        <f t="shared" si="62"/>
        <v>3.5591408E-3</v>
      </c>
      <c r="AG131" s="35">
        <v>357</v>
      </c>
      <c r="AH131" s="81">
        <f t="shared" si="80"/>
        <v>1.3185964082715247</v>
      </c>
      <c r="AI131" s="34">
        <f t="shared" si="81"/>
        <v>1.0219122164104317E-3</v>
      </c>
      <c r="AJ131" s="34">
        <f t="shared" si="63"/>
        <v>3.2075446999999999E-3</v>
      </c>
    </row>
    <row r="132" spans="1:36" s="26" customFormat="1" ht="17.25" customHeight="1" x14ac:dyDescent="0.15">
      <c r="A132" s="35">
        <v>38</v>
      </c>
      <c r="B132" s="81">
        <f t="shared" si="64"/>
        <v>1.0298761929709104</v>
      </c>
      <c r="C132" s="34">
        <f t="shared" si="65"/>
        <v>7.9815404955245559E-4</v>
      </c>
      <c r="D132" s="34">
        <f t="shared" si="55"/>
        <v>2.67153867E-2</v>
      </c>
      <c r="E132" s="35">
        <v>78</v>
      </c>
      <c r="F132" s="81">
        <f t="shared" si="66"/>
        <v>1.0622896096060577</v>
      </c>
      <c r="G132" s="34">
        <f t="shared" si="67"/>
        <v>8.2327444744469472E-4</v>
      </c>
      <c r="H132" s="34">
        <f t="shared" si="56"/>
        <v>1.3216882399999999E-2</v>
      </c>
      <c r="I132" s="35">
        <v>118</v>
      </c>
      <c r="J132" s="81">
        <f t="shared" si="68"/>
        <v>1.0957231775808842</v>
      </c>
      <c r="K132" s="34">
        <f t="shared" si="69"/>
        <v>8.4918546262518536E-4</v>
      </c>
      <c r="L132" s="34">
        <f t="shared" si="57"/>
        <v>8.8712627999999998E-3</v>
      </c>
      <c r="M132" s="35">
        <v>158</v>
      </c>
      <c r="N132" s="81">
        <f t="shared" si="70"/>
        <v>1.1302090042405546</v>
      </c>
      <c r="O132" s="34">
        <f t="shared" si="71"/>
        <v>8.7591197828642978E-4</v>
      </c>
      <c r="P132" s="34">
        <f t="shared" si="58"/>
        <v>6.7269692999999998E-3</v>
      </c>
      <c r="Q132" s="35">
        <v>198</v>
      </c>
      <c r="R132" s="81">
        <f t="shared" si="72"/>
        <v>1.1657802074485493</v>
      </c>
      <c r="S132" s="34">
        <f t="shared" si="73"/>
        <v>9.0347966077262574E-4</v>
      </c>
      <c r="T132" s="34">
        <f t="shared" si="59"/>
        <v>5.4498645000000002E-3</v>
      </c>
      <c r="U132" s="35">
        <v>238</v>
      </c>
      <c r="V132" s="81">
        <f t="shared" si="74"/>
        <v>1.2024709473908259</v>
      </c>
      <c r="W132" s="34">
        <f t="shared" si="75"/>
        <v>9.319149842278901E-4</v>
      </c>
      <c r="X132" s="34">
        <f t="shared" si="60"/>
        <v>4.6027096999999998E-3</v>
      </c>
      <c r="Y132" s="35">
        <v>278</v>
      </c>
      <c r="Z132" s="81">
        <f t="shared" si="76"/>
        <v>1.2403164593809648</v>
      </c>
      <c r="AA132" s="34">
        <f t="shared" si="77"/>
        <v>9.6124525602024765E-4</v>
      </c>
      <c r="AB132" s="34">
        <f t="shared" si="61"/>
        <v>3.9999144000000004E-3</v>
      </c>
      <c r="AC132" s="35">
        <v>318</v>
      </c>
      <c r="AD132" s="81">
        <f t="shared" si="78"/>
        <v>1.2793530876977823</v>
      </c>
      <c r="AE132" s="34">
        <f t="shared" si="79"/>
        <v>9.9149864296578126E-4</v>
      </c>
      <c r="AF132" s="34">
        <f t="shared" si="62"/>
        <v>3.5492668E-3</v>
      </c>
      <c r="AG132" s="35">
        <v>358</v>
      </c>
      <c r="AH132" s="81">
        <f t="shared" si="80"/>
        <v>1.319618320487935</v>
      </c>
      <c r="AI132" s="34">
        <f t="shared" si="81"/>
        <v>1.0227041983781498E-3</v>
      </c>
      <c r="AJ132" s="34">
        <f t="shared" si="63"/>
        <v>3.1997671000000001E-3</v>
      </c>
    </row>
    <row r="133" spans="1:36" s="26" customFormat="1" ht="17.25" customHeight="1" x14ac:dyDescent="0.15">
      <c r="A133" s="35">
        <v>39</v>
      </c>
      <c r="B133" s="81">
        <f t="shared" si="64"/>
        <v>1.0306743470204629</v>
      </c>
      <c r="C133" s="34">
        <f t="shared" si="65"/>
        <v>7.9877261894085875E-4</v>
      </c>
      <c r="D133" s="34">
        <f t="shared" si="55"/>
        <v>2.6040411499999999E-2</v>
      </c>
      <c r="E133" s="35">
        <v>79</v>
      </c>
      <c r="F133" s="81">
        <f t="shared" si="66"/>
        <v>1.0631128840535022</v>
      </c>
      <c r="G133" s="34">
        <f t="shared" si="67"/>
        <v>8.2391248514146421E-4</v>
      </c>
      <c r="H133" s="34">
        <f t="shared" si="56"/>
        <v>1.30545846E-2</v>
      </c>
      <c r="I133" s="35">
        <v>119</v>
      </c>
      <c r="J133" s="81">
        <f t="shared" si="68"/>
        <v>1.0965723630435094</v>
      </c>
      <c r="K133" s="34">
        <f t="shared" si="69"/>
        <v>8.4984358135871971E-4</v>
      </c>
      <c r="L133" s="34">
        <f t="shared" si="57"/>
        <v>8.8000703000000007E-3</v>
      </c>
      <c r="M133" s="35">
        <v>159</v>
      </c>
      <c r="N133" s="81">
        <f t="shared" si="70"/>
        <v>1.131084916218841</v>
      </c>
      <c r="O133" s="34">
        <f t="shared" si="71"/>
        <v>8.7659081006960179E-4</v>
      </c>
      <c r="P133" s="34">
        <f t="shared" si="58"/>
        <v>6.6871982000000002E-3</v>
      </c>
      <c r="Q133" s="35">
        <v>199</v>
      </c>
      <c r="R133" s="81">
        <f t="shared" si="72"/>
        <v>1.1666836871093218</v>
      </c>
      <c r="S133" s="34">
        <f t="shared" si="73"/>
        <v>9.0417985750972443E-4</v>
      </c>
      <c r="T133" s="34">
        <f t="shared" si="59"/>
        <v>5.4245252000000004E-3</v>
      </c>
      <c r="U133" s="35">
        <v>239</v>
      </c>
      <c r="V133" s="81">
        <f t="shared" si="74"/>
        <v>1.2034028623750539</v>
      </c>
      <c r="W133" s="34">
        <f t="shared" si="75"/>
        <v>9.3263721834066667E-4</v>
      </c>
      <c r="X133" s="34">
        <f t="shared" si="60"/>
        <v>4.5851724999999999E-3</v>
      </c>
      <c r="Y133" s="35">
        <v>279</v>
      </c>
      <c r="Z133" s="81">
        <f t="shared" si="76"/>
        <v>1.2412777046369849</v>
      </c>
      <c r="AA133" s="34">
        <f t="shared" si="77"/>
        <v>9.6199022109366326E-4</v>
      </c>
      <c r="AB133" s="34">
        <f t="shared" si="61"/>
        <v>3.9870664000000002E-3</v>
      </c>
      <c r="AC133" s="35">
        <v>319</v>
      </c>
      <c r="AD133" s="81">
        <f t="shared" si="78"/>
        <v>1.2803445863407481</v>
      </c>
      <c r="AE133" s="34">
        <f t="shared" si="79"/>
        <v>9.9226705441407981E-4</v>
      </c>
      <c r="AF133" s="34">
        <f t="shared" si="62"/>
        <v>3.5394549999999999E-3</v>
      </c>
      <c r="AG133" s="35">
        <v>359</v>
      </c>
      <c r="AH133" s="81">
        <f t="shared" si="80"/>
        <v>1.3206410246863132</v>
      </c>
      <c r="AI133" s="34">
        <f t="shared" si="81"/>
        <v>1.0234967941318927E-3</v>
      </c>
      <c r="AJ133" s="34">
        <f t="shared" si="63"/>
        <v>3.1920332E-3</v>
      </c>
    </row>
    <row r="134" spans="1:36" s="26" customFormat="1" ht="17.25" customHeight="1" x14ac:dyDescent="0.15">
      <c r="A134" s="39">
        <v>40</v>
      </c>
      <c r="B134" s="81">
        <f t="shared" si="64"/>
        <v>1.0314731196394038</v>
      </c>
      <c r="C134" s="34">
        <f t="shared" si="65"/>
        <v>7.9939166772053792E-4</v>
      </c>
      <c r="D134" s="38">
        <f t="shared" si="55"/>
        <v>2.53991875E-2</v>
      </c>
      <c r="E134" s="39">
        <v>80</v>
      </c>
      <c r="F134" s="81">
        <f t="shared" si="66"/>
        <v>1.0639367965386437</v>
      </c>
      <c r="G134" s="34">
        <f t="shared" si="67"/>
        <v>8.2455101731744888E-4</v>
      </c>
      <c r="H134" s="38">
        <f t="shared" si="56"/>
        <v>1.28963455E-2</v>
      </c>
      <c r="I134" s="39">
        <v>120</v>
      </c>
      <c r="J134" s="81">
        <f t="shared" si="68"/>
        <v>1.097422206624868</v>
      </c>
      <c r="K134" s="34">
        <f t="shared" si="69"/>
        <v>8.5050221013427266E-4</v>
      </c>
      <c r="L134" s="38">
        <f t="shared" si="57"/>
        <v>8.7300651E-3</v>
      </c>
      <c r="M134" s="39">
        <v>160</v>
      </c>
      <c r="N134" s="81">
        <f t="shared" si="70"/>
        <v>1.1319615070289106</v>
      </c>
      <c r="O134" s="34">
        <f t="shared" si="71"/>
        <v>8.7727016794740575E-4</v>
      </c>
      <c r="P134" s="38">
        <f t="shared" si="58"/>
        <v>6.6479247000000002E-3</v>
      </c>
      <c r="Q134" s="39">
        <v>200</v>
      </c>
      <c r="R134" s="81">
        <f t="shared" si="72"/>
        <v>1.1675878669668316</v>
      </c>
      <c r="S134" s="34">
        <f t="shared" si="73"/>
        <v>9.0488059689929447E-4</v>
      </c>
      <c r="T134" s="38">
        <f t="shared" si="59"/>
        <v>5.3994398000000001E-3</v>
      </c>
      <c r="U134" s="39">
        <v>240</v>
      </c>
      <c r="V134" s="81">
        <f t="shared" si="74"/>
        <v>1.2043354995933946</v>
      </c>
      <c r="W134" s="34">
        <f t="shared" si="75"/>
        <v>9.3336001218488076E-4</v>
      </c>
      <c r="X134" s="38">
        <f t="shared" si="60"/>
        <v>4.5677820000000003E-3</v>
      </c>
      <c r="Y134" s="39">
        <v>280</v>
      </c>
      <c r="Z134" s="81">
        <f t="shared" si="76"/>
        <v>1.2422396948580785</v>
      </c>
      <c r="AA134" s="34">
        <f t="shared" si="77"/>
        <v>9.6273576351501081E-4</v>
      </c>
      <c r="AB134" s="38">
        <f t="shared" si="61"/>
        <v>3.9743104999999997E-3</v>
      </c>
      <c r="AC134" s="39">
        <v>320</v>
      </c>
      <c r="AD134" s="81">
        <f t="shared" si="78"/>
        <v>1.2813368533951621</v>
      </c>
      <c r="AE134" s="34">
        <f t="shared" si="79"/>
        <v>9.9303606138125065E-4</v>
      </c>
      <c r="AF134" s="38">
        <f t="shared" si="62"/>
        <v>3.5297049000000001E-3</v>
      </c>
      <c r="AG134" s="39">
        <v>360</v>
      </c>
      <c r="AH134" s="81">
        <f t="shared" si="80"/>
        <v>1.321664521480445</v>
      </c>
      <c r="AI134" s="34">
        <f t="shared" si="81"/>
        <v>1.024290004147345E-3</v>
      </c>
      <c r="AJ134" s="38">
        <f t="shared" si="63"/>
        <v>3.1843424999999999E-3</v>
      </c>
    </row>
  </sheetData>
  <sheetProtection algorithmName="SHA-512" hashValue="Omq/RL18p3ar8RBSotAz2cjlZtMSbulUkji2BIOPkTL3Hz01ygl+mcK8f7BJ3l80rlTeSmZgRzklY9Fb5rMyWw==" saltValue="v/pZReUfXVyRCwHnGIGG0A==" spinCount="100000" sheet="1" objects="1" scenarios="1"/>
  <mergeCells count="2">
    <mergeCell ref="P1:T1"/>
    <mergeCell ref="E1:M1"/>
  </mergeCells>
  <phoneticPr fontId="2"/>
  <hyperlinks>
    <hyperlink ref="E1:I1" location="'賦金率表（毎月償還）'!A67" display="（在宅介護対応住宅貸付け等）" xr:uid="{00000000-0004-0000-0300-000000000000}"/>
    <hyperlink ref="P1:Q1" location="'賦金率表（毎月償還）'!A110" display="（住宅災害貸付け）" xr:uid="{00000000-0004-0000-0300-000001000000}"/>
    <hyperlink ref="T47" location="'賦金率表（毎月償還H19.3以前の貸付）'!A1" display="ページTOPへ" xr:uid="{00000000-0004-0000-0300-000002000000}"/>
    <hyperlink ref="E1:L1" location="'賦金率表（毎月償還）'!A68" display="在宅介護対応住宅貸付け等賦金率表" xr:uid="{00000000-0004-0000-0300-000003000000}"/>
    <hyperlink ref="P1:T1" location="'賦金率表（毎月償還H19.3以前の貸付）'!A107" display="災害・住宅災害貸付け賦金率表" xr:uid="{00000000-0004-0000-0300-000004000000}"/>
    <hyperlink ref="E1:M1" location="'賦金率表（毎月償還H19.3以前の貸付）'!A63" display="在宅介護対応　住宅・住宅災害貸付け賦金率表" xr:uid="{00000000-0004-0000-0300-000005000000}"/>
    <hyperlink ref="P91" location="'賦金率表（毎月償還H19.3以前の貸付）'!A1" display="ページTOPへ" xr:uid="{00000000-0004-0000-0300-000006000000}"/>
  </hyperlinks>
  <pageMargins left="0.69" right="0.24" top="0.16" bottom="0.16" header="0.16" footer="0.16"/>
  <pageSetup paperSize="9" scale="80" orientation="landscape" r:id="rId1"/>
  <headerFooter alignWithMargins="0"/>
  <rowBreaks count="2" manualBreakCount="2">
    <brk id="46" max="16383" man="1"/>
    <brk id="90" max="35" man="1"/>
  </rowBreaks>
  <cellWatches>
    <cellWatch r="E1"/>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97"/>
  <sheetViews>
    <sheetView zoomScaleNormal="100" workbookViewId="0"/>
  </sheetViews>
  <sheetFormatPr defaultRowHeight="13.5" x14ac:dyDescent="0.15"/>
  <cols>
    <col min="1" max="1" width="5" style="45" customWidth="1"/>
    <col min="2" max="3" width="12.25" style="45" hidden="1" customWidth="1"/>
    <col min="4" max="4" width="13.375" style="45" hidden="1" customWidth="1"/>
    <col min="5" max="5" width="13.25" style="45" hidden="1" customWidth="1"/>
    <col min="6" max="7" width="12.25" style="45" hidden="1" customWidth="1"/>
    <col min="8" max="8" width="13.375" style="45" hidden="1" customWidth="1"/>
    <col min="9" max="9" width="13.25" style="45" hidden="1" customWidth="1"/>
    <col min="10" max="10" width="5.625" style="45" hidden="1" customWidth="1"/>
    <col min="11" max="11" width="12.625" style="45" hidden="1" customWidth="1"/>
    <col min="12" max="12" width="12.25" style="45" hidden="1" customWidth="1"/>
    <col min="13" max="13" width="13.25" style="45" hidden="1" customWidth="1"/>
    <col min="14" max="16" width="12.25" style="45" hidden="1" customWidth="1"/>
    <col min="17" max="17" width="13.375" style="45" customWidth="1"/>
    <col min="18" max="20" width="12.25" style="45" hidden="1" customWidth="1"/>
    <col min="21" max="21" width="13.375" style="45" customWidth="1"/>
    <col min="22" max="24" width="12.25" style="45" hidden="1" customWidth="1"/>
    <col min="25" max="25" width="13.375" style="45" hidden="1" customWidth="1"/>
    <col min="26" max="26" width="6.125" style="45" customWidth="1"/>
    <col min="27" max="27" width="7.625" style="45" customWidth="1"/>
    <col min="28" max="32" width="9" style="45"/>
    <col min="33" max="33" width="11.375" style="45" customWidth="1"/>
    <col min="34" max="16384" width="9" style="45"/>
  </cols>
  <sheetData>
    <row r="1" spans="1:32" ht="20.25" customHeight="1" x14ac:dyDescent="0.15">
      <c r="A1" s="148"/>
      <c r="E1" s="87" t="s">
        <v>64</v>
      </c>
      <c r="I1" s="498" t="s">
        <v>109</v>
      </c>
      <c r="J1" s="496"/>
      <c r="K1" s="496"/>
      <c r="L1" s="496"/>
      <c r="M1" s="496"/>
      <c r="N1" s="499"/>
      <c r="O1" s="499"/>
      <c r="P1" s="499"/>
      <c r="Q1" s="499"/>
      <c r="R1" s="499"/>
      <c r="S1" s="499"/>
      <c r="T1" s="499"/>
      <c r="U1" s="499"/>
      <c r="V1" s="499"/>
      <c r="W1" s="499"/>
      <c r="X1" s="499"/>
      <c r="Y1" s="499"/>
      <c r="Z1" s="499"/>
      <c r="AA1" s="499"/>
      <c r="AC1" s="495" t="s">
        <v>108</v>
      </c>
      <c r="AD1" s="496"/>
      <c r="AE1" s="496"/>
      <c r="AF1" s="54"/>
    </row>
    <row r="2" spans="1:32" ht="23.25" customHeight="1" x14ac:dyDescent="0.15">
      <c r="A2" s="88" t="s">
        <v>52</v>
      </c>
      <c r="B2" s="88"/>
      <c r="C2" s="88"/>
      <c r="D2" s="88"/>
      <c r="E2" s="89"/>
      <c r="F2" s="89"/>
      <c r="G2" s="89"/>
      <c r="H2" s="89"/>
      <c r="I2" s="89"/>
      <c r="J2" s="89"/>
      <c r="K2" s="89"/>
      <c r="L2" s="89"/>
      <c r="M2" s="65" t="s">
        <v>96</v>
      </c>
      <c r="N2" s="44"/>
      <c r="O2" s="44"/>
      <c r="P2" s="44"/>
      <c r="Q2" s="43"/>
      <c r="R2" s="43"/>
      <c r="S2" s="43"/>
      <c r="T2" s="43"/>
      <c r="U2" s="43"/>
      <c r="V2" s="43"/>
      <c r="W2" s="43"/>
      <c r="X2" s="43"/>
      <c r="Y2" s="43"/>
      <c r="Z2" s="65" t="s">
        <v>93</v>
      </c>
      <c r="AA2" s="43"/>
      <c r="AB2" s="43"/>
    </row>
    <row r="3" spans="1:32" ht="13.5" customHeight="1" x14ac:dyDescent="0.15">
      <c r="A3" s="91" t="s">
        <v>97</v>
      </c>
      <c r="B3" s="90"/>
      <c r="C3" s="90"/>
      <c r="D3" s="90">
        <f>I3</f>
        <v>1.26</v>
      </c>
      <c r="E3" s="91" t="s">
        <v>97</v>
      </c>
      <c r="F3" s="92"/>
      <c r="G3" s="92"/>
      <c r="H3" s="92"/>
      <c r="I3" s="91">
        <f>Q3</f>
        <v>1.26</v>
      </c>
      <c r="J3" s="91"/>
      <c r="K3" s="91"/>
      <c r="L3" s="91"/>
      <c r="M3" s="93"/>
      <c r="N3" s="91"/>
      <c r="O3" s="91"/>
      <c r="P3" s="91"/>
      <c r="Q3" s="91">
        <v>1.26</v>
      </c>
      <c r="R3" s="91"/>
      <c r="S3" s="91"/>
      <c r="T3" s="91"/>
      <c r="U3" s="93" t="s">
        <v>98</v>
      </c>
      <c r="V3" s="91"/>
      <c r="W3" s="91"/>
      <c r="X3" s="91"/>
      <c r="Z3" s="94" t="s">
        <v>99</v>
      </c>
      <c r="AA3" s="92">
        <f>Q3/2</f>
        <v>0.63</v>
      </c>
      <c r="AB3" s="93" t="s">
        <v>98</v>
      </c>
      <c r="AD3" s="91"/>
      <c r="AE3" s="91"/>
      <c r="AF3" s="91"/>
    </row>
    <row r="4" spans="1:32" ht="13.5" customHeight="1" x14ac:dyDescent="0.15">
      <c r="A4" s="91" t="s">
        <v>100</v>
      </c>
      <c r="B4" s="95"/>
      <c r="C4" s="95"/>
      <c r="D4" s="95">
        <f>I4</f>
        <v>0.105</v>
      </c>
      <c r="E4" s="91" t="s">
        <v>100</v>
      </c>
      <c r="F4" s="91"/>
      <c r="G4" s="91"/>
      <c r="H4" s="91"/>
      <c r="I4" s="91">
        <f>ROUNDDOWN(I3/12,4)</f>
        <v>0.105</v>
      </c>
      <c r="J4" s="91"/>
      <c r="K4" s="91"/>
      <c r="L4" s="91"/>
      <c r="M4" s="93"/>
      <c r="N4" s="91"/>
      <c r="O4" s="91"/>
      <c r="P4" s="91"/>
      <c r="Q4" s="91">
        <f>ROUNDDOWN(Q3/12,4)</f>
        <v>0.105</v>
      </c>
      <c r="R4" s="91"/>
      <c r="S4" s="91"/>
      <c r="T4" s="91"/>
      <c r="U4" s="93" t="s">
        <v>98</v>
      </c>
      <c r="V4" s="94"/>
      <c r="W4" s="94"/>
      <c r="X4" s="94"/>
      <c r="Y4" s="94"/>
      <c r="Z4" s="43"/>
      <c r="AA4" s="149"/>
      <c r="AB4" s="43"/>
    </row>
    <row r="5" spans="1:32" ht="12.75" hidden="1" customHeight="1" x14ac:dyDescent="0.15">
      <c r="A5" s="96" t="s">
        <v>101</v>
      </c>
      <c r="B5" s="97"/>
      <c r="C5" s="97"/>
      <c r="D5" s="97">
        <v>1</v>
      </c>
      <c r="E5" s="43"/>
      <c r="F5" s="43"/>
      <c r="G5" s="43"/>
      <c r="H5" s="43">
        <v>2</v>
      </c>
      <c r="I5" s="43"/>
      <c r="J5" s="43"/>
      <c r="K5" s="43"/>
      <c r="L5" s="43"/>
      <c r="M5" s="43">
        <v>3</v>
      </c>
      <c r="N5" s="43"/>
      <c r="O5" s="43"/>
      <c r="P5" s="43"/>
      <c r="Q5" s="43">
        <v>4</v>
      </c>
      <c r="R5" s="43"/>
      <c r="S5" s="43"/>
      <c r="T5" s="43"/>
      <c r="U5" s="43">
        <v>5</v>
      </c>
      <c r="V5" s="46"/>
      <c r="W5" s="46"/>
      <c r="X5" s="46"/>
      <c r="Y5" s="43">
        <v>6</v>
      </c>
      <c r="Z5" s="43"/>
      <c r="AA5" s="149"/>
      <c r="AB5" s="43"/>
    </row>
    <row r="6" spans="1:32" ht="13.5" hidden="1" customHeight="1" x14ac:dyDescent="0.15">
      <c r="E6" s="43"/>
      <c r="F6" s="43"/>
      <c r="G6" s="43"/>
      <c r="H6" s="43"/>
      <c r="I6" s="43"/>
      <c r="J6" s="43"/>
      <c r="K6" s="43"/>
      <c r="L6" s="43"/>
      <c r="M6" s="43"/>
      <c r="N6" s="43"/>
      <c r="O6" s="43"/>
      <c r="P6" s="43"/>
      <c r="Q6" s="43"/>
      <c r="R6" s="43"/>
      <c r="S6" s="43"/>
      <c r="T6" s="43"/>
      <c r="U6" s="46"/>
      <c r="V6" s="46"/>
      <c r="W6" s="46"/>
      <c r="X6" s="46"/>
      <c r="Y6" s="46"/>
      <c r="Z6" s="43"/>
      <c r="AA6" s="149"/>
      <c r="AB6" s="43"/>
    </row>
    <row r="7" spans="1:32" ht="13.5" customHeight="1" x14ac:dyDescent="0.15">
      <c r="A7" s="53" t="s">
        <v>49</v>
      </c>
      <c r="B7" s="98" t="s">
        <v>102</v>
      </c>
      <c r="C7" s="98" t="s">
        <v>103</v>
      </c>
      <c r="D7" s="98" t="s">
        <v>104</v>
      </c>
      <c r="E7" s="99" t="s">
        <v>53</v>
      </c>
      <c r="F7" s="98" t="s">
        <v>102</v>
      </c>
      <c r="G7" s="98" t="s">
        <v>103</v>
      </c>
      <c r="H7" s="98" t="s">
        <v>104</v>
      </c>
      <c r="I7" s="99" t="s">
        <v>54</v>
      </c>
      <c r="J7" s="98" t="s">
        <v>102</v>
      </c>
      <c r="K7" s="98" t="s">
        <v>103</v>
      </c>
      <c r="L7" s="98" t="s">
        <v>104</v>
      </c>
      <c r="M7" s="99" t="s">
        <v>55</v>
      </c>
      <c r="N7" s="98" t="s">
        <v>102</v>
      </c>
      <c r="O7" s="98" t="s">
        <v>103</v>
      </c>
      <c r="P7" s="98" t="s">
        <v>104</v>
      </c>
      <c r="Q7" s="99" t="s">
        <v>56</v>
      </c>
      <c r="R7" s="98" t="s">
        <v>102</v>
      </c>
      <c r="S7" s="98" t="s">
        <v>103</v>
      </c>
      <c r="T7" s="98" t="s">
        <v>104</v>
      </c>
      <c r="U7" s="99" t="s">
        <v>57</v>
      </c>
      <c r="V7" s="98" t="s">
        <v>102</v>
      </c>
      <c r="W7" s="98" t="s">
        <v>103</v>
      </c>
      <c r="X7" s="98" t="s">
        <v>104</v>
      </c>
      <c r="Y7" s="99" t="s">
        <v>58</v>
      </c>
      <c r="Z7" s="43"/>
      <c r="AA7" s="150"/>
      <c r="AB7" s="43"/>
    </row>
    <row r="8" spans="1:32" ht="13.5" customHeight="1" x14ac:dyDescent="0.15">
      <c r="A8" s="100">
        <v>1</v>
      </c>
      <c r="B8" s="32">
        <f>1+6*$D$4/100</f>
        <v>1.0063</v>
      </c>
      <c r="C8" s="32">
        <f>1+$D$4*$D$5/100</f>
        <v>1.00105</v>
      </c>
      <c r="D8" s="32">
        <f>6*$D$4*1/100</f>
        <v>6.3E-3</v>
      </c>
      <c r="E8" s="32">
        <f>ROUND(C8*D8/(B8-1),10)</f>
        <v>1.00105</v>
      </c>
      <c r="F8" s="32">
        <f>1+6*$D$4/100</f>
        <v>1.0063</v>
      </c>
      <c r="G8" s="32">
        <f>1+$D$4*$H$5/100</f>
        <v>1.0021</v>
      </c>
      <c r="H8" s="32">
        <f>6*$D$4*1/100</f>
        <v>6.3E-3</v>
      </c>
      <c r="I8" s="32">
        <f>ROUND(G8*H8/(F8-1),10)</f>
        <v>1.0021</v>
      </c>
      <c r="J8" s="32">
        <f>1+6*$D$4/100</f>
        <v>1.0063</v>
      </c>
      <c r="K8" s="32">
        <f>1+$D$4*$M5/100</f>
        <v>1.00315</v>
      </c>
      <c r="L8" s="32">
        <f>6*$D$4*1/100</f>
        <v>6.3E-3</v>
      </c>
      <c r="M8" s="32">
        <f>ROUND(K8*L8/(J8-1),10)</f>
        <v>1.00315</v>
      </c>
      <c r="N8" s="32">
        <f>1+6*$D$4/100</f>
        <v>1.0063</v>
      </c>
      <c r="O8" s="32">
        <f>1+$D$4*$Q5/100</f>
        <v>1.0042</v>
      </c>
      <c r="P8" s="32">
        <f>6*$D$4*1/100</f>
        <v>6.3E-3</v>
      </c>
      <c r="Q8" s="32">
        <f>ROUND(O8*P8/(N8-1),10)</f>
        <v>1.0042</v>
      </c>
      <c r="R8" s="32">
        <f>1+6*$D$4/100</f>
        <v>1.0063</v>
      </c>
      <c r="S8" s="32">
        <f>1+$D$4*$U5/100</f>
        <v>1.00525</v>
      </c>
      <c r="T8" s="32">
        <f>6*$D$4*1/100</f>
        <v>6.3E-3</v>
      </c>
      <c r="U8" s="32">
        <f>ROUND(S8*T8/(R8-1),10)</f>
        <v>1.00525</v>
      </c>
      <c r="V8" s="32">
        <f>1+6*$D$4/100</f>
        <v>1.0063</v>
      </c>
      <c r="W8" s="32">
        <f>1+$D$4*$Y5/100</f>
        <v>1.0063</v>
      </c>
      <c r="X8" s="32">
        <f>6*$D$4*1/100</f>
        <v>6.3E-3</v>
      </c>
      <c r="Y8" s="32">
        <f>ROUND(W8*X8/(V8-1),10)</f>
        <v>1.0063</v>
      </c>
      <c r="Z8" s="43"/>
      <c r="AA8" s="151" t="s">
        <v>67</v>
      </c>
      <c r="AB8" s="43"/>
    </row>
    <row r="9" spans="1:32" ht="13.5" customHeight="1" x14ac:dyDescent="0.15">
      <c r="A9" s="101">
        <v>2</v>
      </c>
      <c r="B9" s="81">
        <f>(1+6*$D$4/100)*B8</f>
        <v>1.0126396899999999</v>
      </c>
      <c r="C9" s="34">
        <f>$C$8</f>
        <v>1.00105</v>
      </c>
      <c r="D9" s="34">
        <f>6*$D$4*B8/100</f>
        <v>6.3396900000000003E-3</v>
      </c>
      <c r="E9" s="34">
        <f>ROUND(C9*D9/(B9-1),10)</f>
        <v>0.50209670289999997</v>
      </c>
      <c r="F9" s="81">
        <f>(1+6*$D$4/100)*F8</f>
        <v>1.0126396899999999</v>
      </c>
      <c r="G9" s="34">
        <f>$G$8</f>
        <v>1.0021</v>
      </c>
      <c r="H9" s="34">
        <f>6*$D$4*F8/100</f>
        <v>6.3396900000000003E-3</v>
      </c>
      <c r="I9" s="34">
        <f>ROUND(G9*H9/(F9-1),10)</f>
        <v>0.50262335140000003</v>
      </c>
      <c r="J9" s="81">
        <f>(1+6*$D$4/100)*J8</f>
        <v>1.0126396899999999</v>
      </c>
      <c r="K9" s="34">
        <f>$K$8</f>
        <v>1.00315</v>
      </c>
      <c r="L9" s="34">
        <f>6*$D$4*J8/100</f>
        <v>6.3396900000000003E-3</v>
      </c>
      <c r="M9" s="34">
        <f>ROUND(K9*L9/(J9-1),10)</f>
        <v>0.50314999999999999</v>
      </c>
      <c r="N9" s="81">
        <f>(1+6*$D$4/100)*N8</f>
        <v>1.0126396899999999</v>
      </c>
      <c r="O9" s="34">
        <f>$O$8</f>
        <v>1.0042</v>
      </c>
      <c r="P9" s="34">
        <f>6*$D$4*N8/100</f>
        <v>6.3396900000000003E-3</v>
      </c>
      <c r="Q9" s="34">
        <f>ROUND(O9*P9/(N9-1),10)</f>
        <v>0.50367664860000005</v>
      </c>
      <c r="R9" s="81">
        <f>(1+6*$D$4/100)*R8</f>
        <v>1.0126396899999999</v>
      </c>
      <c r="S9" s="34">
        <f>$S$8</f>
        <v>1.00525</v>
      </c>
      <c r="T9" s="34">
        <f>6*$D$4*R8/100</f>
        <v>6.3396900000000003E-3</v>
      </c>
      <c r="U9" s="34">
        <f>ROUND(S9*T9/(R9-1),10)</f>
        <v>0.5042032971</v>
      </c>
      <c r="V9" s="81">
        <f>(1+6*$D$4/100)*V8</f>
        <v>1.0126396899999999</v>
      </c>
      <c r="W9" s="34">
        <f>$W$8</f>
        <v>1.0063</v>
      </c>
      <c r="X9" s="34">
        <f>6*$D$4*V8/100</f>
        <v>6.3396900000000003E-3</v>
      </c>
      <c r="Y9" s="34">
        <f>ROUND(W9*X9/(V9-1),10)</f>
        <v>0.50472994569999996</v>
      </c>
      <c r="Z9" s="43"/>
      <c r="AA9" s="151" t="s">
        <v>66</v>
      </c>
      <c r="AB9" s="43"/>
    </row>
    <row r="10" spans="1:32" ht="13.5" customHeight="1" x14ac:dyDescent="0.15">
      <c r="A10" s="101">
        <v>3</v>
      </c>
      <c r="B10" s="81">
        <f t="shared" ref="B10:B67" si="0">(1+6*$D$4/100)*B9</f>
        <v>1.0190193200469999</v>
      </c>
      <c r="C10" s="34">
        <f t="shared" ref="C10:C67" si="1">$C$8</f>
        <v>1.00105</v>
      </c>
      <c r="D10" s="34">
        <f t="shared" ref="D10:D67" si="2">6*$D$4*B9/100</f>
        <v>6.3796300469999992E-3</v>
      </c>
      <c r="E10" s="34">
        <f t="shared" ref="E10:E67" si="3">ROUND(C10*D10/(B10-1),10)</f>
        <v>0.33578112380000003</v>
      </c>
      <c r="F10" s="81">
        <f t="shared" ref="F10:F67" si="4">(1+6*$D$4/100)*F9</f>
        <v>1.0190193200469999</v>
      </c>
      <c r="G10" s="34">
        <f t="shared" ref="G10:G67" si="5">$G$8</f>
        <v>1.0021</v>
      </c>
      <c r="H10" s="34">
        <f t="shared" ref="H10:H67" si="6">6*$D$4*F9/100</f>
        <v>6.3796300469999992E-3</v>
      </c>
      <c r="I10" s="34">
        <f t="shared" ref="I10:I67" si="7">ROUND(G10*H10/(F10-1),10)</f>
        <v>0.33613332410000002</v>
      </c>
      <c r="J10" s="81">
        <f t="shared" ref="J10:J67" si="8">(1+6*$D$4/100)*J9</f>
        <v>1.0190193200469999</v>
      </c>
      <c r="K10" s="34">
        <f t="shared" ref="K10:K67" si="9">$K$8</f>
        <v>1.00315</v>
      </c>
      <c r="L10" s="34">
        <f t="shared" ref="L10:L67" si="10">6*$D$4*J9/100</f>
        <v>6.3796300469999992E-3</v>
      </c>
      <c r="M10" s="34">
        <f t="shared" ref="M10:M67" si="11">ROUND(K10*L10/(J10-1),10)</f>
        <v>0.33648552450000002</v>
      </c>
      <c r="N10" s="81">
        <f t="shared" ref="N10:N67" si="12">(1+6*$D$4/100)*N9</f>
        <v>1.0190193200469999</v>
      </c>
      <c r="O10" s="34">
        <f t="shared" ref="O10:O67" si="13">$O$8</f>
        <v>1.0042</v>
      </c>
      <c r="P10" s="34">
        <f t="shared" ref="P10:P67" si="14">6*$D$4*N9/100</f>
        <v>6.3796300469999992E-3</v>
      </c>
      <c r="Q10" s="34">
        <f t="shared" ref="Q10:Q67" si="15">ROUND(O10*P10/(N10-1),10)</f>
        <v>0.33683772490000002</v>
      </c>
      <c r="R10" s="81">
        <f t="shared" ref="R10:R67" si="16">(1+6*$D$4/100)*R9</f>
        <v>1.0190193200469999</v>
      </c>
      <c r="S10" s="34">
        <f t="shared" ref="S10:S67" si="17">$S$8</f>
        <v>1.00525</v>
      </c>
      <c r="T10" s="34">
        <f t="shared" ref="T10:T67" si="18">6*$D$4*R9/100</f>
        <v>6.3796300469999992E-3</v>
      </c>
      <c r="U10" s="34">
        <f t="shared" ref="U10:U67" si="19">ROUND(S10*T10/(R10-1),10)</f>
        <v>0.33718992520000002</v>
      </c>
      <c r="V10" s="81">
        <f t="shared" ref="V10:V67" si="20">(1+6*$D$4/100)*V9</f>
        <v>1.0190193200469999</v>
      </c>
      <c r="W10" s="34">
        <f t="shared" ref="W10:W67" si="21">$W$8</f>
        <v>1.0063</v>
      </c>
      <c r="X10" s="34">
        <f t="shared" ref="X10:X67" si="22">6*$D$4*V9/100</f>
        <v>6.3796300469999992E-3</v>
      </c>
      <c r="Y10" s="34">
        <f t="shared" ref="Y10:Y67" si="23">ROUND(W10*X10/(V10-1),10)</f>
        <v>0.33754212560000002</v>
      </c>
      <c r="Z10" s="43"/>
      <c r="AA10" s="149"/>
      <c r="AB10" s="43"/>
    </row>
    <row r="11" spans="1:32" ht="13.5" customHeight="1" x14ac:dyDescent="0.15">
      <c r="A11" s="101">
        <v>4</v>
      </c>
      <c r="B11" s="81">
        <f t="shared" si="0"/>
        <v>1.025439141763296</v>
      </c>
      <c r="C11" s="34">
        <f t="shared" si="1"/>
        <v>1.00105</v>
      </c>
      <c r="D11" s="34">
        <f t="shared" si="2"/>
        <v>6.4198217162960989E-3</v>
      </c>
      <c r="E11" s="34">
        <f t="shared" si="3"/>
        <v>0.25262497410000001</v>
      </c>
      <c r="F11" s="81">
        <f t="shared" si="4"/>
        <v>1.025439141763296</v>
      </c>
      <c r="G11" s="34">
        <f t="shared" si="5"/>
        <v>1.0021</v>
      </c>
      <c r="H11" s="34">
        <f t="shared" si="6"/>
        <v>6.4198217162960989E-3</v>
      </c>
      <c r="I11" s="34">
        <f t="shared" si="7"/>
        <v>0.25288995209999998</v>
      </c>
      <c r="J11" s="81">
        <f t="shared" si="8"/>
        <v>1.025439141763296</v>
      </c>
      <c r="K11" s="34">
        <f t="shared" si="9"/>
        <v>1.00315</v>
      </c>
      <c r="L11" s="34">
        <f t="shared" si="10"/>
        <v>6.4198217162960989E-3</v>
      </c>
      <c r="M11" s="34">
        <f t="shared" si="11"/>
        <v>0.25315493010000001</v>
      </c>
      <c r="N11" s="81">
        <f t="shared" si="12"/>
        <v>1.025439141763296</v>
      </c>
      <c r="O11" s="34">
        <f t="shared" si="13"/>
        <v>1.0042</v>
      </c>
      <c r="P11" s="34">
        <f t="shared" si="14"/>
        <v>6.4198217162960989E-3</v>
      </c>
      <c r="Q11" s="34">
        <f t="shared" si="15"/>
        <v>0.25341990809999998</v>
      </c>
      <c r="R11" s="81">
        <f t="shared" si="16"/>
        <v>1.025439141763296</v>
      </c>
      <c r="S11" s="34">
        <f t="shared" si="17"/>
        <v>1.00525</v>
      </c>
      <c r="T11" s="34">
        <f t="shared" si="18"/>
        <v>6.4198217162960989E-3</v>
      </c>
      <c r="U11" s="34">
        <f t="shared" si="19"/>
        <v>0.25368488610000001</v>
      </c>
      <c r="V11" s="81">
        <f t="shared" si="20"/>
        <v>1.025439141763296</v>
      </c>
      <c r="W11" s="34">
        <f t="shared" si="21"/>
        <v>1.0063</v>
      </c>
      <c r="X11" s="34">
        <f t="shared" si="22"/>
        <v>6.4198217162960989E-3</v>
      </c>
      <c r="Y11" s="34">
        <f t="shared" si="23"/>
        <v>0.25394986409999998</v>
      </c>
      <c r="Z11" s="43"/>
      <c r="AA11" s="149"/>
      <c r="AB11" s="43"/>
    </row>
    <row r="12" spans="1:32" ht="13.5" customHeight="1" x14ac:dyDescent="0.15">
      <c r="A12" s="102">
        <v>5</v>
      </c>
      <c r="B12" s="82">
        <f t="shared" si="0"/>
        <v>1.0318994083564048</v>
      </c>
      <c r="C12" s="38">
        <f t="shared" si="1"/>
        <v>1.00105</v>
      </c>
      <c r="D12" s="38">
        <f t="shared" si="2"/>
        <v>6.4602665931087645E-3</v>
      </c>
      <c r="E12" s="38">
        <f t="shared" si="3"/>
        <v>0.2027325962</v>
      </c>
      <c r="F12" s="82">
        <f t="shared" si="4"/>
        <v>1.0318994083564048</v>
      </c>
      <c r="G12" s="38">
        <f t="shared" si="5"/>
        <v>1.0021</v>
      </c>
      <c r="H12" s="38">
        <f t="shared" si="6"/>
        <v>6.4602665931087645E-3</v>
      </c>
      <c r="I12" s="38">
        <f t="shared" si="7"/>
        <v>0.20294524210000001</v>
      </c>
      <c r="J12" s="82">
        <f t="shared" si="8"/>
        <v>1.0318994083564048</v>
      </c>
      <c r="K12" s="38">
        <f t="shared" si="9"/>
        <v>1.00315</v>
      </c>
      <c r="L12" s="38">
        <f t="shared" si="10"/>
        <v>6.4602665931087645E-3</v>
      </c>
      <c r="M12" s="38">
        <f t="shared" si="11"/>
        <v>0.20315788809999999</v>
      </c>
      <c r="N12" s="82">
        <f t="shared" si="12"/>
        <v>1.0318994083564048</v>
      </c>
      <c r="O12" s="38">
        <f t="shared" si="13"/>
        <v>1.0042</v>
      </c>
      <c r="P12" s="38">
        <f t="shared" si="14"/>
        <v>6.4602665931087645E-3</v>
      </c>
      <c r="Q12" s="38">
        <f t="shared" si="15"/>
        <v>0.20337053399999999</v>
      </c>
      <c r="R12" s="82">
        <f t="shared" si="16"/>
        <v>1.0318994083564048</v>
      </c>
      <c r="S12" s="38">
        <f t="shared" si="17"/>
        <v>1.00525</v>
      </c>
      <c r="T12" s="38">
        <f t="shared" si="18"/>
        <v>6.4602665931087645E-3</v>
      </c>
      <c r="U12" s="38">
        <f t="shared" si="19"/>
        <v>0.20358318</v>
      </c>
      <c r="V12" s="82">
        <f t="shared" si="20"/>
        <v>1.0318994083564048</v>
      </c>
      <c r="W12" s="38">
        <f t="shared" si="21"/>
        <v>1.0063</v>
      </c>
      <c r="X12" s="38">
        <f t="shared" si="22"/>
        <v>6.4602665931087645E-3</v>
      </c>
      <c r="Y12" s="38">
        <f t="shared" si="23"/>
        <v>0.2037958259</v>
      </c>
      <c r="Z12" s="43"/>
      <c r="AA12" s="43"/>
      <c r="AB12" s="43"/>
    </row>
    <row r="13" spans="1:32" ht="13.5" customHeight="1" x14ac:dyDescent="0.15">
      <c r="A13" s="103">
        <v>6</v>
      </c>
      <c r="B13" s="83">
        <f t="shared" si="0"/>
        <v>1.0384003746290502</v>
      </c>
      <c r="C13" s="40">
        <f t="shared" si="1"/>
        <v>1.00105</v>
      </c>
      <c r="D13" s="40">
        <f t="shared" si="2"/>
        <v>6.5009662726453503E-3</v>
      </c>
      <c r="E13" s="40">
        <f t="shared" si="3"/>
        <v>0.16947210409999999</v>
      </c>
      <c r="F13" s="83">
        <f t="shared" si="4"/>
        <v>1.0384003746290502</v>
      </c>
      <c r="G13" s="40">
        <f t="shared" si="5"/>
        <v>1.0021</v>
      </c>
      <c r="H13" s="40">
        <f t="shared" si="6"/>
        <v>6.5009662726453503E-3</v>
      </c>
      <c r="I13" s="40">
        <f t="shared" si="7"/>
        <v>0.1696498632</v>
      </c>
      <c r="J13" s="83">
        <f t="shared" si="8"/>
        <v>1.0384003746290502</v>
      </c>
      <c r="K13" s="40">
        <f t="shared" si="9"/>
        <v>1.00315</v>
      </c>
      <c r="L13" s="40">
        <f t="shared" si="10"/>
        <v>6.5009662726453503E-3</v>
      </c>
      <c r="M13" s="40">
        <f t="shared" si="11"/>
        <v>0.1698276222</v>
      </c>
      <c r="N13" s="83">
        <f t="shared" si="12"/>
        <v>1.0384003746290502</v>
      </c>
      <c r="O13" s="40">
        <f t="shared" si="13"/>
        <v>1.0042</v>
      </c>
      <c r="P13" s="40">
        <f t="shared" si="14"/>
        <v>6.5009662726453503E-3</v>
      </c>
      <c r="Q13" s="40">
        <f t="shared" si="15"/>
        <v>0.17000538130000001</v>
      </c>
      <c r="R13" s="83">
        <f t="shared" si="16"/>
        <v>1.0384003746290502</v>
      </c>
      <c r="S13" s="40">
        <f t="shared" si="17"/>
        <v>1.00525</v>
      </c>
      <c r="T13" s="40">
        <f t="shared" si="18"/>
        <v>6.5009662726453503E-3</v>
      </c>
      <c r="U13" s="40">
        <f t="shared" si="19"/>
        <v>0.17018314039999999</v>
      </c>
      <c r="V13" s="83">
        <f t="shared" si="20"/>
        <v>1.0384003746290502</v>
      </c>
      <c r="W13" s="40">
        <f t="shared" si="21"/>
        <v>1.0063</v>
      </c>
      <c r="X13" s="40">
        <f t="shared" si="22"/>
        <v>6.5009662726453503E-3</v>
      </c>
      <c r="Y13" s="40">
        <f t="shared" si="23"/>
        <v>0.17036089939999999</v>
      </c>
      <c r="Z13" s="43"/>
      <c r="AA13" s="43"/>
      <c r="AB13" s="43"/>
    </row>
    <row r="14" spans="1:32" ht="13.5" customHeight="1" x14ac:dyDescent="0.15">
      <c r="A14" s="101">
        <v>7</v>
      </c>
      <c r="B14" s="81">
        <f t="shared" si="0"/>
        <v>1.0449422969892133</v>
      </c>
      <c r="C14" s="34">
        <f t="shared" si="1"/>
        <v>1.00105</v>
      </c>
      <c r="D14" s="34">
        <f t="shared" si="2"/>
        <v>6.5419223601630161E-3</v>
      </c>
      <c r="E14" s="34">
        <f t="shared" si="3"/>
        <v>0.14571554680000001</v>
      </c>
      <c r="F14" s="81">
        <f t="shared" si="4"/>
        <v>1.0449422969892133</v>
      </c>
      <c r="G14" s="34">
        <f t="shared" si="5"/>
        <v>1.0021</v>
      </c>
      <c r="H14" s="34">
        <f t="shared" si="6"/>
        <v>6.5419223601630161E-3</v>
      </c>
      <c r="I14" s="34">
        <f t="shared" si="7"/>
        <v>0.14586838760000001</v>
      </c>
      <c r="J14" s="81">
        <f t="shared" si="8"/>
        <v>1.0449422969892133</v>
      </c>
      <c r="K14" s="34">
        <f t="shared" si="9"/>
        <v>1.00315</v>
      </c>
      <c r="L14" s="34">
        <f t="shared" si="10"/>
        <v>6.5419223601630161E-3</v>
      </c>
      <c r="M14" s="34">
        <f t="shared" si="11"/>
        <v>0.14602122840000001</v>
      </c>
      <c r="N14" s="81">
        <f t="shared" si="12"/>
        <v>1.0449422969892133</v>
      </c>
      <c r="O14" s="34">
        <f t="shared" si="13"/>
        <v>1.0042</v>
      </c>
      <c r="P14" s="34">
        <f t="shared" si="14"/>
        <v>6.5419223601630161E-3</v>
      </c>
      <c r="Q14" s="34">
        <f t="shared" si="15"/>
        <v>0.14617406929999999</v>
      </c>
      <c r="R14" s="81">
        <f t="shared" si="16"/>
        <v>1.0449422969892133</v>
      </c>
      <c r="S14" s="34">
        <f t="shared" si="17"/>
        <v>1.00525</v>
      </c>
      <c r="T14" s="34">
        <f t="shared" si="18"/>
        <v>6.5419223601630161E-3</v>
      </c>
      <c r="U14" s="34">
        <f t="shared" si="19"/>
        <v>0.14632691010000001</v>
      </c>
      <c r="V14" s="81">
        <f t="shared" si="20"/>
        <v>1.0449422969892133</v>
      </c>
      <c r="W14" s="34">
        <f t="shared" si="21"/>
        <v>1.0063</v>
      </c>
      <c r="X14" s="34">
        <f t="shared" si="22"/>
        <v>6.5419223601630161E-3</v>
      </c>
      <c r="Y14" s="34">
        <f t="shared" si="23"/>
        <v>0.14647975099999999</v>
      </c>
      <c r="Z14" s="43"/>
      <c r="AA14" s="43"/>
      <c r="AB14" s="43"/>
    </row>
    <row r="15" spans="1:32" ht="13.5" customHeight="1" x14ac:dyDescent="0.15">
      <c r="A15" s="101">
        <v>8</v>
      </c>
      <c r="B15" s="81">
        <f t="shared" si="0"/>
        <v>1.0515254334602453</v>
      </c>
      <c r="C15" s="34">
        <f t="shared" si="1"/>
        <v>1.00105</v>
      </c>
      <c r="D15" s="34">
        <f t="shared" si="2"/>
        <v>6.5831364710320439E-3</v>
      </c>
      <c r="E15" s="34">
        <f t="shared" si="3"/>
        <v>0.12789894860000001</v>
      </c>
      <c r="F15" s="81">
        <f t="shared" si="4"/>
        <v>1.0515254334602453</v>
      </c>
      <c r="G15" s="34">
        <f t="shared" si="5"/>
        <v>1.0021</v>
      </c>
      <c r="H15" s="34">
        <f t="shared" si="6"/>
        <v>6.5831364710320439E-3</v>
      </c>
      <c r="I15" s="34">
        <f t="shared" si="7"/>
        <v>0.1280331016</v>
      </c>
      <c r="J15" s="81">
        <f t="shared" si="8"/>
        <v>1.0515254334602453</v>
      </c>
      <c r="K15" s="34">
        <f t="shared" si="9"/>
        <v>1.00315</v>
      </c>
      <c r="L15" s="34">
        <f t="shared" si="10"/>
        <v>6.5831364710320439E-3</v>
      </c>
      <c r="M15" s="34">
        <f t="shared" si="11"/>
        <v>0.1281672546</v>
      </c>
      <c r="N15" s="81">
        <f t="shared" si="12"/>
        <v>1.0515254334602453</v>
      </c>
      <c r="O15" s="34">
        <f t="shared" si="13"/>
        <v>1.0042</v>
      </c>
      <c r="P15" s="34">
        <f t="shared" si="14"/>
        <v>6.5831364710320439E-3</v>
      </c>
      <c r="Q15" s="34">
        <f t="shared" si="15"/>
        <v>0.12830140770000001</v>
      </c>
      <c r="R15" s="81">
        <f t="shared" si="16"/>
        <v>1.0515254334602453</v>
      </c>
      <c r="S15" s="34">
        <f t="shared" si="17"/>
        <v>1.00525</v>
      </c>
      <c r="T15" s="34">
        <f t="shared" si="18"/>
        <v>6.5831364710320439E-3</v>
      </c>
      <c r="U15" s="34">
        <f t="shared" si="19"/>
        <v>0.12843556070000001</v>
      </c>
      <c r="V15" s="81">
        <f t="shared" si="20"/>
        <v>1.0515254334602453</v>
      </c>
      <c r="W15" s="34">
        <f t="shared" si="21"/>
        <v>1.0063</v>
      </c>
      <c r="X15" s="34">
        <f t="shared" si="22"/>
        <v>6.5831364710320439E-3</v>
      </c>
      <c r="Y15" s="34">
        <f t="shared" si="23"/>
        <v>0.1285697137</v>
      </c>
      <c r="Z15" s="43"/>
      <c r="AA15" s="43"/>
      <c r="AB15" s="43"/>
    </row>
    <row r="16" spans="1:32" ht="13.5" customHeight="1" x14ac:dyDescent="0.15">
      <c r="A16" s="101">
        <v>9</v>
      </c>
      <c r="B16" s="81">
        <f t="shared" si="0"/>
        <v>1.0581500436910447</v>
      </c>
      <c r="C16" s="34">
        <f t="shared" si="1"/>
        <v>1.00105</v>
      </c>
      <c r="D16" s="34">
        <f t="shared" si="2"/>
        <v>6.6246102307995457E-3</v>
      </c>
      <c r="E16" s="34">
        <f t="shared" si="3"/>
        <v>0.1140423231</v>
      </c>
      <c r="F16" s="81">
        <f t="shared" si="4"/>
        <v>1.0581500436910447</v>
      </c>
      <c r="G16" s="34">
        <f t="shared" si="5"/>
        <v>1.0021</v>
      </c>
      <c r="H16" s="34">
        <f t="shared" si="6"/>
        <v>6.6246102307995457E-3</v>
      </c>
      <c r="I16" s="34">
        <f t="shared" si="7"/>
        <v>0.114161942</v>
      </c>
      <c r="J16" s="81">
        <f t="shared" si="8"/>
        <v>1.0581500436910447</v>
      </c>
      <c r="K16" s="34">
        <f t="shared" si="9"/>
        <v>1.00315</v>
      </c>
      <c r="L16" s="34">
        <f t="shared" si="10"/>
        <v>6.6246102307995457E-3</v>
      </c>
      <c r="M16" s="34">
        <f t="shared" si="11"/>
        <v>0.1142815608</v>
      </c>
      <c r="N16" s="81">
        <f t="shared" si="12"/>
        <v>1.0581500436910447</v>
      </c>
      <c r="O16" s="34">
        <f t="shared" si="13"/>
        <v>1.0042</v>
      </c>
      <c r="P16" s="34">
        <f t="shared" si="14"/>
        <v>6.6246102307995457E-3</v>
      </c>
      <c r="Q16" s="34">
        <f t="shared" si="15"/>
        <v>0.1144011796</v>
      </c>
      <c r="R16" s="81">
        <f t="shared" si="16"/>
        <v>1.0581500436910447</v>
      </c>
      <c r="S16" s="34">
        <f t="shared" si="17"/>
        <v>1.00525</v>
      </c>
      <c r="T16" s="34">
        <f t="shared" si="18"/>
        <v>6.6246102307995457E-3</v>
      </c>
      <c r="U16" s="34">
        <f t="shared" si="19"/>
        <v>0.11452079850000001</v>
      </c>
      <c r="V16" s="81">
        <f t="shared" si="20"/>
        <v>1.0581500436910447</v>
      </c>
      <c r="W16" s="34">
        <f t="shared" si="21"/>
        <v>1.0063</v>
      </c>
      <c r="X16" s="34">
        <f t="shared" si="22"/>
        <v>6.6246102307995457E-3</v>
      </c>
      <c r="Y16" s="34">
        <f t="shared" si="23"/>
        <v>0.11464041730000001</v>
      </c>
      <c r="Z16" s="43"/>
      <c r="AA16" s="43"/>
      <c r="AB16" s="43"/>
    </row>
    <row r="17" spans="1:28" ht="13.5" customHeight="1" x14ac:dyDescent="0.15">
      <c r="A17" s="104">
        <v>10</v>
      </c>
      <c r="B17" s="84">
        <f t="shared" si="0"/>
        <v>1.0648163889662983</v>
      </c>
      <c r="C17" s="36">
        <f t="shared" si="1"/>
        <v>1.00105</v>
      </c>
      <c r="D17" s="36">
        <f t="shared" si="2"/>
        <v>6.6663452752535809E-3</v>
      </c>
      <c r="E17" s="36">
        <f t="shared" si="3"/>
        <v>0.1029576785</v>
      </c>
      <c r="F17" s="84">
        <f t="shared" si="4"/>
        <v>1.0648163889662983</v>
      </c>
      <c r="G17" s="36">
        <f t="shared" si="5"/>
        <v>1.0021</v>
      </c>
      <c r="H17" s="36">
        <f t="shared" si="6"/>
        <v>6.6663452752535809E-3</v>
      </c>
      <c r="I17" s="36">
        <f t="shared" si="7"/>
        <v>0.1030656707</v>
      </c>
      <c r="J17" s="84">
        <f t="shared" si="8"/>
        <v>1.0648163889662983</v>
      </c>
      <c r="K17" s="36">
        <f t="shared" si="9"/>
        <v>1.00315</v>
      </c>
      <c r="L17" s="36">
        <f t="shared" si="10"/>
        <v>6.6663452752535809E-3</v>
      </c>
      <c r="M17" s="36">
        <f t="shared" si="11"/>
        <v>0.1031736629</v>
      </c>
      <c r="N17" s="84">
        <f t="shared" si="12"/>
        <v>1.0648163889662983</v>
      </c>
      <c r="O17" s="36">
        <f t="shared" si="13"/>
        <v>1.0042</v>
      </c>
      <c r="P17" s="36">
        <f t="shared" si="14"/>
        <v>6.6663452752535809E-3</v>
      </c>
      <c r="Q17" s="36">
        <f t="shared" si="15"/>
        <v>0.103281655</v>
      </c>
      <c r="R17" s="84">
        <f t="shared" si="16"/>
        <v>1.0648163889662983</v>
      </c>
      <c r="S17" s="36">
        <f t="shared" si="17"/>
        <v>1.00525</v>
      </c>
      <c r="T17" s="36">
        <f t="shared" si="18"/>
        <v>6.6663452752535809E-3</v>
      </c>
      <c r="U17" s="36">
        <f t="shared" si="19"/>
        <v>0.1033896472</v>
      </c>
      <c r="V17" s="84">
        <f t="shared" si="20"/>
        <v>1.0648163889662983</v>
      </c>
      <c r="W17" s="36">
        <f t="shared" si="21"/>
        <v>1.0063</v>
      </c>
      <c r="X17" s="36">
        <f t="shared" si="22"/>
        <v>6.6663452752535809E-3</v>
      </c>
      <c r="Y17" s="36">
        <f t="shared" si="23"/>
        <v>0.10349763939999999</v>
      </c>
      <c r="Z17" s="43"/>
      <c r="AA17" s="43"/>
      <c r="AB17" s="43"/>
    </row>
    <row r="18" spans="1:28" ht="13.5" customHeight="1" x14ac:dyDescent="0.15">
      <c r="A18" s="100">
        <v>11</v>
      </c>
      <c r="B18" s="80">
        <f t="shared" si="0"/>
        <v>1.071524732216786</v>
      </c>
      <c r="C18" s="32">
        <f t="shared" si="1"/>
        <v>1.00105</v>
      </c>
      <c r="D18" s="32">
        <f t="shared" si="2"/>
        <v>6.7083432504876795E-3</v>
      </c>
      <c r="E18" s="32">
        <f t="shared" si="3"/>
        <v>9.3889020000000004E-2</v>
      </c>
      <c r="F18" s="80">
        <f t="shared" si="4"/>
        <v>1.071524732216786</v>
      </c>
      <c r="G18" s="32">
        <f t="shared" si="5"/>
        <v>1.0021</v>
      </c>
      <c r="H18" s="32">
        <f t="shared" si="6"/>
        <v>6.7083432504876795E-3</v>
      </c>
      <c r="I18" s="32">
        <f t="shared" si="7"/>
        <v>9.3987500000000002E-2</v>
      </c>
      <c r="J18" s="80">
        <f t="shared" si="8"/>
        <v>1.071524732216786</v>
      </c>
      <c r="K18" s="32">
        <f t="shared" si="9"/>
        <v>1.00315</v>
      </c>
      <c r="L18" s="32">
        <f t="shared" si="10"/>
        <v>6.7083432504876795E-3</v>
      </c>
      <c r="M18" s="32">
        <f t="shared" si="11"/>
        <v>9.4085980099999994E-2</v>
      </c>
      <c r="N18" s="80">
        <f t="shared" si="12"/>
        <v>1.071524732216786</v>
      </c>
      <c r="O18" s="32">
        <f t="shared" si="13"/>
        <v>1.0042</v>
      </c>
      <c r="P18" s="32">
        <f t="shared" si="14"/>
        <v>6.7083432504876795E-3</v>
      </c>
      <c r="Q18" s="32">
        <f t="shared" si="15"/>
        <v>9.41844602E-2</v>
      </c>
      <c r="R18" s="80">
        <f t="shared" si="16"/>
        <v>1.071524732216786</v>
      </c>
      <c r="S18" s="32">
        <f t="shared" si="17"/>
        <v>1.00525</v>
      </c>
      <c r="T18" s="32">
        <f t="shared" si="18"/>
        <v>6.7083432504876795E-3</v>
      </c>
      <c r="U18" s="32">
        <f t="shared" si="19"/>
        <v>9.4282940199999998E-2</v>
      </c>
      <c r="V18" s="80">
        <f t="shared" si="20"/>
        <v>1.071524732216786</v>
      </c>
      <c r="W18" s="32">
        <f t="shared" si="21"/>
        <v>1.0063</v>
      </c>
      <c r="X18" s="32">
        <f t="shared" si="22"/>
        <v>6.7083432504876795E-3</v>
      </c>
      <c r="Y18" s="32">
        <f t="shared" si="23"/>
        <v>9.4381420300000005E-2</v>
      </c>
      <c r="Z18" s="43"/>
      <c r="AA18" s="43"/>
      <c r="AB18" s="43"/>
    </row>
    <row r="19" spans="1:28" ht="13.5" customHeight="1" x14ac:dyDescent="0.15">
      <c r="A19" s="101">
        <v>12</v>
      </c>
      <c r="B19" s="81">
        <f t="shared" si="0"/>
        <v>1.0782753380297518</v>
      </c>
      <c r="C19" s="34">
        <f t="shared" si="1"/>
        <v>1.00105</v>
      </c>
      <c r="D19" s="34">
        <f t="shared" si="2"/>
        <v>6.7506058129657518E-3</v>
      </c>
      <c r="E19" s="34">
        <f t="shared" si="3"/>
        <v>8.6332350899999993E-2</v>
      </c>
      <c r="F19" s="81">
        <f t="shared" si="4"/>
        <v>1.0782753380297518</v>
      </c>
      <c r="G19" s="34">
        <f t="shared" si="5"/>
        <v>1.0021</v>
      </c>
      <c r="H19" s="34">
        <f t="shared" si="6"/>
        <v>6.7506058129657518E-3</v>
      </c>
      <c r="I19" s="34">
        <f t="shared" si="7"/>
        <v>8.6422904800000006E-2</v>
      </c>
      <c r="J19" s="81">
        <f t="shared" si="8"/>
        <v>1.0782753380297518</v>
      </c>
      <c r="K19" s="34">
        <f t="shared" si="9"/>
        <v>1.00315</v>
      </c>
      <c r="L19" s="34">
        <f t="shared" si="10"/>
        <v>6.7506058129657518E-3</v>
      </c>
      <c r="M19" s="34">
        <f t="shared" si="11"/>
        <v>8.6513458700000004E-2</v>
      </c>
      <c r="N19" s="81">
        <f t="shared" si="12"/>
        <v>1.0782753380297518</v>
      </c>
      <c r="O19" s="34">
        <f t="shared" si="13"/>
        <v>1.0042</v>
      </c>
      <c r="P19" s="34">
        <f t="shared" si="14"/>
        <v>6.7506058129657518E-3</v>
      </c>
      <c r="Q19" s="34">
        <f t="shared" si="15"/>
        <v>8.6604012600000002E-2</v>
      </c>
      <c r="R19" s="81">
        <f t="shared" si="16"/>
        <v>1.0782753380297518</v>
      </c>
      <c r="S19" s="34">
        <f t="shared" si="17"/>
        <v>1.00525</v>
      </c>
      <c r="T19" s="34">
        <f t="shared" si="18"/>
        <v>6.7506058129657518E-3</v>
      </c>
      <c r="U19" s="34">
        <f t="shared" si="19"/>
        <v>8.6694566400000006E-2</v>
      </c>
      <c r="V19" s="81">
        <f t="shared" si="20"/>
        <v>1.0782753380297518</v>
      </c>
      <c r="W19" s="34">
        <f t="shared" si="21"/>
        <v>1.0063</v>
      </c>
      <c r="X19" s="34">
        <f t="shared" si="22"/>
        <v>6.7506058129657518E-3</v>
      </c>
      <c r="Y19" s="34">
        <f t="shared" si="23"/>
        <v>8.6785120300000004E-2</v>
      </c>
      <c r="Z19" s="43"/>
      <c r="AA19" s="43"/>
      <c r="AB19" s="43"/>
    </row>
    <row r="20" spans="1:28" ht="13.5" customHeight="1" x14ac:dyDescent="0.15">
      <c r="A20" s="101">
        <v>13</v>
      </c>
      <c r="B20" s="81">
        <f t="shared" si="0"/>
        <v>1.0850684726593391</v>
      </c>
      <c r="C20" s="34">
        <f t="shared" si="1"/>
        <v>1.00105</v>
      </c>
      <c r="D20" s="34">
        <f t="shared" si="2"/>
        <v>6.7931346295874362E-3</v>
      </c>
      <c r="E20" s="34">
        <f t="shared" si="3"/>
        <v>7.9938750599999997E-2</v>
      </c>
      <c r="F20" s="81">
        <f t="shared" si="4"/>
        <v>1.0850684726593391</v>
      </c>
      <c r="G20" s="34">
        <f t="shared" si="5"/>
        <v>1.0021</v>
      </c>
      <c r="H20" s="34">
        <f t="shared" si="6"/>
        <v>6.7931346295874362E-3</v>
      </c>
      <c r="I20" s="34">
        <f t="shared" si="7"/>
        <v>8.0022598299999997E-2</v>
      </c>
      <c r="J20" s="81">
        <f t="shared" si="8"/>
        <v>1.0850684726593391</v>
      </c>
      <c r="K20" s="34">
        <f t="shared" si="9"/>
        <v>1.00315</v>
      </c>
      <c r="L20" s="34">
        <f t="shared" si="10"/>
        <v>6.7931346295874362E-3</v>
      </c>
      <c r="M20" s="34">
        <f t="shared" si="11"/>
        <v>8.0106445900000003E-2</v>
      </c>
      <c r="N20" s="81">
        <f t="shared" si="12"/>
        <v>1.0850684726593391</v>
      </c>
      <c r="O20" s="34">
        <f t="shared" si="13"/>
        <v>1.0042</v>
      </c>
      <c r="P20" s="34">
        <f t="shared" si="14"/>
        <v>6.7931346295874362E-3</v>
      </c>
      <c r="Q20" s="34">
        <f t="shared" si="15"/>
        <v>8.0190293600000004E-2</v>
      </c>
      <c r="R20" s="81">
        <f t="shared" si="16"/>
        <v>1.0850684726593391</v>
      </c>
      <c r="S20" s="34">
        <f t="shared" si="17"/>
        <v>1.00525</v>
      </c>
      <c r="T20" s="34">
        <f t="shared" si="18"/>
        <v>6.7931346295874362E-3</v>
      </c>
      <c r="U20" s="34">
        <f t="shared" si="19"/>
        <v>8.0274141199999996E-2</v>
      </c>
      <c r="V20" s="81">
        <f t="shared" si="20"/>
        <v>1.0850684726593391</v>
      </c>
      <c r="W20" s="34">
        <f t="shared" si="21"/>
        <v>1.0063</v>
      </c>
      <c r="X20" s="34">
        <f t="shared" si="22"/>
        <v>6.7931346295874362E-3</v>
      </c>
      <c r="Y20" s="34">
        <f t="shared" si="23"/>
        <v>8.0357988899999996E-2</v>
      </c>
      <c r="Z20" s="43"/>
      <c r="AA20" s="43"/>
      <c r="AB20" s="43"/>
    </row>
    <row r="21" spans="1:28" ht="13.5" customHeight="1" x14ac:dyDescent="0.15">
      <c r="A21" s="101">
        <v>14</v>
      </c>
      <c r="B21" s="81">
        <f t="shared" si="0"/>
        <v>1.0919044040370929</v>
      </c>
      <c r="C21" s="34">
        <f t="shared" si="1"/>
        <v>1.00105</v>
      </c>
      <c r="D21" s="34">
        <f t="shared" si="2"/>
        <v>6.8359313777538368E-3</v>
      </c>
      <c r="E21" s="34">
        <f t="shared" si="3"/>
        <v>7.4458990000000003E-2</v>
      </c>
      <c r="F21" s="81">
        <f t="shared" si="4"/>
        <v>1.0919044040370929</v>
      </c>
      <c r="G21" s="34">
        <f t="shared" si="5"/>
        <v>1.0021</v>
      </c>
      <c r="H21" s="34">
        <f t="shared" si="6"/>
        <v>6.8359313777538368E-3</v>
      </c>
      <c r="I21" s="34">
        <f t="shared" si="7"/>
        <v>7.453709E-2</v>
      </c>
      <c r="J21" s="81">
        <f t="shared" si="8"/>
        <v>1.0919044040370929</v>
      </c>
      <c r="K21" s="34">
        <f t="shared" si="9"/>
        <v>1.00315</v>
      </c>
      <c r="L21" s="34">
        <f t="shared" si="10"/>
        <v>6.8359313777538368E-3</v>
      </c>
      <c r="M21" s="34">
        <f t="shared" si="11"/>
        <v>7.4615189900000004E-2</v>
      </c>
      <c r="N21" s="81">
        <f t="shared" si="12"/>
        <v>1.0919044040370929</v>
      </c>
      <c r="O21" s="34">
        <f t="shared" si="13"/>
        <v>1.0042</v>
      </c>
      <c r="P21" s="34">
        <f t="shared" si="14"/>
        <v>6.8359313777538368E-3</v>
      </c>
      <c r="Q21" s="34">
        <f t="shared" si="15"/>
        <v>7.4693289900000001E-2</v>
      </c>
      <c r="R21" s="81">
        <f t="shared" si="16"/>
        <v>1.0919044040370929</v>
      </c>
      <c r="S21" s="34">
        <f t="shared" si="17"/>
        <v>1.00525</v>
      </c>
      <c r="T21" s="34">
        <f t="shared" si="18"/>
        <v>6.8359313777538368E-3</v>
      </c>
      <c r="U21" s="34">
        <f t="shared" si="19"/>
        <v>7.4771389800000004E-2</v>
      </c>
      <c r="V21" s="81">
        <f t="shared" si="20"/>
        <v>1.0919044040370929</v>
      </c>
      <c r="W21" s="34">
        <f t="shared" si="21"/>
        <v>1.0063</v>
      </c>
      <c r="X21" s="34">
        <f t="shared" si="22"/>
        <v>6.8359313777538368E-3</v>
      </c>
      <c r="Y21" s="34">
        <f t="shared" si="23"/>
        <v>7.4849489699999994E-2</v>
      </c>
      <c r="Z21" s="43"/>
      <c r="AA21" s="43"/>
      <c r="AB21" s="43"/>
    </row>
    <row r="22" spans="1:28" ht="13.5" customHeight="1" x14ac:dyDescent="0.15">
      <c r="A22" s="102">
        <v>15</v>
      </c>
      <c r="B22" s="82">
        <f t="shared" si="0"/>
        <v>1.0987834017825264</v>
      </c>
      <c r="C22" s="38">
        <f t="shared" si="1"/>
        <v>1.00105</v>
      </c>
      <c r="D22" s="38">
        <f t="shared" si="2"/>
        <v>6.8789977454336848E-3</v>
      </c>
      <c r="E22" s="38">
        <f t="shared" si="3"/>
        <v>6.9710301200000005E-2</v>
      </c>
      <c r="F22" s="82">
        <f t="shared" si="4"/>
        <v>1.0987834017825264</v>
      </c>
      <c r="G22" s="38">
        <f t="shared" si="5"/>
        <v>1.0021</v>
      </c>
      <c r="H22" s="38">
        <f t="shared" si="6"/>
        <v>6.8789977454336848E-3</v>
      </c>
      <c r="I22" s="38">
        <f t="shared" si="7"/>
        <v>6.9783420299999996E-2</v>
      </c>
      <c r="J22" s="82">
        <f t="shared" si="8"/>
        <v>1.0987834017825264</v>
      </c>
      <c r="K22" s="38">
        <f t="shared" si="9"/>
        <v>1.00315</v>
      </c>
      <c r="L22" s="38">
        <f t="shared" si="10"/>
        <v>6.8789977454336848E-3</v>
      </c>
      <c r="M22" s="38">
        <f t="shared" si="11"/>
        <v>6.9856539300000006E-2</v>
      </c>
      <c r="N22" s="82">
        <f t="shared" si="12"/>
        <v>1.0987834017825264</v>
      </c>
      <c r="O22" s="38">
        <f t="shared" si="13"/>
        <v>1.0042</v>
      </c>
      <c r="P22" s="38">
        <f t="shared" si="14"/>
        <v>6.8789977454336848E-3</v>
      </c>
      <c r="Q22" s="38">
        <f t="shared" si="15"/>
        <v>6.9929658300000003E-2</v>
      </c>
      <c r="R22" s="82">
        <f t="shared" si="16"/>
        <v>1.0987834017825264</v>
      </c>
      <c r="S22" s="38">
        <f t="shared" si="17"/>
        <v>1.00525</v>
      </c>
      <c r="T22" s="38">
        <f t="shared" si="18"/>
        <v>6.8789977454336848E-3</v>
      </c>
      <c r="U22" s="38">
        <f t="shared" si="19"/>
        <v>7.0002777399999994E-2</v>
      </c>
      <c r="V22" s="82">
        <f t="shared" si="20"/>
        <v>1.0987834017825264</v>
      </c>
      <c r="W22" s="38">
        <f t="shared" si="21"/>
        <v>1.0063</v>
      </c>
      <c r="X22" s="38">
        <f t="shared" si="22"/>
        <v>6.8789977454336848E-3</v>
      </c>
      <c r="Y22" s="38">
        <f t="shared" si="23"/>
        <v>7.0075896400000004E-2</v>
      </c>
      <c r="Z22" s="43"/>
      <c r="AA22" s="43"/>
      <c r="AB22" s="43"/>
    </row>
    <row r="23" spans="1:28" ht="13.5" customHeight="1" x14ac:dyDescent="0.15">
      <c r="A23" s="103">
        <v>16</v>
      </c>
      <c r="B23" s="83">
        <f t="shared" si="0"/>
        <v>1.1057057372137562</v>
      </c>
      <c r="C23" s="40">
        <f t="shared" si="1"/>
        <v>1.00105</v>
      </c>
      <c r="D23" s="40">
        <f t="shared" si="2"/>
        <v>6.9223354312299172E-3</v>
      </c>
      <c r="E23" s="40">
        <f t="shared" si="3"/>
        <v>6.5555608099999996E-2</v>
      </c>
      <c r="F23" s="83">
        <f t="shared" si="4"/>
        <v>1.1057057372137562</v>
      </c>
      <c r="G23" s="40">
        <f t="shared" si="5"/>
        <v>1.0021</v>
      </c>
      <c r="H23" s="40">
        <f t="shared" si="6"/>
        <v>6.9223354312299172E-3</v>
      </c>
      <c r="I23" s="40">
        <f t="shared" si="7"/>
        <v>6.5624369299999999E-2</v>
      </c>
      <c r="J23" s="83">
        <f t="shared" si="8"/>
        <v>1.1057057372137562</v>
      </c>
      <c r="K23" s="40">
        <f t="shared" si="9"/>
        <v>1.00315</v>
      </c>
      <c r="L23" s="40">
        <f t="shared" si="10"/>
        <v>6.9223354312299172E-3</v>
      </c>
      <c r="M23" s="40">
        <f t="shared" si="11"/>
        <v>6.5693130500000002E-2</v>
      </c>
      <c r="N23" s="83">
        <f t="shared" si="12"/>
        <v>1.1057057372137562</v>
      </c>
      <c r="O23" s="40">
        <f t="shared" si="13"/>
        <v>1.0042</v>
      </c>
      <c r="P23" s="40">
        <f t="shared" si="14"/>
        <v>6.9223354312299172E-3</v>
      </c>
      <c r="Q23" s="40">
        <f t="shared" si="15"/>
        <v>6.5761891700000005E-2</v>
      </c>
      <c r="R23" s="83">
        <f t="shared" si="16"/>
        <v>1.1057057372137562</v>
      </c>
      <c r="S23" s="40">
        <f t="shared" si="17"/>
        <v>1.00525</v>
      </c>
      <c r="T23" s="40">
        <f t="shared" si="18"/>
        <v>6.9223354312299172E-3</v>
      </c>
      <c r="U23" s="40">
        <f t="shared" si="19"/>
        <v>6.5830652899999995E-2</v>
      </c>
      <c r="V23" s="83">
        <f t="shared" si="20"/>
        <v>1.1057057372137562</v>
      </c>
      <c r="W23" s="40">
        <f t="shared" si="21"/>
        <v>1.0063</v>
      </c>
      <c r="X23" s="40">
        <f t="shared" si="22"/>
        <v>6.9223354312299172E-3</v>
      </c>
      <c r="Y23" s="40">
        <f t="shared" si="23"/>
        <v>6.5899414099999998E-2</v>
      </c>
      <c r="Z23" s="43"/>
      <c r="AA23" s="43"/>
      <c r="AB23" s="43"/>
    </row>
    <row r="24" spans="1:28" ht="13.5" customHeight="1" x14ac:dyDescent="0.15">
      <c r="A24" s="101">
        <v>17</v>
      </c>
      <c r="B24" s="81">
        <f t="shared" si="0"/>
        <v>1.1126716833582029</v>
      </c>
      <c r="C24" s="34">
        <f t="shared" si="1"/>
        <v>1.00105</v>
      </c>
      <c r="D24" s="34">
        <f t="shared" si="2"/>
        <v>6.9659461444466645E-3</v>
      </c>
      <c r="E24" s="34">
        <f t="shared" si="3"/>
        <v>6.1890087900000001E-2</v>
      </c>
      <c r="F24" s="81">
        <f t="shared" si="4"/>
        <v>1.1126716833582029</v>
      </c>
      <c r="G24" s="34">
        <f t="shared" si="5"/>
        <v>1.0021</v>
      </c>
      <c r="H24" s="34">
        <f t="shared" si="6"/>
        <v>6.9659461444466645E-3</v>
      </c>
      <c r="I24" s="34">
        <f t="shared" si="7"/>
        <v>6.1955004299999998E-2</v>
      </c>
      <c r="J24" s="81">
        <f t="shared" si="8"/>
        <v>1.1126716833582029</v>
      </c>
      <c r="K24" s="34">
        <f t="shared" si="9"/>
        <v>1.00315</v>
      </c>
      <c r="L24" s="34">
        <f t="shared" si="10"/>
        <v>6.9659461444466645E-3</v>
      </c>
      <c r="M24" s="34">
        <f t="shared" si="11"/>
        <v>6.2019920800000003E-2</v>
      </c>
      <c r="N24" s="81">
        <f t="shared" si="12"/>
        <v>1.1126716833582029</v>
      </c>
      <c r="O24" s="34">
        <f t="shared" si="13"/>
        <v>1.0042</v>
      </c>
      <c r="P24" s="34">
        <f t="shared" si="14"/>
        <v>6.9659461444466645E-3</v>
      </c>
      <c r="Q24" s="34">
        <f t="shared" si="15"/>
        <v>6.20848372E-2</v>
      </c>
      <c r="R24" s="81">
        <f t="shared" si="16"/>
        <v>1.1126716833582029</v>
      </c>
      <c r="S24" s="34">
        <f t="shared" si="17"/>
        <v>1.00525</v>
      </c>
      <c r="T24" s="34">
        <f t="shared" si="18"/>
        <v>6.9659461444466645E-3</v>
      </c>
      <c r="U24" s="34">
        <f t="shared" si="19"/>
        <v>6.2149753600000003E-2</v>
      </c>
      <c r="V24" s="81">
        <f t="shared" si="20"/>
        <v>1.1126716833582029</v>
      </c>
      <c r="W24" s="34">
        <f t="shared" si="21"/>
        <v>1.0063</v>
      </c>
      <c r="X24" s="34">
        <f t="shared" si="22"/>
        <v>6.9659461444466645E-3</v>
      </c>
      <c r="Y24" s="34">
        <f t="shared" si="23"/>
        <v>6.2214670100000001E-2</v>
      </c>
      <c r="Z24" s="43"/>
      <c r="AA24" s="43"/>
      <c r="AB24" s="43"/>
    </row>
    <row r="25" spans="1:28" ht="13.5" customHeight="1" x14ac:dyDescent="0.15">
      <c r="A25" s="101">
        <v>18</v>
      </c>
      <c r="B25" s="81">
        <f t="shared" si="0"/>
        <v>1.1196815149633594</v>
      </c>
      <c r="C25" s="34">
        <f t="shared" si="1"/>
        <v>1.00105</v>
      </c>
      <c r="D25" s="34">
        <f t="shared" si="2"/>
        <v>7.0098316051566776E-3</v>
      </c>
      <c r="E25" s="34">
        <f t="shared" si="3"/>
        <v>5.86322118E-2</v>
      </c>
      <c r="F25" s="81">
        <f t="shared" si="4"/>
        <v>1.1196815149633594</v>
      </c>
      <c r="G25" s="34">
        <f t="shared" si="5"/>
        <v>1.0021</v>
      </c>
      <c r="H25" s="34">
        <f t="shared" si="6"/>
        <v>7.0098316051566776E-3</v>
      </c>
      <c r="I25" s="34">
        <f t="shared" si="7"/>
        <v>5.8693711000000003E-2</v>
      </c>
      <c r="J25" s="81">
        <f t="shared" si="8"/>
        <v>1.1196815149633594</v>
      </c>
      <c r="K25" s="34">
        <f t="shared" si="9"/>
        <v>1.00315</v>
      </c>
      <c r="L25" s="34">
        <f t="shared" si="10"/>
        <v>7.0098316051566776E-3</v>
      </c>
      <c r="M25" s="34">
        <f t="shared" si="11"/>
        <v>5.8755210299999999E-2</v>
      </c>
      <c r="N25" s="81">
        <f t="shared" si="12"/>
        <v>1.1196815149633594</v>
      </c>
      <c r="O25" s="34">
        <f t="shared" si="13"/>
        <v>1.0042</v>
      </c>
      <c r="P25" s="34">
        <f t="shared" si="14"/>
        <v>7.0098316051566776E-3</v>
      </c>
      <c r="Q25" s="34">
        <f t="shared" si="15"/>
        <v>5.8816709500000001E-2</v>
      </c>
      <c r="R25" s="81">
        <f t="shared" si="16"/>
        <v>1.1196815149633594</v>
      </c>
      <c r="S25" s="34">
        <f t="shared" si="17"/>
        <v>1.00525</v>
      </c>
      <c r="T25" s="34">
        <f t="shared" si="18"/>
        <v>7.0098316051566776E-3</v>
      </c>
      <c r="U25" s="34">
        <f t="shared" si="19"/>
        <v>5.8878208699999997E-2</v>
      </c>
      <c r="V25" s="81">
        <f t="shared" si="20"/>
        <v>1.1196815149633594</v>
      </c>
      <c r="W25" s="34">
        <f t="shared" si="21"/>
        <v>1.0063</v>
      </c>
      <c r="X25" s="34">
        <f t="shared" si="22"/>
        <v>7.0098316051566776E-3</v>
      </c>
      <c r="Y25" s="34">
        <f t="shared" si="23"/>
        <v>5.8939708E-2</v>
      </c>
      <c r="Z25" s="43"/>
      <c r="AA25" s="43"/>
      <c r="AB25" s="43"/>
    </row>
    <row r="26" spans="1:28" ht="13.5" customHeight="1" x14ac:dyDescent="0.15">
      <c r="A26" s="101">
        <v>19</v>
      </c>
      <c r="B26" s="81">
        <f t="shared" si="0"/>
        <v>1.1267355085076285</v>
      </c>
      <c r="C26" s="34">
        <f t="shared" si="1"/>
        <v>1.00105</v>
      </c>
      <c r="D26" s="34">
        <f t="shared" si="2"/>
        <v>7.053993544269165E-3</v>
      </c>
      <c r="E26" s="34">
        <f t="shared" si="3"/>
        <v>5.5717614700000001E-2</v>
      </c>
      <c r="F26" s="81">
        <f t="shared" si="4"/>
        <v>1.1267355085076285</v>
      </c>
      <c r="G26" s="34">
        <f t="shared" si="5"/>
        <v>1.0021</v>
      </c>
      <c r="H26" s="34">
        <f t="shared" si="6"/>
        <v>7.053993544269165E-3</v>
      </c>
      <c r="I26" s="34">
        <f t="shared" si="7"/>
        <v>5.5776056900000003E-2</v>
      </c>
      <c r="J26" s="81">
        <f t="shared" si="8"/>
        <v>1.1267355085076285</v>
      </c>
      <c r="K26" s="34">
        <f t="shared" si="9"/>
        <v>1.00315</v>
      </c>
      <c r="L26" s="34">
        <f t="shared" si="10"/>
        <v>7.053993544269165E-3</v>
      </c>
      <c r="M26" s="34">
        <f t="shared" si="11"/>
        <v>5.5834499000000003E-2</v>
      </c>
      <c r="N26" s="81">
        <f t="shared" si="12"/>
        <v>1.1267355085076285</v>
      </c>
      <c r="O26" s="34">
        <f t="shared" si="13"/>
        <v>1.0042</v>
      </c>
      <c r="P26" s="34">
        <f t="shared" si="14"/>
        <v>7.053993544269165E-3</v>
      </c>
      <c r="Q26" s="34">
        <f t="shared" si="15"/>
        <v>5.5892941100000003E-2</v>
      </c>
      <c r="R26" s="81">
        <f t="shared" si="16"/>
        <v>1.1267355085076285</v>
      </c>
      <c r="S26" s="34">
        <f t="shared" si="17"/>
        <v>1.00525</v>
      </c>
      <c r="T26" s="34">
        <f t="shared" si="18"/>
        <v>7.053993544269165E-3</v>
      </c>
      <c r="U26" s="34">
        <f t="shared" si="19"/>
        <v>5.5951383299999997E-2</v>
      </c>
      <c r="V26" s="81">
        <f t="shared" si="20"/>
        <v>1.1267355085076285</v>
      </c>
      <c r="W26" s="34">
        <f t="shared" si="21"/>
        <v>1.0063</v>
      </c>
      <c r="X26" s="34">
        <f t="shared" si="22"/>
        <v>7.053993544269165E-3</v>
      </c>
      <c r="Y26" s="34">
        <f t="shared" si="23"/>
        <v>5.6009825399999998E-2</v>
      </c>
      <c r="Z26" s="43"/>
      <c r="AA26" s="43"/>
      <c r="AB26" s="43"/>
    </row>
    <row r="27" spans="1:28" ht="13.5" customHeight="1" x14ac:dyDescent="0.15">
      <c r="A27" s="104">
        <v>20</v>
      </c>
      <c r="B27" s="84">
        <f t="shared" si="0"/>
        <v>1.1338339422112265</v>
      </c>
      <c r="C27" s="36">
        <f t="shared" si="1"/>
        <v>1.00105</v>
      </c>
      <c r="D27" s="36">
        <f t="shared" si="2"/>
        <v>7.0984337035980595E-3</v>
      </c>
      <c r="E27" s="36">
        <f t="shared" si="3"/>
        <v>5.3094805000000002E-2</v>
      </c>
      <c r="F27" s="84">
        <f t="shared" si="4"/>
        <v>1.1338339422112265</v>
      </c>
      <c r="G27" s="36">
        <f t="shared" si="5"/>
        <v>1.0021</v>
      </c>
      <c r="H27" s="36">
        <f t="shared" si="6"/>
        <v>7.0984337035980595E-3</v>
      </c>
      <c r="I27" s="36">
        <f t="shared" si="7"/>
        <v>5.3150495999999998E-2</v>
      </c>
      <c r="J27" s="84">
        <f t="shared" si="8"/>
        <v>1.1338339422112265</v>
      </c>
      <c r="K27" s="36">
        <f t="shared" si="9"/>
        <v>1.00315</v>
      </c>
      <c r="L27" s="36">
        <f t="shared" si="10"/>
        <v>7.0984337035980595E-3</v>
      </c>
      <c r="M27" s="36">
        <f t="shared" si="11"/>
        <v>5.3206187100000003E-2</v>
      </c>
      <c r="N27" s="84">
        <f t="shared" si="12"/>
        <v>1.1338339422112265</v>
      </c>
      <c r="O27" s="36">
        <f t="shared" si="13"/>
        <v>1.0042</v>
      </c>
      <c r="P27" s="36">
        <f t="shared" si="14"/>
        <v>7.0984337035980595E-3</v>
      </c>
      <c r="Q27" s="36">
        <f t="shared" si="15"/>
        <v>5.3261878200000001E-2</v>
      </c>
      <c r="R27" s="84">
        <f t="shared" si="16"/>
        <v>1.1338339422112265</v>
      </c>
      <c r="S27" s="36">
        <f t="shared" si="17"/>
        <v>1.00525</v>
      </c>
      <c r="T27" s="36">
        <f t="shared" si="18"/>
        <v>7.0984337035980595E-3</v>
      </c>
      <c r="U27" s="36">
        <f t="shared" si="19"/>
        <v>5.3317569199999998E-2</v>
      </c>
      <c r="V27" s="84">
        <f t="shared" si="20"/>
        <v>1.1338339422112265</v>
      </c>
      <c r="W27" s="36">
        <f t="shared" si="21"/>
        <v>1.0063</v>
      </c>
      <c r="X27" s="36">
        <f t="shared" si="22"/>
        <v>7.0984337035980595E-3</v>
      </c>
      <c r="Y27" s="36">
        <f t="shared" si="23"/>
        <v>5.3373260300000003E-2</v>
      </c>
      <c r="Z27" s="43"/>
      <c r="AA27" s="43"/>
      <c r="AB27" s="43"/>
    </row>
    <row r="28" spans="1:28" ht="13.5" customHeight="1" x14ac:dyDescent="0.15">
      <c r="A28" s="100">
        <v>21</v>
      </c>
      <c r="B28" s="80">
        <f t="shared" si="0"/>
        <v>1.1409770960471572</v>
      </c>
      <c r="C28" s="32">
        <f t="shared" si="1"/>
        <v>1.00105</v>
      </c>
      <c r="D28" s="32">
        <f t="shared" si="2"/>
        <v>7.1431538359307267E-3</v>
      </c>
      <c r="E28" s="32">
        <f t="shared" si="3"/>
        <v>5.07220985E-2</v>
      </c>
      <c r="F28" s="80">
        <f t="shared" si="4"/>
        <v>1.1409770960471572</v>
      </c>
      <c r="G28" s="32">
        <f t="shared" si="5"/>
        <v>1.0021</v>
      </c>
      <c r="H28" s="32">
        <f t="shared" si="6"/>
        <v>7.1431538359307267E-3</v>
      </c>
      <c r="I28" s="32">
        <f t="shared" si="7"/>
        <v>5.0775300799999999E-2</v>
      </c>
      <c r="J28" s="80">
        <f t="shared" si="8"/>
        <v>1.1409770960471572</v>
      </c>
      <c r="K28" s="32">
        <f t="shared" si="9"/>
        <v>1.00315</v>
      </c>
      <c r="L28" s="32">
        <f t="shared" si="10"/>
        <v>7.1431538359307267E-3</v>
      </c>
      <c r="M28" s="32">
        <f t="shared" si="11"/>
        <v>5.08285032E-2</v>
      </c>
      <c r="N28" s="80">
        <f t="shared" si="12"/>
        <v>1.1409770960471572</v>
      </c>
      <c r="O28" s="32">
        <f t="shared" si="13"/>
        <v>1.0042</v>
      </c>
      <c r="P28" s="32">
        <f t="shared" si="14"/>
        <v>7.1431538359307267E-3</v>
      </c>
      <c r="Q28" s="32">
        <f t="shared" si="15"/>
        <v>5.0881705499999999E-2</v>
      </c>
      <c r="R28" s="80">
        <f t="shared" si="16"/>
        <v>1.1409770960471572</v>
      </c>
      <c r="S28" s="32">
        <f t="shared" si="17"/>
        <v>1.00525</v>
      </c>
      <c r="T28" s="32">
        <f t="shared" si="18"/>
        <v>7.1431538359307267E-3</v>
      </c>
      <c r="U28" s="32">
        <f t="shared" si="19"/>
        <v>5.0934907799999998E-2</v>
      </c>
      <c r="V28" s="80">
        <f t="shared" si="20"/>
        <v>1.1409770960471572</v>
      </c>
      <c r="W28" s="32">
        <f t="shared" si="21"/>
        <v>1.0063</v>
      </c>
      <c r="X28" s="32">
        <f t="shared" si="22"/>
        <v>7.1431538359307267E-3</v>
      </c>
      <c r="Y28" s="32">
        <f t="shared" si="23"/>
        <v>5.0988110199999999E-2</v>
      </c>
      <c r="Z28" s="43"/>
      <c r="AA28" s="43"/>
      <c r="AB28" s="43"/>
    </row>
    <row r="29" spans="1:28" ht="13.5" customHeight="1" x14ac:dyDescent="0.15">
      <c r="A29" s="101">
        <v>22</v>
      </c>
      <c r="B29" s="81">
        <f t="shared" si="0"/>
        <v>1.1481652517522543</v>
      </c>
      <c r="C29" s="34">
        <f t="shared" si="1"/>
        <v>1.00105</v>
      </c>
      <c r="D29" s="34">
        <f t="shared" si="2"/>
        <v>7.1881557050970908E-3</v>
      </c>
      <c r="E29" s="34">
        <f t="shared" si="3"/>
        <v>4.8565390200000003E-2</v>
      </c>
      <c r="F29" s="81">
        <f t="shared" si="4"/>
        <v>1.1481652517522543</v>
      </c>
      <c r="G29" s="34">
        <f t="shared" si="5"/>
        <v>1.0021</v>
      </c>
      <c r="H29" s="34">
        <f t="shared" si="6"/>
        <v>7.1881557050970908E-3</v>
      </c>
      <c r="I29" s="34">
        <f t="shared" si="7"/>
        <v>4.8616330399999998E-2</v>
      </c>
      <c r="J29" s="81">
        <f t="shared" si="8"/>
        <v>1.1481652517522543</v>
      </c>
      <c r="K29" s="34">
        <f t="shared" si="9"/>
        <v>1.00315</v>
      </c>
      <c r="L29" s="34">
        <f t="shared" si="10"/>
        <v>7.1881557050970908E-3</v>
      </c>
      <c r="M29" s="34">
        <f t="shared" si="11"/>
        <v>4.86672706E-2</v>
      </c>
      <c r="N29" s="81">
        <f t="shared" si="12"/>
        <v>1.1481652517522543</v>
      </c>
      <c r="O29" s="34">
        <f t="shared" si="13"/>
        <v>1.0042</v>
      </c>
      <c r="P29" s="34">
        <f t="shared" si="14"/>
        <v>7.1881557050970908E-3</v>
      </c>
      <c r="Q29" s="34">
        <f t="shared" si="15"/>
        <v>4.87182107E-2</v>
      </c>
      <c r="R29" s="81">
        <f t="shared" si="16"/>
        <v>1.1481652517522543</v>
      </c>
      <c r="S29" s="34">
        <f t="shared" si="17"/>
        <v>1.00525</v>
      </c>
      <c r="T29" s="34">
        <f t="shared" si="18"/>
        <v>7.1881557050970908E-3</v>
      </c>
      <c r="U29" s="34">
        <f t="shared" si="19"/>
        <v>4.8769150900000002E-2</v>
      </c>
      <c r="V29" s="81">
        <f t="shared" si="20"/>
        <v>1.1481652517522543</v>
      </c>
      <c r="W29" s="34">
        <f t="shared" si="21"/>
        <v>1.0063</v>
      </c>
      <c r="X29" s="34">
        <f t="shared" si="22"/>
        <v>7.1881557050970908E-3</v>
      </c>
      <c r="Y29" s="34">
        <f t="shared" si="23"/>
        <v>4.8820091099999997E-2</v>
      </c>
      <c r="Z29" s="43"/>
      <c r="AA29" s="43"/>
      <c r="AB29" s="43"/>
    </row>
    <row r="30" spans="1:28" ht="13.5" customHeight="1" x14ac:dyDescent="0.15">
      <c r="A30" s="101">
        <v>23</v>
      </c>
      <c r="B30" s="81">
        <f t="shared" si="0"/>
        <v>1.1553986928382933</v>
      </c>
      <c r="C30" s="34">
        <f t="shared" si="1"/>
        <v>1.00105</v>
      </c>
      <c r="D30" s="34">
        <f t="shared" si="2"/>
        <v>7.233441086039202E-3</v>
      </c>
      <c r="E30" s="34">
        <f t="shared" si="3"/>
        <v>4.6596506500000003E-2</v>
      </c>
      <c r="F30" s="81">
        <f t="shared" si="4"/>
        <v>1.1553986928382933</v>
      </c>
      <c r="G30" s="34">
        <f t="shared" si="5"/>
        <v>1.0021</v>
      </c>
      <c r="H30" s="34">
        <f t="shared" si="6"/>
        <v>7.233441086039202E-3</v>
      </c>
      <c r="I30" s="34">
        <f t="shared" si="7"/>
        <v>4.6645381499999999E-2</v>
      </c>
      <c r="J30" s="81">
        <f t="shared" si="8"/>
        <v>1.1553986928382933</v>
      </c>
      <c r="K30" s="34">
        <f t="shared" si="9"/>
        <v>1.00315</v>
      </c>
      <c r="L30" s="34">
        <f t="shared" si="10"/>
        <v>7.233441086039202E-3</v>
      </c>
      <c r="M30" s="34">
        <f t="shared" si="11"/>
        <v>4.6694256500000003E-2</v>
      </c>
      <c r="N30" s="81">
        <f t="shared" si="12"/>
        <v>1.1553986928382933</v>
      </c>
      <c r="O30" s="34">
        <f t="shared" si="13"/>
        <v>1.0042</v>
      </c>
      <c r="P30" s="34">
        <f t="shared" si="14"/>
        <v>7.233441086039202E-3</v>
      </c>
      <c r="Q30" s="34">
        <f t="shared" si="15"/>
        <v>4.67431315E-2</v>
      </c>
      <c r="R30" s="81">
        <f t="shared" si="16"/>
        <v>1.1553986928382933</v>
      </c>
      <c r="S30" s="34">
        <f t="shared" si="17"/>
        <v>1.00525</v>
      </c>
      <c r="T30" s="34">
        <f t="shared" si="18"/>
        <v>7.233441086039202E-3</v>
      </c>
      <c r="U30" s="34">
        <f t="shared" si="19"/>
        <v>4.6792006499999997E-2</v>
      </c>
      <c r="V30" s="81">
        <f t="shared" si="20"/>
        <v>1.1553986928382933</v>
      </c>
      <c r="W30" s="34">
        <f t="shared" si="21"/>
        <v>1.0063</v>
      </c>
      <c r="X30" s="34">
        <f t="shared" si="22"/>
        <v>7.233441086039202E-3</v>
      </c>
      <c r="Y30" s="34">
        <f t="shared" si="23"/>
        <v>4.6840881600000002E-2</v>
      </c>
      <c r="Z30" s="43"/>
      <c r="AA30" s="43"/>
      <c r="AB30" s="43"/>
    </row>
    <row r="31" spans="1:28" ht="13.5" customHeight="1" x14ac:dyDescent="0.15">
      <c r="A31" s="101">
        <v>24</v>
      </c>
      <c r="B31" s="81">
        <f t="shared" si="0"/>
        <v>1.1626777046031747</v>
      </c>
      <c r="C31" s="34">
        <f t="shared" si="1"/>
        <v>1.00105</v>
      </c>
      <c r="D31" s="34">
        <f t="shared" si="2"/>
        <v>7.2790117648812479E-3</v>
      </c>
      <c r="E31" s="34">
        <f t="shared" si="3"/>
        <v>4.4791969199999997E-2</v>
      </c>
      <c r="F31" s="81">
        <f t="shared" si="4"/>
        <v>1.1626777046031747</v>
      </c>
      <c r="G31" s="34">
        <f t="shared" si="5"/>
        <v>1.0021</v>
      </c>
      <c r="H31" s="34">
        <f t="shared" si="6"/>
        <v>7.2790117648812479E-3</v>
      </c>
      <c r="I31" s="34">
        <f t="shared" si="7"/>
        <v>4.48389514E-2</v>
      </c>
      <c r="J31" s="81">
        <f t="shared" si="8"/>
        <v>1.1626777046031747</v>
      </c>
      <c r="K31" s="34">
        <f t="shared" si="9"/>
        <v>1.00315</v>
      </c>
      <c r="L31" s="34">
        <f t="shared" si="10"/>
        <v>7.2790117648812479E-3</v>
      </c>
      <c r="M31" s="34">
        <f t="shared" si="11"/>
        <v>4.4885933599999997E-2</v>
      </c>
      <c r="N31" s="81">
        <f t="shared" si="12"/>
        <v>1.1626777046031747</v>
      </c>
      <c r="O31" s="34">
        <f t="shared" si="13"/>
        <v>1.0042</v>
      </c>
      <c r="P31" s="34">
        <f t="shared" si="14"/>
        <v>7.2790117648812479E-3</v>
      </c>
      <c r="Q31" s="34">
        <f t="shared" si="15"/>
        <v>4.4932915900000002E-2</v>
      </c>
      <c r="R31" s="81">
        <f t="shared" si="16"/>
        <v>1.1626777046031747</v>
      </c>
      <c r="S31" s="34">
        <f t="shared" si="17"/>
        <v>1.00525</v>
      </c>
      <c r="T31" s="34">
        <f t="shared" si="18"/>
        <v>7.2790117648812479E-3</v>
      </c>
      <c r="U31" s="34">
        <f t="shared" si="19"/>
        <v>4.4979898099999999E-2</v>
      </c>
      <c r="V31" s="81">
        <f t="shared" si="20"/>
        <v>1.1626777046031747</v>
      </c>
      <c r="W31" s="34">
        <f t="shared" si="21"/>
        <v>1.0063</v>
      </c>
      <c r="X31" s="34">
        <f t="shared" si="22"/>
        <v>7.2790117648812479E-3</v>
      </c>
      <c r="Y31" s="34">
        <f t="shared" si="23"/>
        <v>4.5026880300000002E-2</v>
      </c>
      <c r="Z31" s="43"/>
      <c r="AA31" s="43"/>
      <c r="AB31" s="43"/>
    </row>
    <row r="32" spans="1:28" ht="13.5" customHeight="1" x14ac:dyDescent="0.15">
      <c r="A32" s="102">
        <v>25</v>
      </c>
      <c r="B32" s="82">
        <f t="shared" si="0"/>
        <v>1.1700025741421747</v>
      </c>
      <c r="C32" s="38">
        <f t="shared" si="1"/>
        <v>1.00105</v>
      </c>
      <c r="D32" s="38">
        <f t="shared" si="2"/>
        <v>7.3248695390000004E-3</v>
      </c>
      <c r="E32" s="38">
        <f t="shared" si="3"/>
        <v>4.3132056600000003E-2</v>
      </c>
      <c r="F32" s="82">
        <f t="shared" si="4"/>
        <v>1.1700025741421747</v>
      </c>
      <c r="G32" s="38">
        <f t="shared" si="5"/>
        <v>1.0021</v>
      </c>
      <c r="H32" s="38">
        <f t="shared" si="6"/>
        <v>7.3248695390000004E-3</v>
      </c>
      <c r="I32" s="38">
        <f t="shared" si="7"/>
        <v>4.31772978E-2</v>
      </c>
      <c r="J32" s="82">
        <f t="shared" si="8"/>
        <v>1.1700025741421747</v>
      </c>
      <c r="K32" s="38">
        <f t="shared" si="9"/>
        <v>1.00315</v>
      </c>
      <c r="L32" s="38">
        <f t="shared" si="10"/>
        <v>7.3248695390000004E-3</v>
      </c>
      <c r="M32" s="38">
        <f t="shared" si="11"/>
        <v>4.3222538900000003E-2</v>
      </c>
      <c r="N32" s="82">
        <f t="shared" si="12"/>
        <v>1.1700025741421747</v>
      </c>
      <c r="O32" s="38">
        <f t="shared" si="13"/>
        <v>1.0042</v>
      </c>
      <c r="P32" s="38">
        <f t="shared" si="14"/>
        <v>7.3248695390000004E-3</v>
      </c>
      <c r="Q32" s="38">
        <f t="shared" si="15"/>
        <v>4.32677801E-2</v>
      </c>
      <c r="R32" s="82">
        <f t="shared" si="16"/>
        <v>1.1700025741421747</v>
      </c>
      <c r="S32" s="38">
        <f t="shared" si="17"/>
        <v>1.00525</v>
      </c>
      <c r="T32" s="38">
        <f t="shared" si="18"/>
        <v>7.3248695390000004E-3</v>
      </c>
      <c r="U32" s="38">
        <f t="shared" si="19"/>
        <v>4.3313021200000003E-2</v>
      </c>
      <c r="V32" s="82">
        <f t="shared" si="20"/>
        <v>1.1700025741421747</v>
      </c>
      <c r="W32" s="38">
        <f t="shared" si="21"/>
        <v>1.0063</v>
      </c>
      <c r="X32" s="38">
        <f t="shared" si="22"/>
        <v>7.3248695390000004E-3</v>
      </c>
      <c r="Y32" s="38">
        <f t="shared" si="23"/>
        <v>4.33582624E-2</v>
      </c>
      <c r="Z32" s="43"/>
      <c r="AA32" s="43"/>
      <c r="AB32" s="43"/>
    </row>
    <row r="33" spans="1:28" ht="13.5" customHeight="1" x14ac:dyDescent="0.15">
      <c r="A33" s="103">
        <v>26</v>
      </c>
      <c r="B33" s="83">
        <f t="shared" si="0"/>
        <v>1.1773735903592704</v>
      </c>
      <c r="C33" s="40">
        <f t="shared" si="1"/>
        <v>1.00105</v>
      </c>
      <c r="D33" s="40">
        <f t="shared" si="2"/>
        <v>7.3710162170957001E-3</v>
      </c>
      <c r="E33" s="40">
        <f t="shared" si="3"/>
        <v>4.1600081300000001E-2</v>
      </c>
      <c r="F33" s="83">
        <f t="shared" si="4"/>
        <v>1.1773735903592704</v>
      </c>
      <c r="G33" s="40">
        <f t="shared" si="5"/>
        <v>1.0021</v>
      </c>
      <c r="H33" s="40">
        <f t="shared" si="6"/>
        <v>7.3710162170957001E-3</v>
      </c>
      <c r="I33" s="40">
        <f t="shared" si="7"/>
        <v>4.1643715599999999E-2</v>
      </c>
      <c r="J33" s="83">
        <f t="shared" si="8"/>
        <v>1.1773735903592704</v>
      </c>
      <c r="K33" s="40">
        <f t="shared" si="9"/>
        <v>1.00315</v>
      </c>
      <c r="L33" s="40">
        <f t="shared" si="10"/>
        <v>7.3710162170957001E-3</v>
      </c>
      <c r="M33" s="40">
        <f t="shared" si="11"/>
        <v>4.1687349899999997E-2</v>
      </c>
      <c r="N33" s="83">
        <f t="shared" si="12"/>
        <v>1.1773735903592704</v>
      </c>
      <c r="O33" s="40">
        <f t="shared" si="13"/>
        <v>1.0042</v>
      </c>
      <c r="P33" s="40">
        <f t="shared" si="14"/>
        <v>7.3710162170957001E-3</v>
      </c>
      <c r="Q33" s="40">
        <f t="shared" si="15"/>
        <v>4.17309841E-2</v>
      </c>
      <c r="R33" s="83">
        <f t="shared" si="16"/>
        <v>1.1773735903592704</v>
      </c>
      <c r="S33" s="40">
        <f t="shared" si="17"/>
        <v>1.00525</v>
      </c>
      <c r="T33" s="40">
        <f t="shared" si="18"/>
        <v>7.3710162170957001E-3</v>
      </c>
      <c r="U33" s="40">
        <f t="shared" si="19"/>
        <v>4.1774618399999998E-2</v>
      </c>
      <c r="V33" s="83">
        <f t="shared" si="20"/>
        <v>1.1773735903592704</v>
      </c>
      <c r="W33" s="40">
        <f t="shared" si="21"/>
        <v>1.0063</v>
      </c>
      <c r="X33" s="40">
        <f t="shared" si="22"/>
        <v>7.3710162170957001E-3</v>
      </c>
      <c r="Y33" s="40">
        <f t="shared" si="23"/>
        <v>4.1818252700000003E-2</v>
      </c>
      <c r="Z33" s="43"/>
      <c r="AA33" s="43"/>
      <c r="AB33" s="43"/>
    </row>
    <row r="34" spans="1:28" ht="13.5" customHeight="1" x14ac:dyDescent="0.15">
      <c r="A34" s="101">
        <v>27</v>
      </c>
      <c r="B34" s="81">
        <f t="shared" si="0"/>
        <v>1.1847910439785336</v>
      </c>
      <c r="C34" s="34">
        <f t="shared" si="1"/>
        <v>1.00105</v>
      </c>
      <c r="D34" s="34">
        <f t="shared" si="2"/>
        <v>7.4174536192634036E-3</v>
      </c>
      <c r="E34" s="34">
        <f t="shared" si="3"/>
        <v>4.0181828000000003E-2</v>
      </c>
      <c r="F34" s="81">
        <f t="shared" si="4"/>
        <v>1.1847910439785336</v>
      </c>
      <c r="G34" s="34">
        <f t="shared" si="5"/>
        <v>1.0021</v>
      </c>
      <c r="H34" s="34">
        <f t="shared" si="6"/>
        <v>7.4174536192634036E-3</v>
      </c>
      <c r="I34" s="34">
        <f t="shared" si="7"/>
        <v>4.0223974699999998E-2</v>
      </c>
      <c r="J34" s="81">
        <f t="shared" si="8"/>
        <v>1.1847910439785336</v>
      </c>
      <c r="K34" s="34">
        <f t="shared" si="9"/>
        <v>1.00315</v>
      </c>
      <c r="L34" s="34">
        <f t="shared" si="10"/>
        <v>7.4174536192634036E-3</v>
      </c>
      <c r="M34" s="34">
        <f t="shared" si="11"/>
        <v>4.0266121299999999E-2</v>
      </c>
      <c r="N34" s="81">
        <f t="shared" si="12"/>
        <v>1.1847910439785336</v>
      </c>
      <c r="O34" s="34">
        <f t="shared" si="13"/>
        <v>1.0042</v>
      </c>
      <c r="P34" s="34">
        <f t="shared" si="14"/>
        <v>7.4174536192634036E-3</v>
      </c>
      <c r="Q34" s="34">
        <f t="shared" si="15"/>
        <v>4.0308268000000001E-2</v>
      </c>
      <c r="R34" s="81">
        <f t="shared" si="16"/>
        <v>1.1847910439785336</v>
      </c>
      <c r="S34" s="34">
        <f t="shared" si="17"/>
        <v>1.00525</v>
      </c>
      <c r="T34" s="34">
        <f t="shared" si="18"/>
        <v>7.4174536192634036E-3</v>
      </c>
      <c r="U34" s="34">
        <f t="shared" si="19"/>
        <v>4.0350414699999997E-2</v>
      </c>
      <c r="V34" s="81">
        <f t="shared" si="20"/>
        <v>1.1847910439785336</v>
      </c>
      <c r="W34" s="34">
        <f t="shared" si="21"/>
        <v>1.0063</v>
      </c>
      <c r="X34" s="34">
        <f t="shared" si="22"/>
        <v>7.4174536192634036E-3</v>
      </c>
      <c r="Y34" s="34">
        <f t="shared" si="23"/>
        <v>4.0392561299999998E-2</v>
      </c>
      <c r="Z34" s="43"/>
      <c r="AA34" s="43"/>
      <c r="AB34" s="43"/>
    </row>
    <row r="35" spans="1:28" ht="13.5" customHeight="1" x14ac:dyDescent="0.15">
      <c r="A35" s="101">
        <v>28</v>
      </c>
      <c r="B35" s="81">
        <f t="shared" si="0"/>
        <v>1.1922552275555984</v>
      </c>
      <c r="C35" s="34">
        <f t="shared" si="1"/>
        <v>1.00105</v>
      </c>
      <c r="D35" s="34">
        <f t="shared" si="2"/>
        <v>7.4641835770647624E-3</v>
      </c>
      <c r="E35" s="34">
        <f t="shared" si="3"/>
        <v>3.8865112100000002E-2</v>
      </c>
      <c r="F35" s="81">
        <f t="shared" si="4"/>
        <v>1.1922552275555984</v>
      </c>
      <c r="G35" s="34">
        <f t="shared" si="5"/>
        <v>1.0021</v>
      </c>
      <c r="H35" s="34">
        <f t="shared" si="6"/>
        <v>7.4641835770647624E-3</v>
      </c>
      <c r="I35" s="34">
        <f t="shared" si="7"/>
        <v>3.8905877700000001E-2</v>
      </c>
      <c r="J35" s="81">
        <f t="shared" si="8"/>
        <v>1.1922552275555984</v>
      </c>
      <c r="K35" s="34">
        <f t="shared" si="9"/>
        <v>1.00315</v>
      </c>
      <c r="L35" s="34">
        <f t="shared" si="10"/>
        <v>7.4641835770647624E-3</v>
      </c>
      <c r="M35" s="34">
        <f t="shared" si="11"/>
        <v>3.8946643199999999E-2</v>
      </c>
      <c r="N35" s="81">
        <f t="shared" si="12"/>
        <v>1.1922552275555984</v>
      </c>
      <c r="O35" s="34">
        <f t="shared" si="13"/>
        <v>1.0042</v>
      </c>
      <c r="P35" s="34">
        <f t="shared" si="14"/>
        <v>7.4641835770647624E-3</v>
      </c>
      <c r="Q35" s="34">
        <f t="shared" si="15"/>
        <v>3.8987408799999998E-2</v>
      </c>
      <c r="R35" s="81">
        <f t="shared" si="16"/>
        <v>1.1922552275555984</v>
      </c>
      <c r="S35" s="34">
        <f t="shared" si="17"/>
        <v>1.00525</v>
      </c>
      <c r="T35" s="34">
        <f t="shared" si="18"/>
        <v>7.4641835770647624E-3</v>
      </c>
      <c r="U35" s="34">
        <f t="shared" si="19"/>
        <v>3.9028174399999997E-2</v>
      </c>
      <c r="V35" s="81">
        <f t="shared" si="20"/>
        <v>1.1922552275555984</v>
      </c>
      <c r="W35" s="34">
        <f t="shared" si="21"/>
        <v>1.0063</v>
      </c>
      <c r="X35" s="34">
        <f t="shared" si="22"/>
        <v>7.4641835770647624E-3</v>
      </c>
      <c r="Y35" s="34">
        <f t="shared" si="23"/>
        <v>3.9068939900000002E-2</v>
      </c>
      <c r="Z35" s="43"/>
      <c r="AA35" s="43"/>
      <c r="AB35" s="43"/>
    </row>
    <row r="36" spans="1:28" ht="13.5" customHeight="1" x14ac:dyDescent="0.15">
      <c r="A36" s="101">
        <v>29</v>
      </c>
      <c r="B36" s="81">
        <f t="shared" si="0"/>
        <v>1.1997664354891986</v>
      </c>
      <c r="C36" s="34">
        <f t="shared" si="1"/>
        <v>1.00105</v>
      </c>
      <c r="D36" s="34">
        <f t="shared" si="2"/>
        <v>7.5112079336002698E-3</v>
      </c>
      <c r="E36" s="34">
        <f t="shared" si="3"/>
        <v>3.7639429699999997E-2</v>
      </c>
      <c r="F36" s="81">
        <f t="shared" si="4"/>
        <v>1.1997664354891986</v>
      </c>
      <c r="G36" s="34">
        <f t="shared" si="5"/>
        <v>1.0021</v>
      </c>
      <c r="H36" s="34">
        <f t="shared" si="6"/>
        <v>7.5112079336002698E-3</v>
      </c>
      <c r="I36" s="34">
        <f t="shared" si="7"/>
        <v>3.7678909599999998E-2</v>
      </c>
      <c r="J36" s="81">
        <f t="shared" si="8"/>
        <v>1.1997664354891986</v>
      </c>
      <c r="K36" s="34">
        <f t="shared" si="9"/>
        <v>1.00315</v>
      </c>
      <c r="L36" s="34">
        <f t="shared" si="10"/>
        <v>7.5112079336002698E-3</v>
      </c>
      <c r="M36" s="34">
        <f t="shared" si="11"/>
        <v>3.7718389599999999E-2</v>
      </c>
      <c r="N36" s="81">
        <f t="shared" si="12"/>
        <v>1.1997664354891986</v>
      </c>
      <c r="O36" s="34">
        <f t="shared" si="13"/>
        <v>1.0042</v>
      </c>
      <c r="P36" s="34">
        <f t="shared" si="14"/>
        <v>7.5112079336002698E-3</v>
      </c>
      <c r="Q36" s="34">
        <f t="shared" si="15"/>
        <v>3.7757869499999999E-2</v>
      </c>
      <c r="R36" s="81">
        <f t="shared" si="16"/>
        <v>1.1997664354891986</v>
      </c>
      <c r="S36" s="34">
        <f t="shared" si="17"/>
        <v>1.00525</v>
      </c>
      <c r="T36" s="34">
        <f t="shared" si="18"/>
        <v>7.5112079336002698E-3</v>
      </c>
      <c r="U36" s="34">
        <f t="shared" si="19"/>
        <v>3.7797349500000001E-2</v>
      </c>
      <c r="V36" s="81">
        <f t="shared" si="20"/>
        <v>1.1997664354891986</v>
      </c>
      <c r="W36" s="34">
        <f t="shared" si="21"/>
        <v>1.0063</v>
      </c>
      <c r="X36" s="34">
        <f t="shared" si="22"/>
        <v>7.5112079336002698E-3</v>
      </c>
      <c r="Y36" s="34">
        <f t="shared" si="23"/>
        <v>3.7836829400000001E-2</v>
      </c>
      <c r="Z36" s="43"/>
      <c r="AA36" s="43"/>
      <c r="AB36" s="43"/>
    </row>
    <row r="37" spans="1:28" ht="13.5" customHeight="1" x14ac:dyDescent="0.15">
      <c r="A37" s="104">
        <v>30</v>
      </c>
      <c r="B37" s="84">
        <f t="shared" si="0"/>
        <v>1.2073249640327806</v>
      </c>
      <c r="C37" s="36">
        <f t="shared" si="1"/>
        <v>1.00105</v>
      </c>
      <c r="D37" s="36">
        <f t="shared" si="2"/>
        <v>7.5585285435819513E-3</v>
      </c>
      <c r="E37" s="36">
        <f t="shared" si="3"/>
        <v>3.6495677400000003E-2</v>
      </c>
      <c r="F37" s="84">
        <f t="shared" si="4"/>
        <v>1.2073249640327806</v>
      </c>
      <c r="G37" s="36">
        <f t="shared" si="5"/>
        <v>1.0021</v>
      </c>
      <c r="H37" s="36">
        <f t="shared" si="6"/>
        <v>7.5585285435819513E-3</v>
      </c>
      <c r="I37" s="36">
        <f t="shared" si="7"/>
        <v>3.65339576E-2</v>
      </c>
      <c r="J37" s="84">
        <f t="shared" si="8"/>
        <v>1.2073249640327806</v>
      </c>
      <c r="K37" s="36">
        <f t="shared" si="9"/>
        <v>1.00315</v>
      </c>
      <c r="L37" s="36">
        <f t="shared" si="10"/>
        <v>7.5585285435819513E-3</v>
      </c>
      <c r="M37" s="36">
        <f t="shared" si="11"/>
        <v>3.6572237899999999E-2</v>
      </c>
      <c r="N37" s="84">
        <f t="shared" si="12"/>
        <v>1.2073249640327806</v>
      </c>
      <c r="O37" s="36">
        <f t="shared" si="13"/>
        <v>1.0042</v>
      </c>
      <c r="P37" s="36">
        <f t="shared" si="14"/>
        <v>7.5585285435819513E-3</v>
      </c>
      <c r="Q37" s="36">
        <f t="shared" si="15"/>
        <v>3.6610518199999997E-2</v>
      </c>
      <c r="R37" s="84">
        <f t="shared" si="16"/>
        <v>1.2073249640327806</v>
      </c>
      <c r="S37" s="36">
        <f t="shared" si="17"/>
        <v>1.00525</v>
      </c>
      <c r="T37" s="36">
        <f t="shared" si="18"/>
        <v>7.5585285435819513E-3</v>
      </c>
      <c r="U37" s="36">
        <f t="shared" si="19"/>
        <v>3.6648798400000002E-2</v>
      </c>
      <c r="V37" s="84">
        <f t="shared" si="20"/>
        <v>1.2073249640327806</v>
      </c>
      <c r="W37" s="36">
        <f t="shared" si="21"/>
        <v>1.0063</v>
      </c>
      <c r="X37" s="36">
        <f t="shared" si="22"/>
        <v>7.5585285435819513E-3</v>
      </c>
      <c r="Y37" s="36">
        <f t="shared" si="23"/>
        <v>3.66870787E-2</v>
      </c>
      <c r="Z37" s="43"/>
      <c r="AA37" s="43"/>
      <c r="AB37" s="43"/>
    </row>
    <row r="38" spans="1:28" ht="13.5" customHeight="1" x14ac:dyDescent="0.15">
      <c r="A38" s="100">
        <v>31</v>
      </c>
      <c r="B38" s="80">
        <f t="shared" si="0"/>
        <v>1.2149311113061871</v>
      </c>
      <c r="C38" s="32">
        <f t="shared" si="1"/>
        <v>1.00105</v>
      </c>
      <c r="D38" s="32">
        <f t="shared" si="2"/>
        <v>7.6061472734065168E-3</v>
      </c>
      <c r="E38" s="32">
        <f t="shared" si="3"/>
        <v>3.5425926400000002E-2</v>
      </c>
      <c r="F38" s="80">
        <f t="shared" si="4"/>
        <v>1.2149311113061871</v>
      </c>
      <c r="G38" s="32">
        <f t="shared" si="5"/>
        <v>1.0021</v>
      </c>
      <c r="H38" s="32">
        <f t="shared" si="6"/>
        <v>7.6061472734065168E-3</v>
      </c>
      <c r="I38" s="32">
        <f t="shared" si="7"/>
        <v>3.54630846E-2</v>
      </c>
      <c r="J38" s="80">
        <f t="shared" si="8"/>
        <v>1.2149311113061871</v>
      </c>
      <c r="K38" s="32">
        <f t="shared" si="9"/>
        <v>1.00315</v>
      </c>
      <c r="L38" s="32">
        <f t="shared" si="10"/>
        <v>7.6061472734065168E-3</v>
      </c>
      <c r="M38" s="32">
        <f t="shared" si="11"/>
        <v>3.5500242799999998E-2</v>
      </c>
      <c r="N38" s="80">
        <f t="shared" si="12"/>
        <v>1.2149311113061871</v>
      </c>
      <c r="O38" s="32">
        <f t="shared" si="13"/>
        <v>1.0042</v>
      </c>
      <c r="P38" s="32">
        <f t="shared" si="14"/>
        <v>7.6061472734065168E-3</v>
      </c>
      <c r="Q38" s="32">
        <f t="shared" si="15"/>
        <v>3.5537401000000003E-2</v>
      </c>
      <c r="R38" s="80">
        <f t="shared" si="16"/>
        <v>1.2149311113061871</v>
      </c>
      <c r="S38" s="32">
        <f t="shared" si="17"/>
        <v>1.00525</v>
      </c>
      <c r="T38" s="32">
        <f t="shared" si="18"/>
        <v>7.6061472734065168E-3</v>
      </c>
      <c r="U38" s="32">
        <f t="shared" si="19"/>
        <v>3.5574559200000001E-2</v>
      </c>
      <c r="V38" s="80">
        <f t="shared" si="20"/>
        <v>1.2149311113061871</v>
      </c>
      <c r="W38" s="32">
        <f t="shared" si="21"/>
        <v>1.0063</v>
      </c>
      <c r="X38" s="32">
        <f t="shared" si="22"/>
        <v>7.6061472734065168E-3</v>
      </c>
      <c r="Y38" s="32">
        <f t="shared" si="23"/>
        <v>3.5611717399999999E-2</v>
      </c>
      <c r="Z38" s="43"/>
      <c r="AA38" s="43"/>
      <c r="AB38" s="43"/>
    </row>
    <row r="39" spans="1:28" ht="13.5" customHeight="1" x14ac:dyDescent="0.15">
      <c r="A39" s="101">
        <v>32</v>
      </c>
      <c r="B39" s="81">
        <f t="shared" si="0"/>
        <v>1.2225851773074161</v>
      </c>
      <c r="C39" s="34">
        <f t="shared" si="1"/>
        <v>1.00105</v>
      </c>
      <c r="D39" s="34">
        <f t="shared" si="2"/>
        <v>7.6540660012289789E-3</v>
      </c>
      <c r="E39" s="34">
        <f t="shared" si="3"/>
        <v>3.4423239100000003E-2</v>
      </c>
      <c r="F39" s="81">
        <f t="shared" si="4"/>
        <v>1.2225851773074161</v>
      </c>
      <c r="G39" s="34">
        <f t="shared" si="5"/>
        <v>1.0021</v>
      </c>
      <c r="H39" s="34">
        <f t="shared" si="6"/>
        <v>7.6540660012289789E-3</v>
      </c>
      <c r="I39" s="34">
        <f t="shared" si="7"/>
        <v>3.4459345600000003E-2</v>
      </c>
      <c r="J39" s="81">
        <f t="shared" si="8"/>
        <v>1.2225851773074161</v>
      </c>
      <c r="K39" s="34">
        <f t="shared" si="9"/>
        <v>1.00315</v>
      </c>
      <c r="L39" s="34">
        <f t="shared" si="10"/>
        <v>7.6540660012289789E-3</v>
      </c>
      <c r="M39" s="34">
        <f t="shared" si="11"/>
        <v>3.4495452000000003E-2</v>
      </c>
      <c r="N39" s="81">
        <f t="shared" si="12"/>
        <v>1.2225851773074161</v>
      </c>
      <c r="O39" s="34">
        <f t="shared" si="13"/>
        <v>1.0042</v>
      </c>
      <c r="P39" s="34">
        <f t="shared" si="14"/>
        <v>7.6540660012289789E-3</v>
      </c>
      <c r="Q39" s="34">
        <f t="shared" si="15"/>
        <v>3.4531558499999997E-2</v>
      </c>
      <c r="R39" s="81">
        <f t="shared" si="16"/>
        <v>1.2225851773074161</v>
      </c>
      <c r="S39" s="34">
        <f t="shared" si="17"/>
        <v>1.00525</v>
      </c>
      <c r="T39" s="34">
        <f t="shared" si="18"/>
        <v>7.6540660012289789E-3</v>
      </c>
      <c r="U39" s="34">
        <f t="shared" si="19"/>
        <v>3.4567664999999997E-2</v>
      </c>
      <c r="V39" s="81">
        <f t="shared" si="20"/>
        <v>1.2225851773074161</v>
      </c>
      <c r="W39" s="34">
        <f t="shared" si="21"/>
        <v>1.0063</v>
      </c>
      <c r="X39" s="34">
        <f t="shared" si="22"/>
        <v>7.6540660012289789E-3</v>
      </c>
      <c r="Y39" s="34">
        <f t="shared" si="23"/>
        <v>3.4603771499999998E-2</v>
      </c>
      <c r="Z39" s="43"/>
      <c r="AA39" s="43"/>
      <c r="AB39" s="43"/>
    </row>
    <row r="40" spans="1:28" ht="13.5" customHeight="1" x14ac:dyDescent="0.15">
      <c r="A40" s="101">
        <v>33</v>
      </c>
      <c r="B40" s="81">
        <f t="shared" si="0"/>
        <v>1.2302874639244528</v>
      </c>
      <c r="C40" s="34">
        <f t="shared" si="1"/>
        <v>1.00105</v>
      </c>
      <c r="D40" s="34">
        <f t="shared" si="2"/>
        <v>7.7022866170367221E-3</v>
      </c>
      <c r="E40" s="34">
        <f t="shared" si="3"/>
        <v>3.3481518600000003E-2</v>
      </c>
      <c r="F40" s="81">
        <f t="shared" si="4"/>
        <v>1.2302874639244528</v>
      </c>
      <c r="G40" s="34">
        <f t="shared" si="5"/>
        <v>1.0021</v>
      </c>
      <c r="H40" s="34">
        <f t="shared" si="6"/>
        <v>7.7022866170367221E-3</v>
      </c>
      <c r="I40" s="34">
        <f t="shared" si="7"/>
        <v>3.35166374E-2</v>
      </c>
      <c r="J40" s="81">
        <f t="shared" si="8"/>
        <v>1.2302874639244528</v>
      </c>
      <c r="K40" s="34">
        <f t="shared" si="9"/>
        <v>1.00315</v>
      </c>
      <c r="L40" s="34">
        <f t="shared" si="10"/>
        <v>7.7022866170367221E-3</v>
      </c>
      <c r="M40" s="34">
        <f t="shared" si="11"/>
        <v>3.3551756100000003E-2</v>
      </c>
      <c r="N40" s="81">
        <f t="shared" si="12"/>
        <v>1.2302874639244528</v>
      </c>
      <c r="O40" s="34">
        <f t="shared" si="13"/>
        <v>1.0042</v>
      </c>
      <c r="P40" s="34">
        <f t="shared" si="14"/>
        <v>7.7022866170367221E-3</v>
      </c>
      <c r="Q40" s="34">
        <f t="shared" si="15"/>
        <v>3.3586874799999999E-2</v>
      </c>
      <c r="R40" s="81">
        <f t="shared" si="16"/>
        <v>1.2302874639244528</v>
      </c>
      <c r="S40" s="34">
        <f t="shared" si="17"/>
        <v>1.00525</v>
      </c>
      <c r="T40" s="34">
        <f t="shared" si="18"/>
        <v>7.7022866170367221E-3</v>
      </c>
      <c r="U40" s="34">
        <f t="shared" si="19"/>
        <v>3.3621993500000003E-2</v>
      </c>
      <c r="V40" s="81">
        <f t="shared" si="20"/>
        <v>1.2302874639244528</v>
      </c>
      <c r="W40" s="34">
        <f t="shared" si="21"/>
        <v>1.0063</v>
      </c>
      <c r="X40" s="34">
        <f t="shared" si="22"/>
        <v>7.7022866170367221E-3</v>
      </c>
      <c r="Y40" s="34">
        <f t="shared" si="23"/>
        <v>3.3657112199999999E-2</v>
      </c>
      <c r="Z40" s="43"/>
      <c r="AA40" s="43"/>
      <c r="AB40" s="43"/>
    </row>
    <row r="41" spans="1:28" ht="13.5" customHeight="1" x14ac:dyDescent="0.15">
      <c r="A41" s="101">
        <v>34</v>
      </c>
      <c r="B41" s="81">
        <f t="shared" si="0"/>
        <v>1.2380382749471768</v>
      </c>
      <c r="C41" s="34">
        <f t="shared" si="1"/>
        <v>1.00105</v>
      </c>
      <c r="D41" s="34">
        <f t="shared" si="2"/>
        <v>7.7508110227240525E-3</v>
      </c>
      <c r="E41" s="34">
        <f t="shared" si="3"/>
        <v>3.25953857E-2</v>
      </c>
      <c r="F41" s="81">
        <f t="shared" si="4"/>
        <v>1.2380382749471768</v>
      </c>
      <c r="G41" s="34">
        <f t="shared" si="5"/>
        <v>1.0021</v>
      </c>
      <c r="H41" s="34">
        <f t="shared" si="6"/>
        <v>7.7508110227240525E-3</v>
      </c>
      <c r="I41" s="34">
        <f t="shared" si="7"/>
        <v>3.26295749E-2</v>
      </c>
      <c r="J41" s="81">
        <f t="shared" si="8"/>
        <v>1.2380382749471768</v>
      </c>
      <c r="K41" s="34">
        <f t="shared" si="9"/>
        <v>1.00315</v>
      </c>
      <c r="L41" s="34">
        <f t="shared" si="10"/>
        <v>7.7508110227240525E-3</v>
      </c>
      <c r="M41" s="34">
        <f t="shared" si="11"/>
        <v>3.2663764200000001E-2</v>
      </c>
      <c r="N41" s="81">
        <f t="shared" si="12"/>
        <v>1.2380382749471768</v>
      </c>
      <c r="O41" s="34">
        <f t="shared" si="13"/>
        <v>1.0042</v>
      </c>
      <c r="P41" s="34">
        <f t="shared" si="14"/>
        <v>7.7508110227240525E-3</v>
      </c>
      <c r="Q41" s="34">
        <f t="shared" si="15"/>
        <v>3.26979534E-2</v>
      </c>
      <c r="R41" s="81">
        <f t="shared" si="16"/>
        <v>1.2380382749471768</v>
      </c>
      <c r="S41" s="34">
        <f t="shared" si="17"/>
        <v>1.00525</v>
      </c>
      <c r="T41" s="34">
        <f t="shared" si="18"/>
        <v>7.7508110227240525E-3</v>
      </c>
      <c r="U41" s="34">
        <f t="shared" si="19"/>
        <v>3.2732142700000001E-2</v>
      </c>
      <c r="V41" s="81">
        <f t="shared" si="20"/>
        <v>1.2380382749471768</v>
      </c>
      <c r="W41" s="34">
        <f t="shared" si="21"/>
        <v>1.0063</v>
      </c>
      <c r="X41" s="34">
        <f t="shared" si="22"/>
        <v>7.7508110227240525E-3</v>
      </c>
      <c r="Y41" s="34">
        <f t="shared" si="23"/>
        <v>3.2766331900000001E-2</v>
      </c>
      <c r="Z41" s="43"/>
      <c r="AA41" s="43"/>
      <c r="AB41" s="43"/>
    </row>
    <row r="42" spans="1:28" ht="13.5" customHeight="1" x14ac:dyDescent="0.15">
      <c r="A42" s="102">
        <v>35</v>
      </c>
      <c r="B42" s="82">
        <f t="shared" si="0"/>
        <v>1.245837916079344</v>
      </c>
      <c r="C42" s="38">
        <f t="shared" si="1"/>
        <v>1.00105</v>
      </c>
      <c r="D42" s="38">
        <f t="shared" si="2"/>
        <v>7.7996411321672133E-3</v>
      </c>
      <c r="E42" s="38">
        <f t="shared" si="3"/>
        <v>3.1760075399999997E-2</v>
      </c>
      <c r="F42" s="82">
        <f t="shared" si="4"/>
        <v>1.245837916079344</v>
      </c>
      <c r="G42" s="38">
        <f t="shared" si="5"/>
        <v>1.0021</v>
      </c>
      <c r="H42" s="38">
        <f t="shared" si="6"/>
        <v>7.7996411321672133E-3</v>
      </c>
      <c r="I42" s="38">
        <f t="shared" si="7"/>
        <v>3.1793388499999999E-2</v>
      </c>
      <c r="J42" s="82">
        <f t="shared" si="8"/>
        <v>1.245837916079344</v>
      </c>
      <c r="K42" s="38">
        <f t="shared" si="9"/>
        <v>1.00315</v>
      </c>
      <c r="L42" s="38">
        <f t="shared" si="10"/>
        <v>7.7996411321672133E-3</v>
      </c>
      <c r="M42" s="38">
        <f t="shared" si="11"/>
        <v>3.18267016E-2</v>
      </c>
      <c r="N42" s="82">
        <f t="shared" si="12"/>
        <v>1.245837916079344</v>
      </c>
      <c r="O42" s="38">
        <f t="shared" si="13"/>
        <v>1.0042</v>
      </c>
      <c r="P42" s="38">
        <f t="shared" si="14"/>
        <v>7.7996411321672133E-3</v>
      </c>
      <c r="Q42" s="38">
        <f t="shared" si="15"/>
        <v>3.1860014700000001E-2</v>
      </c>
      <c r="R42" s="82">
        <f t="shared" si="16"/>
        <v>1.245837916079344</v>
      </c>
      <c r="S42" s="38">
        <f t="shared" si="17"/>
        <v>1.00525</v>
      </c>
      <c r="T42" s="38">
        <f t="shared" si="18"/>
        <v>7.7996411321672133E-3</v>
      </c>
      <c r="U42" s="38">
        <f t="shared" si="19"/>
        <v>3.1893327800000003E-2</v>
      </c>
      <c r="V42" s="82">
        <f t="shared" si="20"/>
        <v>1.245837916079344</v>
      </c>
      <c r="W42" s="38">
        <f t="shared" si="21"/>
        <v>1.0063</v>
      </c>
      <c r="X42" s="38">
        <f t="shared" si="22"/>
        <v>7.7996411321672133E-3</v>
      </c>
      <c r="Y42" s="38">
        <f t="shared" si="23"/>
        <v>3.1926640899999997E-2</v>
      </c>
      <c r="Z42" s="43"/>
      <c r="AA42" s="43"/>
      <c r="AB42" s="43"/>
    </row>
    <row r="43" spans="1:28" ht="13.5" customHeight="1" x14ac:dyDescent="0.15">
      <c r="A43" s="103">
        <v>36</v>
      </c>
      <c r="B43" s="83">
        <f t="shared" si="0"/>
        <v>1.2536866949506438</v>
      </c>
      <c r="C43" s="40">
        <f t="shared" si="1"/>
        <v>1.00105</v>
      </c>
      <c r="D43" s="40">
        <f t="shared" si="2"/>
        <v>7.848778871299868E-3</v>
      </c>
      <c r="E43" s="40">
        <f t="shared" si="3"/>
        <v>3.0971352600000002E-2</v>
      </c>
      <c r="F43" s="83">
        <f t="shared" si="4"/>
        <v>1.2536866949506438</v>
      </c>
      <c r="G43" s="40">
        <f t="shared" si="5"/>
        <v>1.0021</v>
      </c>
      <c r="H43" s="40">
        <f t="shared" si="6"/>
        <v>7.848778871299868E-3</v>
      </c>
      <c r="I43" s="40">
        <f t="shared" si="7"/>
        <v>3.1003838400000001E-2</v>
      </c>
      <c r="J43" s="83">
        <f t="shared" si="8"/>
        <v>1.2536866949506438</v>
      </c>
      <c r="K43" s="40">
        <f t="shared" si="9"/>
        <v>1.00315</v>
      </c>
      <c r="L43" s="40">
        <f t="shared" si="10"/>
        <v>7.848778871299868E-3</v>
      </c>
      <c r="M43" s="40">
        <f t="shared" si="11"/>
        <v>3.1036324300000001E-2</v>
      </c>
      <c r="N43" s="83">
        <f t="shared" si="12"/>
        <v>1.2536866949506438</v>
      </c>
      <c r="O43" s="40">
        <f t="shared" si="13"/>
        <v>1.0042</v>
      </c>
      <c r="P43" s="40">
        <f t="shared" si="14"/>
        <v>7.848778871299868E-3</v>
      </c>
      <c r="Q43" s="40">
        <f t="shared" si="15"/>
        <v>3.10688101E-2</v>
      </c>
      <c r="R43" s="83">
        <f t="shared" si="16"/>
        <v>1.2536866949506438</v>
      </c>
      <c r="S43" s="40">
        <f t="shared" si="17"/>
        <v>1.00525</v>
      </c>
      <c r="T43" s="40">
        <f t="shared" si="18"/>
        <v>7.848778871299868E-3</v>
      </c>
      <c r="U43" s="40">
        <f t="shared" si="19"/>
        <v>3.1101295899999999E-2</v>
      </c>
      <c r="V43" s="83">
        <f t="shared" si="20"/>
        <v>1.2536866949506438</v>
      </c>
      <c r="W43" s="40">
        <f t="shared" si="21"/>
        <v>1.0063</v>
      </c>
      <c r="X43" s="40">
        <f t="shared" si="22"/>
        <v>7.848778871299868E-3</v>
      </c>
      <c r="Y43" s="40">
        <f t="shared" si="23"/>
        <v>3.1133781700000002E-2</v>
      </c>
      <c r="Z43" s="43"/>
      <c r="AA43" s="43"/>
      <c r="AB43" s="43"/>
    </row>
    <row r="44" spans="1:28" ht="13.5" customHeight="1" x14ac:dyDescent="0.15">
      <c r="A44" s="101">
        <v>37</v>
      </c>
      <c r="B44" s="81">
        <f t="shared" si="0"/>
        <v>1.2615849211288328</v>
      </c>
      <c r="C44" s="34">
        <f t="shared" si="1"/>
        <v>1.00105</v>
      </c>
      <c r="D44" s="34">
        <f t="shared" si="2"/>
        <v>7.8982261781890568E-3</v>
      </c>
      <c r="E44" s="34">
        <f t="shared" si="3"/>
        <v>3.0225439900000001E-2</v>
      </c>
      <c r="F44" s="81">
        <f t="shared" si="4"/>
        <v>1.2615849211288328</v>
      </c>
      <c r="G44" s="34">
        <f t="shared" si="5"/>
        <v>1.0021</v>
      </c>
      <c r="H44" s="34">
        <f t="shared" si="6"/>
        <v>7.8982261781890568E-3</v>
      </c>
      <c r="I44" s="34">
        <f t="shared" si="7"/>
        <v>3.0257143300000001E-2</v>
      </c>
      <c r="J44" s="81">
        <f t="shared" si="8"/>
        <v>1.2615849211288328</v>
      </c>
      <c r="K44" s="34">
        <f t="shared" si="9"/>
        <v>1.00315</v>
      </c>
      <c r="L44" s="34">
        <f t="shared" si="10"/>
        <v>7.8982261781890568E-3</v>
      </c>
      <c r="M44" s="34">
        <f t="shared" si="11"/>
        <v>3.0288846800000001E-2</v>
      </c>
      <c r="N44" s="81">
        <f t="shared" si="12"/>
        <v>1.2615849211288328</v>
      </c>
      <c r="O44" s="34">
        <f t="shared" si="13"/>
        <v>1.0042</v>
      </c>
      <c r="P44" s="34">
        <f t="shared" si="14"/>
        <v>7.8982261781890568E-3</v>
      </c>
      <c r="Q44" s="34">
        <f t="shared" si="15"/>
        <v>3.0320550200000001E-2</v>
      </c>
      <c r="R44" s="81">
        <f t="shared" si="16"/>
        <v>1.2615849211288328</v>
      </c>
      <c r="S44" s="34">
        <f t="shared" si="17"/>
        <v>1.00525</v>
      </c>
      <c r="T44" s="34">
        <f t="shared" si="18"/>
        <v>7.8982261781890568E-3</v>
      </c>
      <c r="U44" s="34">
        <f t="shared" si="19"/>
        <v>3.03522536E-2</v>
      </c>
      <c r="V44" s="81">
        <f t="shared" si="20"/>
        <v>1.2615849211288328</v>
      </c>
      <c r="W44" s="34">
        <f t="shared" si="21"/>
        <v>1.0063</v>
      </c>
      <c r="X44" s="34">
        <f t="shared" si="22"/>
        <v>7.8982261781890568E-3</v>
      </c>
      <c r="Y44" s="34">
        <f t="shared" si="23"/>
        <v>3.0383957E-2</v>
      </c>
      <c r="Z44" s="43"/>
      <c r="AA44" s="43"/>
      <c r="AB44" s="43"/>
    </row>
    <row r="45" spans="1:28" ht="13.5" customHeight="1" x14ac:dyDescent="0.15">
      <c r="A45" s="101">
        <v>38</v>
      </c>
      <c r="B45" s="81">
        <f t="shared" si="0"/>
        <v>1.2695329061319445</v>
      </c>
      <c r="C45" s="34">
        <f t="shared" si="1"/>
        <v>1.00105</v>
      </c>
      <c r="D45" s="34">
        <f t="shared" si="2"/>
        <v>7.9479850031116475E-3</v>
      </c>
      <c r="E45" s="34">
        <f t="shared" si="3"/>
        <v>2.95189574E-2</v>
      </c>
      <c r="F45" s="81">
        <f t="shared" si="4"/>
        <v>1.2695329061319445</v>
      </c>
      <c r="G45" s="34">
        <f t="shared" si="5"/>
        <v>1.0021</v>
      </c>
      <c r="H45" s="34">
        <f t="shared" si="6"/>
        <v>7.9479850031116475E-3</v>
      </c>
      <c r="I45" s="34">
        <f t="shared" si="7"/>
        <v>2.9549919800000001E-2</v>
      </c>
      <c r="J45" s="81">
        <f t="shared" si="8"/>
        <v>1.2695329061319445</v>
      </c>
      <c r="K45" s="34">
        <f t="shared" si="9"/>
        <v>1.00315</v>
      </c>
      <c r="L45" s="34">
        <f t="shared" si="10"/>
        <v>7.9479850031116475E-3</v>
      </c>
      <c r="M45" s="34">
        <f t="shared" si="11"/>
        <v>2.9580882199999999E-2</v>
      </c>
      <c r="N45" s="81">
        <f t="shared" si="12"/>
        <v>1.2695329061319445</v>
      </c>
      <c r="O45" s="34">
        <f t="shared" si="13"/>
        <v>1.0042</v>
      </c>
      <c r="P45" s="34">
        <f t="shared" si="14"/>
        <v>7.9479850031116475E-3</v>
      </c>
      <c r="Q45" s="34">
        <f t="shared" si="15"/>
        <v>2.9611844599999999E-2</v>
      </c>
      <c r="R45" s="81">
        <f t="shared" si="16"/>
        <v>1.2695329061319445</v>
      </c>
      <c r="S45" s="34">
        <f t="shared" si="17"/>
        <v>1.00525</v>
      </c>
      <c r="T45" s="34">
        <f t="shared" si="18"/>
        <v>7.9479850031116475E-3</v>
      </c>
      <c r="U45" s="34">
        <f t="shared" si="19"/>
        <v>2.9642807E-2</v>
      </c>
      <c r="V45" s="81">
        <f t="shared" si="20"/>
        <v>1.2695329061319445</v>
      </c>
      <c r="W45" s="34">
        <f t="shared" si="21"/>
        <v>1.0063</v>
      </c>
      <c r="X45" s="34">
        <f t="shared" si="22"/>
        <v>7.9479850031116475E-3</v>
      </c>
      <c r="Y45" s="34">
        <f t="shared" si="23"/>
        <v>2.9673769400000001E-2</v>
      </c>
      <c r="Z45" s="43"/>
      <c r="AA45" s="43"/>
      <c r="AB45" s="43"/>
    </row>
    <row r="46" spans="1:28" ht="13.5" customHeight="1" x14ac:dyDescent="0.15">
      <c r="A46" s="101">
        <v>39</v>
      </c>
      <c r="B46" s="81">
        <f t="shared" si="0"/>
        <v>1.2775309634405756</v>
      </c>
      <c r="C46" s="34">
        <f t="shared" si="1"/>
        <v>1.00105</v>
      </c>
      <c r="D46" s="34">
        <f t="shared" si="2"/>
        <v>7.9980573086312502E-3</v>
      </c>
      <c r="E46" s="34">
        <f t="shared" si="3"/>
        <v>2.8848872099999999E-2</v>
      </c>
      <c r="F46" s="81">
        <f t="shared" si="4"/>
        <v>1.2775309634405756</v>
      </c>
      <c r="G46" s="34">
        <f t="shared" si="5"/>
        <v>1.0021</v>
      </c>
      <c r="H46" s="34">
        <f t="shared" si="6"/>
        <v>7.9980573086312502E-3</v>
      </c>
      <c r="I46" s="34">
        <f t="shared" si="7"/>
        <v>2.88791316E-2</v>
      </c>
      <c r="J46" s="81">
        <f t="shared" si="8"/>
        <v>1.2775309634405756</v>
      </c>
      <c r="K46" s="34">
        <f t="shared" si="9"/>
        <v>1.00315</v>
      </c>
      <c r="L46" s="34">
        <f t="shared" si="10"/>
        <v>7.9980573086312502E-3</v>
      </c>
      <c r="M46" s="34">
        <f t="shared" si="11"/>
        <v>2.8909391199999999E-2</v>
      </c>
      <c r="N46" s="81">
        <f t="shared" si="12"/>
        <v>1.2775309634405756</v>
      </c>
      <c r="O46" s="34">
        <f t="shared" si="13"/>
        <v>1.0042</v>
      </c>
      <c r="P46" s="34">
        <f t="shared" si="14"/>
        <v>7.9980573086312502E-3</v>
      </c>
      <c r="Q46" s="34">
        <f t="shared" si="15"/>
        <v>2.89396507E-2</v>
      </c>
      <c r="R46" s="81">
        <f t="shared" si="16"/>
        <v>1.2775309634405756</v>
      </c>
      <c r="S46" s="34">
        <f t="shared" si="17"/>
        <v>1.00525</v>
      </c>
      <c r="T46" s="34">
        <f t="shared" si="18"/>
        <v>7.9980573086312502E-3</v>
      </c>
      <c r="U46" s="34">
        <f t="shared" si="19"/>
        <v>2.8969910299999999E-2</v>
      </c>
      <c r="V46" s="81">
        <f t="shared" si="20"/>
        <v>1.2775309634405756</v>
      </c>
      <c r="W46" s="34">
        <f t="shared" si="21"/>
        <v>1.0063</v>
      </c>
      <c r="X46" s="34">
        <f t="shared" si="22"/>
        <v>7.9980573086312502E-3</v>
      </c>
      <c r="Y46" s="34">
        <f t="shared" si="23"/>
        <v>2.90001698E-2</v>
      </c>
      <c r="Z46" s="43"/>
      <c r="AA46" s="43"/>
      <c r="AB46" s="43"/>
    </row>
    <row r="47" spans="1:28" ht="13.5" customHeight="1" x14ac:dyDescent="0.15">
      <c r="A47" s="104">
        <v>40</v>
      </c>
      <c r="B47" s="84">
        <f t="shared" si="0"/>
        <v>1.2855794085102512</v>
      </c>
      <c r="C47" s="36">
        <f t="shared" si="1"/>
        <v>1.00105</v>
      </c>
      <c r="D47" s="36">
        <f t="shared" si="2"/>
        <v>8.0484450696756259E-3</v>
      </c>
      <c r="E47" s="36">
        <f t="shared" si="3"/>
        <v>2.8212454000000001E-2</v>
      </c>
      <c r="F47" s="84">
        <f t="shared" si="4"/>
        <v>1.2855794085102512</v>
      </c>
      <c r="G47" s="36">
        <f t="shared" si="5"/>
        <v>1.0021</v>
      </c>
      <c r="H47" s="36">
        <f t="shared" si="6"/>
        <v>8.0484450696756259E-3</v>
      </c>
      <c r="I47" s="36">
        <f t="shared" si="7"/>
        <v>2.8242046E-2</v>
      </c>
      <c r="J47" s="84">
        <f t="shared" si="8"/>
        <v>1.2855794085102512</v>
      </c>
      <c r="K47" s="36">
        <f t="shared" si="9"/>
        <v>1.00315</v>
      </c>
      <c r="L47" s="36">
        <f t="shared" si="10"/>
        <v>8.0484450696756259E-3</v>
      </c>
      <c r="M47" s="36">
        <f t="shared" si="11"/>
        <v>2.8271638000000002E-2</v>
      </c>
      <c r="N47" s="84">
        <f t="shared" si="12"/>
        <v>1.2855794085102512</v>
      </c>
      <c r="O47" s="36">
        <f t="shared" si="13"/>
        <v>1.0042</v>
      </c>
      <c r="P47" s="36">
        <f t="shared" si="14"/>
        <v>8.0484450696756259E-3</v>
      </c>
      <c r="Q47" s="36">
        <f t="shared" si="15"/>
        <v>2.8301230100000001E-2</v>
      </c>
      <c r="R47" s="84">
        <f t="shared" si="16"/>
        <v>1.2855794085102512</v>
      </c>
      <c r="S47" s="36">
        <f t="shared" si="17"/>
        <v>1.00525</v>
      </c>
      <c r="T47" s="36">
        <f t="shared" si="18"/>
        <v>8.0484450696756259E-3</v>
      </c>
      <c r="U47" s="36">
        <f t="shared" si="19"/>
        <v>2.83308221E-2</v>
      </c>
      <c r="V47" s="84">
        <f t="shared" si="20"/>
        <v>1.2855794085102512</v>
      </c>
      <c r="W47" s="36">
        <f t="shared" si="21"/>
        <v>1.0063</v>
      </c>
      <c r="X47" s="36">
        <f t="shared" si="22"/>
        <v>8.0484450696756259E-3</v>
      </c>
      <c r="Y47" s="36">
        <f t="shared" si="23"/>
        <v>2.8360414099999998E-2</v>
      </c>
      <c r="Z47" s="43"/>
      <c r="AA47" s="43"/>
      <c r="AB47" s="43"/>
    </row>
    <row r="48" spans="1:28" ht="13.5" customHeight="1" x14ac:dyDescent="0.15">
      <c r="A48" s="100">
        <v>41</v>
      </c>
      <c r="B48" s="80">
        <f t="shared" si="0"/>
        <v>1.2936785587838657</v>
      </c>
      <c r="C48" s="32">
        <f t="shared" si="1"/>
        <v>1.00105</v>
      </c>
      <c r="D48" s="32">
        <f t="shared" si="2"/>
        <v>8.0991502736145818E-3</v>
      </c>
      <c r="E48" s="32">
        <f t="shared" si="3"/>
        <v>2.7607239700000001E-2</v>
      </c>
      <c r="F48" s="80">
        <f t="shared" si="4"/>
        <v>1.2936785587838657</v>
      </c>
      <c r="G48" s="32">
        <f t="shared" si="5"/>
        <v>1.0021</v>
      </c>
      <c r="H48" s="32">
        <f t="shared" si="6"/>
        <v>8.0991502736145818E-3</v>
      </c>
      <c r="I48" s="32">
        <f t="shared" si="7"/>
        <v>2.76361969E-2</v>
      </c>
      <c r="J48" s="80">
        <f t="shared" si="8"/>
        <v>1.2936785587838657</v>
      </c>
      <c r="K48" s="32">
        <f t="shared" si="9"/>
        <v>1.00315</v>
      </c>
      <c r="L48" s="32">
        <f t="shared" si="10"/>
        <v>8.0991502736145818E-3</v>
      </c>
      <c r="M48" s="32">
        <f t="shared" si="11"/>
        <v>2.7665154099999999E-2</v>
      </c>
      <c r="N48" s="80">
        <f t="shared" si="12"/>
        <v>1.2936785587838657</v>
      </c>
      <c r="O48" s="32">
        <f t="shared" si="13"/>
        <v>1.0042</v>
      </c>
      <c r="P48" s="32">
        <f t="shared" si="14"/>
        <v>8.0991502736145818E-3</v>
      </c>
      <c r="Q48" s="32">
        <f t="shared" si="15"/>
        <v>2.7694111300000001E-2</v>
      </c>
      <c r="R48" s="80">
        <f t="shared" si="16"/>
        <v>1.2936785587838657</v>
      </c>
      <c r="S48" s="32">
        <f t="shared" si="17"/>
        <v>1.00525</v>
      </c>
      <c r="T48" s="32">
        <f t="shared" si="18"/>
        <v>8.0991502736145818E-3</v>
      </c>
      <c r="U48" s="32">
        <f t="shared" si="19"/>
        <v>2.77230685E-2</v>
      </c>
      <c r="V48" s="80">
        <f t="shared" si="20"/>
        <v>1.2936785587838657</v>
      </c>
      <c r="W48" s="32">
        <f t="shared" si="21"/>
        <v>1.0063</v>
      </c>
      <c r="X48" s="32">
        <f t="shared" si="22"/>
        <v>8.0991502736145818E-3</v>
      </c>
      <c r="Y48" s="32">
        <f t="shared" si="23"/>
        <v>2.7752025699999999E-2</v>
      </c>
      <c r="Z48" s="43"/>
      <c r="AA48" s="43"/>
      <c r="AB48" s="43"/>
    </row>
    <row r="49" spans="1:28" ht="13.5" customHeight="1" x14ac:dyDescent="0.15">
      <c r="A49" s="101">
        <v>42</v>
      </c>
      <c r="B49" s="81">
        <f t="shared" si="0"/>
        <v>1.301828733704204</v>
      </c>
      <c r="C49" s="34">
        <f t="shared" si="1"/>
        <v>1.00105</v>
      </c>
      <c r="D49" s="34">
        <f t="shared" si="2"/>
        <v>8.1501749203383538E-3</v>
      </c>
      <c r="E49" s="34">
        <f t="shared" si="3"/>
        <v>2.70310003E-2</v>
      </c>
      <c r="F49" s="81">
        <f t="shared" si="4"/>
        <v>1.301828733704204</v>
      </c>
      <c r="G49" s="34">
        <f t="shared" si="5"/>
        <v>1.0021</v>
      </c>
      <c r="H49" s="34">
        <f t="shared" si="6"/>
        <v>8.1501749203383538E-3</v>
      </c>
      <c r="I49" s="34">
        <f t="shared" si="7"/>
        <v>2.7059353099999999E-2</v>
      </c>
      <c r="J49" s="81">
        <f t="shared" si="8"/>
        <v>1.301828733704204</v>
      </c>
      <c r="K49" s="34">
        <f t="shared" si="9"/>
        <v>1.00315</v>
      </c>
      <c r="L49" s="34">
        <f t="shared" si="10"/>
        <v>8.1501749203383538E-3</v>
      </c>
      <c r="M49" s="34">
        <f t="shared" si="11"/>
        <v>2.7087705900000002E-2</v>
      </c>
      <c r="N49" s="81">
        <f t="shared" si="12"/>
        <v>1.301828733704204</v>
      </c>
      <c r="O49" s="34">
        <f t="shared" si="13"/>
        <v>1.0042</v>
      </c>
      <c r="P49" s="34">
        <f t="shared" si="14"/>
        <v>8.1501749203383538E-3</v>
      </c>
      <c r="Q49" s="34">
        <f t="shared" si="15"/>
        <v>2.7116058700000001E-2</v>
      </c>
      <c r="R49" s="81">
        <f t="shared" si="16"/>
        <v>1.301828733704204</v>
      </c>
      <c r="S49" s="34">
        <f t="shared" si="17"/>
        <v>1.00525</v>
      </c>
      <c r="T49" s="34">
        <f t="shared" si="18"/>
        <v>8.1501749203383538E-3</v>
      </c>
      <c r="U49" s="34">
        <f t="shared" si="19"/>
        <v>2.71444115E-2</v>
      </c>
      <c r="V49" s="81">
        <f t="shared" si="20"/>
        <v>1.301828733704204</v>
      </c>
      <c r="W49" s="34">
        <f t="shared" si="21"/>
        <v>1.0063</v>
      </c>
      <c r="X49" s="34">
        <f t="shared" si="22"/>
        <v>8.1501749203383538E-3</v>
      </c>
      <c r="Y49" s="34">
        <f t="shared" si="23"/>
        <v>2.7172764200000001E-2</v>
      </c>
      <c r="Z49" s="43"/>
      <c r="AA49" s="43"/>
      <c r="AB49" s="43"/>
    </row>
    <row r="50" spans="1:28" ht="13.5" customHeight="1" x14ac:dyDescent="0.15">
      <c r="A50" s="101">
        <v>43</v>
      </c>
      <c r="B50" s="81">
        <f t="shared" si="0"/>
        <v>1.3100302547265406</v>
      </c>
      <c r="C50" s="34">
        <f t="shared" si="1"/>
        <v>1.00105</v>
      </c>
      <c r="D50" s="34">
        <f t="shared" si="2"/>
        <v>8.2015210223364849E-3</v>
      </c>
      <c r="E50" s="34">
        <f t="shared" si="3"/>
        <v>2.64817143E-2</v>
      </c>
      <c r="F50" s="81">
        <f t="shared" si="4"/>
        <v>1.3100302547265406</v>
      </c>
      <c r="G50" s="34">
        <f t="shared" si="5"/>
        <v>1.0021</v>
      </c>
      <c r="H50" s="34">
        <f t="shared" si="6"/>
        <v>8.2015210223364849E-3</v>
      </c>
      <c r="I50" s="34">
        <f t="shared" si="7"/>
        <v>2.6509490899999998E-2</v>
      </c>
      <c r="J50" s="81">
        <f t="shared" si="8"/>
        <v>1.3100302547265406</v>
      </c>
      <c r="K50" s="34">
        <f t="shared" si="9"/>
        <v>1.00315</v>
      </c>
      <c r="L50" s="34">
        <f t="shared" si="10"/>
        <v>8.2015210223364849E-3</v>
      </c>
      <c r="M50" s="34">
        <f t="shared" si="11"/>
        <v>2.65372675E-2</v>
      </c>
      <c r="N50" s="81">
        <f t="shared" si="12"/>
        <v>1.3100302547265406</v>
      </c>
      <c r="O50" s="34">
        <f t="shared" si="13"/>
        <v>1.0042</v>
      </c>
      <c r="P50" s="34">
        <f t="shared" si="14"/>
        <v>8.2015210223364849E-3</v>
      </c>
      <c r="Q50" s="34">
        <f t="shared" si="15"/>
        <v>2.6565044199999999E-2</v>
      </c>
      <c r="R50" s="81">
        <f t="shared" si="16"/>
        <v>1.3100302547265406</v>
      </c>
      <c r="S50" s="34">
        <f t="shared" si="17"/>
        <v>1.00525</v>
      </c>
      <c r="T50" s="34">
        <f t="shared" si="18"/>
        <v>8.2015210223364849E-3</v>
      </c>
      <c r="U50" s="34">
        <f t="shared" si="19"/>
        <v>2.65928208E-2</v>
      </c>
      <c r="V50" s="81">
        <f t="shared" si="20"/>
        <v>1.3100302547265406</v>
      </c>
      <c r="W50" s="34">
        <f t="shared" si="21"/>
        <v>1.0063</v>
      </c>
      <c r="X50" s="34">
        <f t="shared" si="22"/>
        <v>8.2015210223364849E-3</v>
      </c>
      <c r="Y50" s="34">
        <f t="shared" si="23"/>
        <v>2.6620597400000001E-2</v>
      </c>
      <c r="Z50" s="43"/>
      <c r="AA50" s="43"/>
      <c r="AB50" s="43"/>
    </row>
    <row r="51" spans="1:28" ht="13.5" customHeight="1" x14ac:dyDescent="0.15">
      <c r="A51" s="101">
        <v>44</v>
      </c>
      <c r="B51" s="81">
        <f t="shared" si="0"/>
        <v>1.3182834453313177</v>
      </c>
      <c r="C51" s="34">
        <f t="shared" si="1"/>
        <v>1.00105</v>
      </c>
      <c r="D51" s="34">
        <f t="shared" si="2"/>
        <v>8.2531906047772045E-3</v>
      </c>
      <c r="E51" s="34">
        <f t="shared" si="3"/>
        <v>2.5957543699999999E-2</v>
      </c>
      <c r="F51" s="81">
        <f t="shared" si="4"/>
        <v>1.3182834453313177</v>
      </c>
      <c r="G51" s="34">
        <f t="shared" si="5"/>
        <v>1.0021</v>
      </c>
      <c r="H51" s="34">
        <f t="shared" si="6"/>
        <v>8.2531906047772045E-3</v>
      </c>
      <c r="I51" s="34">
        <f t="shared" si="7"/>
        <v>2.5984770599999998E-2</v>
      </c>
      <c r="J51" s="81">
        <f t="shared" si="8"/>
        <v>1.3182834453313177</v>
      </c>
      <c r="K51" s="34">
        <f t="shared" si="9"/>
        <v>1.00315</v>
      </c>
      <c r="L51" s="34">
        <f t="shared" si="10"/>
        <v>8.2531906047772045E-3</v>
      </c>
      <c r="M51" s="34">
        <f t="shared" si="11"/>
        <v>2.60119974E-2</v>
      </c>
      <c r="N51" s="81">
        <f t="shared" si="12"/>
        <v>1.3182834453313177</v>
      </c>
      <c r="O51" s="34">
        <f t="shared" si="13"/>
        <v>1.0042</v>
      </c>
      <c r="P51" s="34">
        <f t="shared" si="14"/>
        <v>8.2531906047772045E-3</v>
      </c>
      <c r="Q51" s="34">
        <f t="shared" si="15"/>
        <v>2.6039224199999999E-2</v>
      </c>
      <c r="R51" s="81">
        <f t="shared" si="16"/>
        <v>1.3182834453313177</v>
      </c>
      <c r="S51" s="34">
        <f t="shared" si="17"/>
        <v>1.00525</v>
      </c>
      <c r="T51" s="34">
        <f t="shared" si="18"/>
        <v>8.2531906047772045E-3</v>
      </c>
      <c r="U51" s="34">
        <f t="shared" si="19"/>
        <v>2.6066451099999999E-2</v>
      </c>
      <c r="V51" s="81">
        <f t="shared" si="20"/>
        <v>1.3182834453313177</v>
      </c>
      <c r="W51" s="34">
        <f t="shared" si="21"/>
        <v>1.0063</v>
      </c>
      <c r="X51" s="34">
        <f t="shared" si="22"/>
        <v>8.2531906047772045E-3</v>
      </c>
      <c r="Y51" s="34">
        <f t="shared" si="23"/>
        <v>2.6093677900000001E-2</v>
      </c>
      <c r="Z51" s="43"/>
      <c r="AA51" s="43"/>
      <c r="AB51" s="43"/>
    </row>
    <row r="52" spans="1:28" ht="13.5" customHeight="1" x14ac:dyDescent="0.15">
      <c r="A52" s="102">
        <v>45</v>
      </c>
      <c r="B52" s="82">
        <f t="shared" si="0"/>
        <v>1.3265886310369051</v>
      </c>
      <c r="C52" s="38">
        <f t="shared" si="1"/>
        <v>1.00105</v>
      </c>
      <c r="D52" s="38">
        <f t="shared" si="2"/>
        <v>8.3051857055873018E-3</v>
      </c>
      <c r="E52" s="38">
        <f t="shared" si="3"/>
        <v>2.54568144E-2</v>
      </c>
      <c r="F52" s="82">
        <f t="shared" si="4"/>
        <v>1.3265886310369051</v>
      </c>
      <c r="G52" s="38">
        <f t="shared" si="5"/>
        <v>1.0021</v>
      </c>
      <c r="H52" s="38">
        <f t="shared" si="6"/>
        <v>8.3051857055873018E-3</v>
      </c>
      <c r="I52" s="38">
        <f t="shared" si="7"/>
        <v>2.5483516000000001E-2</v>
      </c>
      <c r="J52" s="82">
        <f t="shared" si="8"/>
        <v>1.3265886310369051</v>
      </c>
      <c r="K52" s="38">
        <f t="shared" si="9"/>
        <v>1.00315</v>
      </c>
      <c r="L52" s="38">
        <f t="shared" si="10"/>
        <v>8.3051857055873018E-3</v>
      </c>
      <c r="M52" s="38">
        <f t="shared" si="11"/>
        <v>2.5510217599999999E-2</v>
      </c>
      <c r="N52" s="82">
        <f t="shared" si="12"/>
        <v>1.3265886310369051</v>
      </c>
      <c r="O52" s="38">
        <f t="shared" si="13"/>
        <v>1.0042</v>
      </c>
      <c r="P52" s="38">
        <f t="shared" si="14"/>
        <v>8.3051857055873018E-3</v>
      </c>
      <c r="Q52" s="38">
        <f t="shared" si="15"/>
        <v>2.5536919200000001E-2</v>
      </c>
      <c r="R52" s="82">
        <f t="shared" si="16"/>
        <v>1.3265886310369051</v>
      </c>
      <c r="S52" s="38">
        <f t="shared" si="17"/>
        <v>1.00525</v>
      </c>
      <c r="T52" s="38">
        <f t="shared" si="18"/>
        <v>8.3051857055873018E-3</v>
      </c>
      <c r="U52" s="38">
        <f t="shared" si="19"/>
        <v>2.5563620799999999E-2</v>
      </c>
      <c r="V52" s="82">
        <f t="shared" si="20"/>
        <v>1.3265886310369051</v>
      </c>
      <c r="W52" s="38">
        <f t="shared" si="21"/>
        <v>1.0063</v>
      </c>
      <c r="X52" s="38">
        <f t="shared" si="22"/>
        <v>8.3051857055873018E-3</v>
      </c>
      <c r="Y52" s="38">
        <f t="shared" si="23"/>
        <v>2.5590322400000001E-2</v>
      </c>
      <c r="Z52" s="43"/>
      <c r="AA52" s="43"/>
      <c r="AB52" s="43"/>
    </row>
    <row r="53" spans="1:28" ht="13.5" customHeight="1" x14ac:dyDescent="0.15">
      <c r="A53" s="103">
        <v>46</v>
      </c>
      <c r="B53" s="83">
        <f t="shared" si="0"/>
        <v>1.3349461394124376</v>
      </c>
      <c r="C53" s="40">
        <f t="shared" si="1"/>
        <v>1.00105</v>
      </c>
      <c r="D53" s="40">
        <f t="shared" si="2"/>
        <v>8.3575083755325023E-3</v>
      </c>
      <c r="E53" s="40">
        <f t="shared" si="3"/>
        <v>2.4977997299999999E-2</v>
      </c>
      <c r="F53" s="83">
        <f t="shared" si="4"/>
        <v>1.3349461394124376</v>
      </c>
      <c r="G53" s="40">
        <f t="shared" si="5"/>
        <v>1.0021</v>
      </c>
      <c r="H53" s="40">
        <f t="shared" si="6"/>
        <v>8.3575083755325023E-3</v>
      </c>
      <c r="I53" s="40">
        <f t="shared" si="7"/>
        <v>2.5004196699999998E-2</v>
      </c>
      <c r="J53" s="83">
        <f t="shared" si="8"/>
        <v>1.3349461394124376</v>
      </c>
      <c r="K53" s="40">
        <f t="shared" si="9"/>
        <v>1.00315</v>
      </c>
      <c r="L53" s="40">
        <f t="shared" si="10"/>
        <v>8.3575083755325023E-3</v>
      </c>
      <c r="M53" s="40">
        <f t="shared" si="11"/>
        <v>2.5030396100000001E-2</v>
      </c>
      <c r="N53" s="83">
        <f t="shared" si="12"/>
        <v>1.3349461394124376</v>
      </c>
      <c r="O53" s="40">
        <f t="shared" si="13"/>
        <v>1.0042</v>
      </c>
      <c r="P53" s="40">
        <f t="shared" si="14"/>
        <v>8.3575083755325023E-3</v>
      </c>
      <c r="Q53" s="40">
        <f t="shared" si="15"/>
        <v>2.5056595399999999E-2</v>
      </c>
      <c r="R53" s="83">
        <f t="shared" si="16"/>
        <v>1.3349461394124376</v>
      </c>
      <c r="S53" s="40">
        <f t="shared" si="17"/>
        <v>1.00525</v>
      </c>
      <c r="T53" s="40">
        <f t="shared" si="18"/>
        <v>8.3575083755325023E-3</v>
      </c>
      <c r="U53" s="40">
        <f t="shared" si="19"/>
        <v>2.5082794799999999E-2</v>
      </c>
      <c r="V53" s="83">
        <f t="shared" si="20"/>
        <v>1.3349461394124376</v>
      </c>
      <c r="W53" s="40">
        <f t="shared" si="21"/>
        <v>1.0063</v>
      </c>
      <c r="X53" s="40">
        <f t="shared" si="22"/>
        <v>8.3575083755325023E-3</v>
      </c>
      <c r="Y53" s="40">
        <f t="shared" si="23"/>
        <v>2.5108994200000002E-2</v>
      </c>
      <c r="Z53" s="43"/>
      <c r="AA53" s="43"/>
      <c r="AB53" s="43"/>
    </row>
    <row r="54" spans="1:28" ht="13.5" customHeight="1" x14ac:dyDescent="0.15">
      <c r="A54" s="101">
        <v>47</v>
      </c>
      <c r="B54" s="81">
        <f t="shared" si="0"/>
        <v>1.3433563000907358</v>
      </c>
      <c r="C54" s="34">
        <f t="shared" si="1"/>
        <v>1.00105</v>
      </c>
      <c r="D54" s="34">
        <f t="shared" si="2"/>
        <v>8.4101606782983566E-3</v>
      </c>
      <c r="E54" s="34">
        <f t="shared" si="3"/>
        <v>2.4519693799999999E-2</v>
      </c>
      <c r="F54" s="81">
        <f t="shared" si="4"/>
        <v>1.3433563000907358</v>
      </c>
      <c r="G54" s="34">
        <f t="shared" si="5"/>
        <v>1.0021</v>
      </c>
      <c r="H54" s="34">
        <f t="shared" si="6"/>
        <v>8.4101606782983566E-3</v>
      </c>
      <c r="I54" s="34">
        <f t="shared" si="7"/>
        <v>2.4545412499999999E-2</v>
      </c>
      <c r="J54" s="81">
        <f t="shared" si="8"/>
        <v>1.3433563000907358</v>
      </c>
      <c r="K54" s="34">
        <f t="shared" si="9"/>
        <v>1.00315</v>
      </c>
      <c r="L54" s="34">
        <f t="shared" si="10"/>
        <v>8.4101606782983566E-3</v>
      </c>
      <c r="M54" s="34">
        <f t="shared" si="11"/>
        <v>2.4571131199999999E-2</v>
      </c>
      <c r="N54" s="81">
        <f t="shared" si="12"/>
        <v>1.3433563000907358</v>
      </c>
      <c r="O54" s="34">
        <f t="shared" si="13"/>
        <v>1.0042</v>
      </c>
      <c r="P54" s="34">
        <f t="shared" si="14"/>
        <v>8.4101606782983566E-3</v>
      </c>
      <c r="Q54" s="34">
        <f t="shared" si="15"/>
        <v>2.4596849800000001E-2</v>
      </c>
      <c r="R54" s="81">
        <f t="shared" si="16"/>
        <v>1.3433563000907358</v>
      </c>
      <c r="S54" s="34">
        <f t="shared" si="17"/>
        <v>1.00525</v>
      </c>
      <c r="T54" s="34">
        <f t="shared" si="18"/>
        <v>8.4101606782983566E-3</v>
      </c>
      <c r="U54" s="34">
        <f t="shared" si="19"/>
        <v>2.4622568500000001E-2</v>
      </c>
      <c r="V54" s="81">
        <f t="shared" si="20"/>
        <v>1.3433563000907358</v>
      </c>
      <c r="W54" s="34">
        <f t="shared" si="21"/>
        <v>1.0063</v>
      </c>
      <c r="X54" s="34">
        <f t="shared" si="22"/>
        <v>8.4101606782983566E-3</v>
      </c>
      <c r="Y54" s="34">
        <f t="shared" si="23"/>
        <v>2.4648287200000001E-2</v>
      </c>
      <c r="Z54" s="43"/>
      <c r="AA54" s="43"/>
      <c r="AB54" s="43"/>
    </row>
    <row r="55" spans="1:28" ht="13.5" customHeight="1" x14ac:dyDescent="0.15">
      <c r="A55" s="101">
        <v>48</v>
      </c>
      <c r="B55" s="81">
        <f t="shared" si="0"/>
        <v>1.3518194447813074</v>
      </c>
      <c r="C55" s="34">
        <f t="shared" si="1"/>
        <v>1.00105</v>
      </c>
      <c r="D55" s="34">
        <f t="shared" si="2"/>
        <v>8.4631446905716352E-3</v>
      </c>
      <c r="E55" s="34">
        <f t="shared" si="3"/>
        <v>2.40806218E-2</v>
      </c>
      <c r="F55" s="81">
        <f t="shared" si="4"/>
        <v>1.3518194447813074</v>
      </c>
      <c r="G55" s="34">
        <f t="shared" si="5"/>
        <v>1.0021</v>
      </c>
      <c r="H55" s="34">
        <f t="shared" si="6"/>
        <v>8.4631446905716352E-3</v>
      </c>
      <c r="I55" s="34">
        <f t="shared" si="7"/>
        <v>2.4105879899999998E-2</v>
      </c>
      <c r="J55" s="81">
        <f t="shared" si="8"/>
        <v>1.3518194447813074</v>
      </c>
      <c r="K55" s="34">
        <f t="shared" si="9"/>
        <v>1.00315</v>
      </c>
      <c r="L55" s="34">
        <f t="shared" si="10"/>
        <v>8.4631446905716352E-3</v>
      </c>
      <c r="M55" s="34">
        <f t="shared" si="11"/>
        <v>2.4131138100000001E-2</v>
      </c>
      <c r="N55" s="81">
        <f t="shared" si="12"/>
        <v>1.3518194447813074</v>
      </c>
      <c r="O55" s="34">
        <f t="shared" si="13"/>
        <v>1.0042</v>
      </c>
      <c r="P55" s="34">
        <f t="shared" si="14"/>
        <v>8.4631446905716352E-3</v>
      </c>
      <c r="Q55" s="34">
        <f t="shared" si="15"/>
        <v>2.4156396199999999E-2</v>
      </c>
      <c r="R55" s="81">
        <f t="shared" si="16"/>
        <v>1.3518194447813074</v>
      </c>
      <c r="S55" s="34">
        <f t="shared" si="17"/>
        <v>1.00525</v>
      </c>
      <c r="T55" s="34">
        <f t="shared" si="18"/>
        <v>8.4631446905716352E-3</v>
      </c>
      <c r="U55" s="34">
        <f t="shared" si="19"/>
        <v>2.4181654300000001E-2</v>
      </c>
      <c r="V55" s="81">
        <f t="shared" si="20"/>
        <v>1.3518194447813074</v>
      </c>
      <c r="W55" s="34">
        <f t="shared" si="21"/>
        <v>1.0063</v>
      </c>
      <c r="X55" s="34">
        <f t="shared" si="22"/>
        <v>8.4631446905716352E-3</v>
      </c>
      <c r="Y55" s="34">
        <f t="shared" si="23"/>
        <v>2.42069125E-2</v>
      </c>
      <c r="Z55" s="43"/>
      <c r="AA55" s="43"/>
      <c r="AB55" s="43"/>
    </row>
    <row r="56" spans="1:28" ht="13.5" customHeight="1" x14ac:dyDescent="0.15">
      <c r="A56" s="101">
        <v>49</v>
      </c>
      <c r="B56" s="81">
        <f t="shared" si="0"/>
        <v>1.3603359072834296</v>
      </c>
      <c r="C56" s="34">
        <f t="shared" si="1"/>
        <v>1.00105</v>
      </c>
      <c r="D56" s="34">
        <f t="shared" si="2"/>
        <v>8.5164625021222368E-3</v>
      </c>
      <c r="E56" s="34">
        <f t="shared" si="3"/>
        <v>2.3659603800000002E-2</v>
      </c>
      <c r="F56" s="81">
        <f t="shared" si="4"/>
        <v>1.3603359072834296</v>
      </c>
      <c r="G56" s="34">
        <f t="shared" si="5"/>
        <v>1.0021</v>
      </c>
      <c r="H56" s="34">
        <f t="shared" si="6"/>
        <v>8.5164625021222368E-3</v>
      </c>
      <c r="I56" s="34">
        <f t="shared" si="7"/>
        <v>2.3684420300000002E-2</v>
      </c>
      <c r="J56" s="81">
        <f t="shared" si="8"/>
        <v>1.3603359072834296</v>
      </c>
      <c r="K56" s="34">
        <f t="shared" si="9"/>
        <v>1.00315</v>
      </c>
      <c r="L56" s="34">
        <f t="shared" si="10"/>
        <v>8.5164625021222368E-3</v>
      </c>
      <c r="M56" s="34">
        <f t="shared" si="11"/>
        <v>2.3709236799999998E-2</v>
      </c>
      <c r="N56" s="81">
        <f t="shared" si="12"/>
        <v>1.3603359072834296</v>
      </c>
      <c r="O56" s="34">
        <f t="shared" si="13"/>
        <v>1.0042</v>
      </c>
      <c r="P56" s="34">
        <f t="shared" si="14"/>
        <v>8.5164625021222368E-3</v>
      </c>
      <c r="Q56" s="34">
        <f t="shared" si="15"/>
        <v>2.3734053299999999E-2</v>
      </c>
      <c r="R56" s="81">
        <f t="shared" si="16"/>
        <v>1.3603359072834296</v>
      </c>
      <c r="S56" s="34">
        <f t="shared" si="17"/>
        <v>1.00525</v>
      </c>
      <c r="T56" s="34">
        <f t="shared" si="18"/>
        <v>8.5164625021222368E-3</v>
      </c>
      <c r="U56" s="34">
        <f t="shared" si="19"/>
        <v>2.37588699E-2</v>
      </c>
      <c r="V56" s="81">
        <f t="shared" si="20"/>
        <v>1.3603359072834296</v>
      </c>
      <c r="W56" s="34">
        <f t="shared" si="21"/>
        <v>1.0063</v>
      </c>
      <c r="X56" s="34">
        <f t="shared" si="22"/>
        <v>8.5164625021222368E-3</v>
      </c>
      <c r="Y56" s="34">
        <f t="shared" si="23"/>
        <v>2.37836864E-2</v>
      </c>
      <c r="Z56" s="43"/>
      <c r="AA56" s="43"/>
      <c r="AB56" s="43"/>
    </row>
    <row r="57" spans="1:28" ht="13.5" customHeight="1" x14ac:dyDescent="0.15">
      <c r="A57" s="104">
        <v>50</v>
      </c>
      <c r="B57" s="84">
        <f t="shared" si="0"/>
        <v>1.3689060234993151</v>
      </c>
      <c r="C57" s="36">
        <f t="shared" si="1"/>
        <v>1.00105</v>
      </c>
      <c r="D57" s="36">
        <f t="shared" si="2"/>
        <v>8.5701162158856054E-3</v>
      </c>
      <c r="E57" s="36">
        <f t="shared" si="3"/>
        <v>2.3255556399999999E-2</v>
      </c>
      <c r="F57" s="84">
        <f t="shared" si="4"/>
        <v>1.3689060234993151</v>
      </c>
      <c r="G57" s="36">
        <f t="shared" si="5"/>
        <v>1.0021</v>
      </c>
      <c r="H57" s="36">
        <f t="shared" si="6"/>
        <v>8.5701162158856054E-3</v>
      </c>
      <c r="I57" s="36">
        <f t="shared" si="7"/>
        <v>2.3279949099999999E-2</v>
      </c>
      <c r="J57" s="84">
        <f t="shared" si="8"/>
        <v>1.3689060234993151</v>
      </c>
      <c r="K57" s="36">
        <f t="shared" si="9"/>
        <v>1.00315</v>
      </c>
      <c r="L57" s="36">
        <f t="shared" si="10"/>
        <v>8.5701162158856054E-3</v>
      </c>
      <c r="M57" s="36">
        <f t="shared" si="11"/>
        <v>2.33043418E-2</v>
      </c>
      <c r="N57" s="84">
        <f t="shared" si="12"/>
        <v>1.3689060234993151</v>
      </c>
      <c r="O57" s="36">
        <f t="shared" si="13"/>
        <v>1.0042</v>
      </c>
      <c r="P57" s="36">
        <f t="shared" si="14"/>
        <v>8.5701162158856054E-3</v>
      </c>
      <c r="Q57" s="36">
        <f t="shared" si="15"/>
        <v>2.3328734600000001E-2</v>
      </c>
      <c r="R57" s="84">
        <f t="shared" si="16"/>
        <v>1.3689060234993151</v>
      </c>
      <c r="S57" s="36">
        <f t="shared" si="17"/>
        <v>1.00525</v>
      </c>
      <c r="T57" s="36">
        <f t="shared" si="18"/>
        <v>8.5701162158856054E-3</v>
      </c>
      <c r="U57" s="36">
        <f t="shared" si="19"/>
        <v>2.3353127299999998E-2</v>
      </c>
      <c r="V57" s="84">
        <f t="shared" si="20"/>
        <v>1.3689060234993151</v>
      </c>
      <c r="W57" s="36">
        <f t="shared" si="21"/>
        <v>1.0063</v>
      </c>
      <c r="X57" s="36">
        <f t="shared" si="22"/>
        <v>8.5701162158856054E-3</v>
      </c>
      <c r="Y57" s="36">
        <f t="shared" si="23"/>
        <v>2.3377519999999999E-2</v>
      </c>
      <c r="Z57" s="43"/>
      <c r="AA57" s="43"/>
      <c r="AB57" s="43"/>
    </row>
    <row r="58" spans="1:28" ht="13.5" customHeight="1" x14ac:dyDescent="0.15">
      <c r="A58" s="100">
        <v>51</v>
      </c>
      <c r="B58" s="80">
        <f t="shared" si="0"/>
        <v>1.3775301314473607</v>
      </c>
      <c r="C58" s="32">
        <f t="shared" si="1"/>
        <v>1.00105</v>
      </c>
      <c r="D58" s="32">
        <f t="shared" si="2"/>
        <v>8.6241079480456843E-3</v>
      </c>
      <c r="E58" s="32">
        <f t="shared" si="3"/>
        <v>2.28674814E-2</v>
      </c>
      <c r="F58" s="80">
        <f t="shared" si="4"/>
        <v>1.3775301314473607</v>
      </c>
      <c r="G58" s="32">
        <f t="shared" si="5"/>
        <v>1.0021</v>
      </c>
      <c r="H58" s="32">
        <f t="shared" si="6"/>
        <v>8.6241079480456843E-3</v>
      </c>
      <c r="I58" s="32">
        <f t="shared" si="7"/>
        <v>2.28914671E-2</v>
      </c>
      <c r="J58" s="80">
        <f t="shared" si="8"/>
        <v>1.3775301314473607</v>
      </c>
      <c r="K58" s="32">
        <f t="shared" si="9"/>
        <v>1.00315</v>
      </c>
      <c r="L58" s="32">
        <f t="shared" si="10"/>
        <v>8.6241079480456843E-3</v>
      </c>
      <c r="M58" s="32">
        <f t="shared" si="11"/>
        <v>2.2915452699999998E-2</v>
      </c>
      <c r="N58" s="80">
        <f t="shared" si="12"/>
        <v>1.3775301314473607</v>
      </c>
      <c r="O58" s="32">
        <f t="shared" si="13"/>
        <v>1.0042</v>
      </c>
      <c r="P58" s="32">
        <f t="shared" si="14"/>
        <v>8.6241079480456843E-3</v>
      </c>
      <c r="Q58" s="32">
        <f t="shared" si="15"/>
        <v>2.2939438400000001E-2</v>
      </c>
      <c r="R58" s="80">
        <f t="shared" si="16"/>
        <v>1.3775301314473607</v>
      </c>
      <c r="S58" s="32">
        <f t="shared" si="17"/>
        <v>1.00525</v>
      </c>
      <c r="T58" s="32">
        <f t="shared" si="18"/>
        <v>8.6241079480456843E-3</v>
      </c>
      <c r="U58" s="32">
        <f t="shared" si="19"/>
        <v>2.2963424100000001E-2</v>
      </c>
      <c r="V58" s="80">
        <f t="shared" si="20"/>
        <v>1.3775301314473607</v>
      </c>
      <c r="W58" s="32">
        <f t="shared" si="21"/>
        <v>1.0063</v>
      </c>
      <c r="X58" s="32">
        <f t="shared" si="22"/>
        <v>8.6241079480456843E-3</v>
      </c>
      <c r="Y58" s="32">
        <f t="shared" si="23"/>
        <v>2.2987409800000001E-2</v>
      </c>
      <c r="Z58" s="43"/>
      <c r="AA58" s="43"/>
      <c r="AB58" s="43"/>
    </row>
    <row r="59" spans="1:28" ht="13.5" customHeight="1" x14ac:dyDescent="0.15">
      <c r="A59" s="101">
        <v>52</v>
      </c>
      <c r="B59" s="81">
        <f t="shared" si="0"/>
        <v>1.386208571275479</v>
      </c>
      <c r="C59" s="34">
        <f t="shared" si="1"/>
        <v>1.00105</v>
      </c>
      <c r="D59" s="34">
        <f t="shared" si="2"/>
        <v>8.6784398281183721E-3</v>
      </c>
      <c r="E59" s="34">
        <f t="shared" si="3"/>
        <v>2.2494457200000002E-2</v>
      </c>
      <c r="F59" s="81">
        <f t="shared" si="4"/>
        <v>1.386208571275479</v>
      </c>
      <c r="G59" s="34">
        <f t="shared" si="5"/>
        <v>1.0021</v>
      </c>
      <c r="H59" s="34">
        <f t="shared" si="6"/>
        <v>8.6784398281183721E-3</v>
      </c>
      <c r="I59" s="34">
        <f t="shared" si="7"/>
        <v>2.2518051599999998E-2</v>
      </c>
      <c r="J59" s="81">
        <f t="shared" si="8"/>
        <v>1.386208571275479</v>
      </c>
      <c r="K59" s="34">
        <f t="shared" si="9"/>
        <v>1.00315</v>
      </c>
      <c r="L59" s="34">
        <f t="shared" si="10"/>
        <v>8.6784398281183721E-3</v>
      </c>
      <c r="M59" s="34">
        <f t="shared" si="11"/>
        <v>2.2541645999999999E-2</v>
      </c>
      <c r="N59" s="81">
        <f t="shared" si="12"/>
        <v>1.386208571275479</v>
      </c>
      <c r="O59" s="34">
        <f t="shared" si="13"/>
        <v>1.0042</v>
      </c>
      <c r="P59" s="34">
        <f t="shared" si="14"/>
        <v>8.6784398281183721E-3</v>
      </c>
      <c r="Q59" s="34">
        <f t="shared" si="15"/>
        <v>2.25652405E-2</v>
      </c>
      <c r="R59" s="81">
        <f t="shared" si="16"/>
        <v>1.386208571275479</v>
      </c>
      <c r="S59" s="34">
        <f t="shared" si="17"/>
        <v>1.00525</v>
      </c>
      <c r="T59" s="34">
        <f t="shared" si="18"/>
        <v>8.6784398281183721E-3</v>
      </c>
      <c r="U59" s="34">
        <f t="shared" si="19"/>
        <v>2.25888349E-2</v>
      </c>
      <c r="V59" s="81">
        <f t="shared" si="20"/>
        <v>1.386208571275479</v>
      </c>
      <c r="W59" s="34">
        <f t="shared" si="21"/>
        <v>1.0063</v>
      </c>
      <c r="X59" s="34">
        <f t="shared" si="22"/>
        <v>8.6784398281183721E-3</v>
      </c>
      <c r="Y59" s="34">
        <f t="shared" si="23"/>
        <v>2.26124293E-2</v>
      </c>
      <c r="Z59" s="43"/>
      <c r="AA59" s="43"/>
      <c r="AB59" s="43"/>
    </row>
    <row r="60" spans="1:28" ht="13.5" customHeight="1" x14ac:dyDescent="0.15">
      <c r="A60" s="101">
        <v>53</v>
      </c>
      <c r="B60" s="81">
        <f t="shared" si="0"/>
        <v>1.3949416852745145</v>
      </c>
      <c r="C60" s="34">
        <f t="shared" si="1"/>
        <v>1.00105</v>
      </c>
      <c r="D60" s="34">
        <f t="shared" si="2"/>
        <v>8.7331139990355182E-3</v>
      </c>
      <c r="E60" s="34">
        <f t="shared" si="3"/>
        <v>2.2135631900000001E-2</v>
      </c>
      <c r="F60" s="81">
        <f t="shared" si="4"/>
        <v>1.3949416852745145</v>
      </c>
      <c r="G60" s="34">
        <f t="shared" si="5"/>
        <v>1.0021</v>
      </c>
      <c r="H60" s="34">
        <f t="shared" si="6"/>
        <v>8.7331139990355182E-3</v>
      </c>
      <c r="I60" s="34">
        <f t="shared" si="7"/>
        <v>2.2158849899999999E-2</v>
      </c>
      <c r="J60" s="81">
        <f t="shared" si="8"/>
        <v>1.3949416852745145</v>
      </c>
      <c r="K60" s="34">
        <f t="shared" si="9"/>
        <v>1.00315</v>
      </c>
      <c r="L60" s="34">
        <f t="shared" si="10"/>
        <v>8.7331139990355182E-3</v>
      </c>
      <c r="M60" s="34">
        <f t="shared" si="11"/>
        <v>2.2182067999999999E-2</v>
      </c>
      <c r="N60" s="81">
        <f t="shared" si="12"/>
        <v>1.3949416852745145</v>
      </c>
      <c r="O60" s="34">
        <f t="shared" si="13"/>
        <v>1.0042</v>
      </c>
      <c r="P60" s="34">
        <f t="shared" si="14"/>
        <v>8.7331139990355182E-3</v>
      </c>
      <c r="Q60" s="34">
        <f t="shared" si="15"/>
        <v>2.2205286000000001E-2</v>
      </c>
      <c r="R60" s="81">
        <f t="shared" si="16"/>
        <v>1.3949416852745145</v>
      </c>
      <c r="S60" s="34">
        <f t="shared" si="17"/>
        <v>1.00525</v>
      </c>
      <c r="T60" s="34">
        <f t="shared" si="18"/>
        <v>8.7331139990355182E-3</v>
      </c>
      <c r="U60" s="34">
        <f t="shared" si="19"/>
        <v>2.2228504E-2</v>
      </c>
      <c r="V60" s="81">
        <f t="shared" si="20"/>
        <v>1.3949416852745145</v>
      </c>
      <c r="W60" s="34">
        <f t="shared" si="21"/>
        <v>1.0063</v>
      </c>
      <c r="X60" s="34">
        <f t="shared" si="22"/>
        <v>8.7331139990355182E-3</v>
      </c>
      <c r="Y60" s="34">
        <f t="shared" si="23"/>
        <v>2.2251722099999999E-2</v>
      </c>
      <c r="Z60" s="43"/>
      <c r="AA60" s="43"/>
      <c r="AB60" s="43"/>
    </row>
    <row r="61" spans="1:28" ht="13.5" customHeight="1" x14ac:dyDescent="0.15">
      <c r="A61" s="101">
        <v>54</v>
      </c>
      <c r="B61" s="81">
        <f t="shared" si="0"/>
        <v>1.4037298178917439</v>
      </c>
      <c r="C61" s="34">
        <f t="shared" si="1"/>
        <v>1.00105</v>
      </c>
      <c r="D61" s="34">
        <f t="shared" si="2"/>
        <v>8.7881326172294418E-3</v>
      </c>
      <c r="E61" s="34">
        <f t="shared" si="3"/>
        <v>2.1790216500000001E-2</v>
      </c>
      <c r="F61" s="81">
        <f t="shared" si="4"/>
        <v>1.4037298178917439</v>
      </c>
      <c r="G61" s="34">
        <f t="shared" si="5"/>
        <v>1.0021</v>
      </c>
      <c r="H61" s="34">
        <f t="shared" si="6"/>
        <v>8.7881326172294418E-3</v>
      </c>
      <c r="I61" s="34">
        <f t="shared" si="7"/>
        <v>2.18130723E-2</v>
      </c>
      <c r="J61" s="81">
        <f t="shared" si="8"/>
        <v>1.4037298178917439</v>
      </c>
      <c r="K61" s="34">
        <f t="shared" si="9"/>
        <v>1.00315</v>
      </c>
      <c r="L61" s="34">
        <f t="shared" si="10"/>
        <v>8.7881326172294418E-3</v>
      </c>
      <c r="M61" s="34">
        <f t="shared" si="11"/>
        <v>2.1835928000000001E-2</v>
      </c>
      <c r="N61" s="81">
        <f t="shared" si="12"/>
        <v>1.4037298178917439</v>
      </c>
      <c r="O61" s="34">
        <f t="shared" si="13"/>
        <v>1.0042</v>
      </c>
      <c r="P61" s="34">
        <f t="shared" si="14"/>
        <v>8.7881326172294418E-3</v>
      </c>
      <c r="Q61" s="34">
        <f t="shared" si="15"/>
        <v>2.1858783699999999E-2</v>
      </c>
      <c r="R61" s="81">
        <f t="shared" si="16"/>
        <v>1.4037298178917439</v>
      </c>
      <c r="S61" s="34">
        <f t="shared" si="17"/>
        <v>1.00525</v>
      </c>
      <c r="T61" s="34">
        <f t="shared" si="18"/>
        <v>8.7881326172294418E-3</v>
      </c>
      <c r="U61" s="34">
        <f t="shared" si="19"/>
        <v>2.1881639500000001E-2</v>
      </c>
      <c r="V61" s="81">
        <f t="shared" si="20"/>
        <v>1.4037298178917439</v>
      </c>
      <c r="W61" s="34">
        <f t="shared" si="21"/>
        <v>1.0063</v>
      </c>
      <c r="X61" s="34">
        <f t="shared" si="22"/>
        <v>8.7881326172294418E-3</v>
      </c>
      <c r="Y61" s="34">
        <f t="shared" si="23"/>
        <v>2.1904495199999999E-2</v>
      </c>
      <c r="Z61" s="43"/>
      <c r="AA61" s="43"/>
      <c r="AB61" s="43"/>
    </row>
    <row r="62" spans="1:28" ht="13.5" customHeight="1" x14ac:dyDescent="0.15">
      <c r="A62" s="102">
        <v>55</v>
      </c>
      <c r="B62" s="82">
        <f t="shared" si="0"/>
        <v>1.4125733157444618</v>
      </c>
      <c r="C62" s="38">
        <f t="shared" si="1"/>
        <v>1.00105</v>
      </c>
      <c r="D62" s="38">
        <f t="shared" si="2"/>
        <v>8.843497852717987E-3</v>
      </c>
      <c r="E62" s="38">
        <f t="shared" si="3"/>
        <v>2.1457479599999999E-2</v>
      </c>
      <c r="F62" s="82">
        <f t="shared" si="4"/>
        <v>1.4125733157444618</v>
      </c>
      <c r="G62" s="38">
        <f t="shared" si="5"/>
        <v>1.0021</v>
      </c>
      <c r="H62" s="38">
        <f t="shared" si="6"/>
        <v>8.843497852717987E-3</v>
      </c>
      <c r="I62" s="38">
        <f t="shared" si="7"/>
        <v>2.1479986400000001E-2</v>
      </c>
      <c r="J62" s="82">
        <f t="shared" si="8"/>
        <v>1.4125733157444618</v>
      </c>
      <c r="K62" s="38">
        <f t="shared" si="9"/>
        <v>1.00315</v>
      </c>
      <c r="L62" s="38">
        <f t="shared" si="10"/>
        <v>8.843497852717987E-3</v>
      </c>
      <c r="M62" s="38">
        <f t="shared" si="11"/>
        <v>2.1502493099999999E-2</v>
      </c>
      <c r="N62" s="82">
        <f t="shared" si="12"/>
        <v>1.4125733157444618</v>
      </c>
      <c r="O62" s="38">
        <f t="shared" si="13"/>
        <v>1.0042</v>
      </c>
      <c r="P62" s="38">
        <f t="shared" si="14"/>
        <v>8.843497852717987E-3</v>
      </c>
      <c r="Q62" s="38">
        <f t="shared" si="15"/>
        <v>2.15249998E-2</v>
      </c>
      <c r="R62" s="82">
        <f t="shared" si="16"/>
        <v>1.4125733157444618</v>
      </c>
      <c r="S62" s="38">
        <f t="shared" si="17"/>
        <v>1.00525</v>
      </c>
      <c r="T62" s="38">
        <f t="shared" si="18"/>
        <v>8.843497852717987E-3</v>
      </c>
      <c r="U62" s="38">
        <f t="shared" si="19"/>
        <v>2.1547506500000001E-2</v>
      </c>
      <c r="V62" s="82">
        <f t="shared" si="20"/>
        <v>1.4125733157444618</v>
      </c>
      <c r="W62" s="38">
        <f t="shared" si="21"/>
        <v>1.0063</v>
      </c>
      <c r="X62" s="38">
        <f t="shared" si="22"/>
        <v>8.843497852717987E-3</v>
      </c>
      <c r="Y62" s="38">
        <f t="shared" si="23"/>
        <v>2.15700133E-2</v>
      </c>
      <c r="Z62" s="43"/>
      <c r="AA62" s="43"/>
      <c r="AB62" s="43"/>
    </row>
    <row r="63" spans="1:28" ht="13.5" customHeight="1" x14ac:dyDescent="0.15">
      <c r="A63" s="103">
        <v>56</v>
      </c>
      <c r="B63" s="83">
        <f t="shared" si="0"/>
        <v>1.4214725276336517</v>
      </c>
      <c r="C63" s="40">
        <f t="shared" si="1"/>
        <v>1.00105</v>
      </c>
      <c r="D63" s="40">
        <f t="shared" si="2"/>
        <v>8.8992118891901093E-3</v>
      </c>
      <c r="E63" s="40">
        <f t="shared" si="3"/>
        <v>2.1136742E-2</v>
      </c>
      <c r="F63" s="83">
        <f t="shared" si="4"/>
        <v>1.4214725276336517</v>
      </c>
      <c r="G63" s="40">
        <f t="shared" si="5"/>
        <v>1.0021</v>
      </c>
      <c r="H63" s="40">
        <f t="shared" si="6"/>
        <v>8.8992118891901093E-3</v>
      </c>
      <c r="I63" s="40">
        <f t="shared" si="7"/>
        <v>2.1158912299999999E-2</v>
      </c>
      <c r="J63" s="83">
        <f t="shared" si="8"/>
        <v>1.4214725276336517</v>
      </c>
      <c r="K63" s="40">
        <f t="shared" si="9"/>
        <v>1.00315</v>
      </c>
      <c r="L63" s="40">
        <f t="shared" si="10"/>
        <v>8.8992118891901093E-3</v>
      </c>
      <c r="M63" s="40">
        <f t="shared" si="11"/>
        <v>2.1181082600000001E-2</v>
      </c>
      <c r="N63" s="83">
        <f t="shared" si="12"/>
        <v>1.4214725276336517</v>
      </c>
      <c r="O63" s="40">
        <f t="shared" si="13"/>
        <v>1.0042</v>
      </c>
      <c r="P63" s="40">
        <f t="shared" si="14"/>
        <v>8.8992118891901093E-3</v>
      </c>
      <c r="Q63" s="40">
        <f t="shared" si="15"/>
        <v>2.12032529E-2</v>
      </c>
      <c r="R63" s="83">
        <f t="shared" si="16"/>
        <v>1.4214725276336517</v>
      </c>
      <c r="S63" s="40">
        <f t="shared" si="17"/>
        <v>1.00525</v>
      </c>
      <c r="T63" s="40">
        <f t="shared" si="18"/>
        <v>8.8992118891901093E-3</v>
      </c>
      <c r="U63" s="40">
        <f t="shared" si="19"/>
        <v>2.1225423199999999E-2</v>
      </c>
      <c r="V63" s="83">
        <f t="shared" si="20"/>
        <v>1.4214725276336517</v>
      </c>
      <c r="W63" s="40">
        <f t="shared" si="21"/>
        <v>1.0063</v>
      </c>
      <c r="X63" s="40">
        <f t="shared" si="22"/>
        <v>8.8992118891901093E-3</v>
      </c>
      <c r="Y63" s="40">
        <f t="shared" si="23"/>
        <v>2.1247593499999998E-2</v>
      </c>
      <c r="Z63" s="43"/>
      <c r="AA63" s="43"/>
      <c r="AB63" s="43"/>
    </row>
    <row r="64" spans="1:28" ht="13.5" customHeight="1" x14ac:dyDescent="0.15">
      <c r="A64" s="101">
        <v>57</v>
      </c>
      <c r="B64" s="81">
        <f t="shared" si="0"/>
        <v>1.4304278045577437</v>
      </c>
      <c r="C64" s="34">
        <f t="shared" si="1"/>
        <v>1.00105</v>
      </c>
      <c r="D64" s="34">
        <f t="shared" si="2"/>
        <v>8.9552769240920059E-3</v>
      </c>
      <c r="E64" s="34">
        <f t="shared" si="3"/>
        <v>2.0827371899999999E-2</v>
      </c>
      <c r="F64" s="81">
        <f t="shared" si="4"/>
        <v>1.4304278045577437</v>
      </c>
      <c r="G64" s="34">
        <f t="shared" si="5"/>
        <v>1.0021</v>
      </c>
      <c r="H64" s="34">
        <f t="shared" si="6"/>
        <v>8.9552769240920059E-3</v>
      </c>
      <c r="I64" s="34">
        <f t="shared" si="7"/>
        <v>2.0849217699999999E-2</v>
      </c>
      <c r="J64" s="81">
        <f t="shared" si="8"/>
        <v>1.4304278045577437</v>
      </c>
      <c r="K64" s="34">
        <f t="shared" si="9"/>
        <v>1.00315</v>
      </c>
      <c r="L64" s="34">
        <f t="shared" si="10"/>
        <v>8.9552769240920059E-3</v>
      </c>
      <c r="M64" s="34">
        <f t="shared" si="11"/>
        <v>2.0871063499999998E-2</v>
      </c>
      <c r="N64" s="81">
        <f t="shared" si="12"/>
        <v>1.4304278045577437</v>
      </c>
      <c r="O64" s="34">
        <f t="shared" si="13"/>
        <v>1.0042</v>
      </c>
      <c r="P64" s="34">
        <f t="shared" si="14"/>
        <v>8.9552769240920059E-3</v>
      </c>
      <c r="Q64" s="34">
        <f t="shared" si="15"/>
        <v>2.0892909300000002E-2</v>
      </c>
      <c r="R64" s="81">
        <f t="shared" si="16"/>
        <v>1.4304278045577437</v>
      </c>
      <c r="S64" s="34">
        <f t="shared" si="17"/>
        <v>1.00525</v>
      </c>
      <c r="T64" s="34">
        <f t="shared" si="18"/>
        <v>8.9552769240920059E-3</v>
      </c>
      <c r="U64" s="34">
        <f t="shared" si="19"/>
        <v>2.0914755100000001E-2</v>
      </c>
      <c r="V64" s="81">
        <f t="shared" si="20"/>
        <v>1.4304278045577437</v>
      </c>
      <c r="W64" s="34">
        <f t="shared" si="21"/>
        <v>1.0063</v>
      </c>
      <c r="X64" s="34">
        <f t="shared" si="22"/>
        <v>8.9552769240920059E-3</v>
      </c>
      <c r="Y64" s="34">
        <f t="shared" si="23"/>
        <v>2.0936600900000001E-2</v>
      </c>
      <c r="Z64" s="43"/>
      <c r="AA64" s="43"/>
      <c r="AB64" s="43"/>
    </row>
    <row r="65" spans="1:33" ht="13.5" customHeight="1" x14ac:dyDescent="0.15">
      <c r="A65" s="101">
        <v>58</v>
      </c>
      <c r="B65" s="81">
        <f t="shared" si="0"/>
        <v>1.4394394997264575</v>
      </c>
      <c r="C65" s="34">
        <f t="shared" si="1"/>
        <v>1.00105</v>
      </c>
      <c r="D65" s="34">
        <f t="shared" si="2"/>
        <v>9.0116951687137844E-3</v>
      </c>
      <c r="E65" s="34">
        <f t="shared" si="3"/>
        <v>2.0528781400000001E-2</v>
      </c>
      <c r="F65" s="81">
        <f t="shared" si="4"/>
        <v>1.4394394997264575</v>
      </c>
      <c r="G65" s="34">
        <f t="shared" si="5"/>
        <v>1.0021</v>
      </c>
      <c r="H65" s="34">
        <f t="shared" si="6"/>
        <v>9.0116951687137844E-3</v>
      </c>
      <c r="I65" s="34">
        <f t="shared" si="7"/>
        <v>2.0550314100000001E-2</v>
      </c>
      <c r="J65" s="81">
        <f t="shared" si="8"/>
        <v>1.4394394997264575</v>
      </c>
      <c r="K65" s="34">
        <f t="shared" si="9"/>
        <v>1.00315</v>
      </c>
      <c r="L65" s="34">
        <f t="shared" si="10"/>
        <v>9.0116951687137844E-3</v>
      </c>
      <c r="M65" s="34">
        <f t="shared" si="11"/>
        <v>2.05718467E-2</v>
      </c>
      <c r="N65" s="81">
        <f t="shared" si="12"/>
        <v>1.4394394997264575</v>
      </c>
      <c r="O65" s="34">
        <f t="shared" si="13"/>
        <v>1.0042</v>
      </c>
      <c r="P65" s="34">
        <f t="shared" si="14"/>
        <v>9.0116951687137844E-3</v>
      </c>
      <c r="Q65" s="34">
        <f t="shared" si="15"/>
        <v>2.0593379299999999E-2</v>
      </c>
      <c r="R65" s="81">
        <f t="shared" si="16"/>
        <v>1.4394394997264575</v>
      </c>
      <c r="S65" s="34">
        <f t="shared" si="17"/>
        <v>1.00525</v>
      </c>
      <c r="T65" s="34">
        <f t="shared" si="18"/>
        <v>9.0116951687137844E-3</v>
      </c>
      <c r="U65" s="34">
        <f t="shared" si="19"/>
        <v>2.0614911900000001E-2</v>
      </c>
      <c r="V65" s="81">
        <f t="shared" si="20"/>
        <v>1.4394394997264575</v>
      </c>
      <c r="W65" s="34">
        <f t="shared" si="21"/>
        <v>1.0063</v>
      </c>
      <c r="X65" s="34">
        <f t="shared" si="22"/>
        <v>9.0116951687137844E-3</v>
      </c>
      <c r="Y65" s="34">
        <f t="shared" si="23"/>
        <v>2.06364445E-2</v>
      </c>
      <c r="Z65" s="43"/>
      <c r="AA65" s="43"/>
      <c r="AB65" s="43"/>
    </row>
    <row r="66" spans="1:33" ht="13.5" customHeight="1" x14ac:dyDescent="0.15">
      <c r="A66" s="101">
        <v>59</v>
      </c>
      <c r="B66" s="81">
        <f t="shared" si="0"/>
        <v>1.4485079685747342</v>
      </c>
      <c r="C66" s="34">
        <f t="shared" si="1"/>
        <v>1.00105</v>
      </c>
      <c r="D66" s="34">
        <f t="shared" si="2"/>
        <v>9.0684688482766812E-3</v>
      </c>
      <c r="E66" s="34">
        <f t="shared" si="3"/>
        <v>2.0240422399999999E-2</v>
      </c>
      <c r="F66" s="81">
        <f t="shared" si="4"/>
        <v>1.4485079685747342</v>
      </c>
      <c r="G66" s="34">
        <f t="shared" si="5"/>
        <v>1.0021</v>
      </c>
      <c r="H66" s="34">
        <f t="shared" si="6"/>
        <v>9.0684688482766812E-3</v>
      </c>
      <c r="I66" s="34">
        <f t="shared" si="7"/>
        <v>2.0261652599999999E-2</v>
      </c>
      <c r="J66" s="81">
        <f t="shared" si="8"/>
        <v>1.4485079685747342</v>
      </c>
      <c r="K66" s="34">
        <f t="shared" si="9"/>
        <v>1.00315</v>
      </c>
      <c r="L66" s="34">
        <f t="shared" si="10"/>
        <v>9.0684688482766812E-3</v>
      </c>
      <c r="M66" s="34">
        <f t="shared" si="11"/>
        <v>2.0282882700000001E-2</v>
      </c>
      <c r="N66" s="81">
        <f t="shared" si="12"/>
        <v>1.4485079685747342</v>
      </c>
      <c r="O66" s="34">
        <f t="shared" si="13"/>
        <v>1.0042</v>
      </c>
      <c r="P66" s="34">
        <f t="shared" si="14"/>
        <v>9.0684688482766812E-3</v>
      </c>
      <c r="Q66" s="34">
        <f t="shared" si="15"/>
        <v>2.0304112900000001E-2</v>
      </c>
      <c r="R66" s="81">
        <f t="shared" si="16"/>
        <v>1.4485079685747342</v>
      </c>
      <c r="S66" s="34">
        <f t="shared" si="17"/>
        <v>1.00525</v>
      </c>
      <c r="T66" s="34">
        <f t="shared" si="18"/>
        <v>9.0684688482766812E-3</v>
      </c>
      <c r="U66" s="34">
        <f t="shared" si="19"/>
        <v>2.0325342999999999E-2</v>
      </c>
      <c r="V66" s="81">
        <f t="shared" si="20"/>
        <v>1.4485079685747342</v>
      </c>
      <c r="W66" s="34">
        <f t="shared" si="21"/>
        <v>1.0063</v>
      </c>
      <c r="X66" s="34">
        <f t="shared" si="22"/>
        <v>9.0684688482766812E-3</v>
      </c>
      <c r="Y66" s="34">
        <f t="shared" si="23"/>
        <v>2.0346573199999999E-2</v>
      </c>
      <c r="Z66" s="43"/>
      <c r="AA66" s="43"/>
      <c r="AB66" s="43"/>
    </row>
    <row r="67" spans="1:33" ht="13.5" customHeight="1" x14ac:dyDescent="0.15">
      <c r="A67" s="102">
        <v>60</v>
      </c>
      <c r="B67" s="82">
        <f t="shared" si="0"/>
        <v>1.457633568776755</v>
      </c>
      <c r="C67" s="38">
        <f t="shared" si="1"/>
        <v>1.00105</v>
      </c>
      <c r="D67" s="38">
        <f t="shared" si="2"/>
        <v>9.1256002020208248E-3</v>
      </c>
      <c r="E67" s="38">
        <f t="shared" si="3"/>
        <v>1.99617832E-2</v>
      </c>
      <c r="F67" s="82">
        <f t="shared" si="4"/>
        <v>1.457633568776755</v>
      </c>
      <c r="G67" s="38">
        <f t="shared" si="5"/>
        <v>1.0021</v>
      </c>
      <c r="H67" s="38">
        <f t="shared" si="6"/>
        <v>9.1256002020208248E-3</v>
      </c>
      <c r="I67" s="38">
        <f t="shared" si="7"/>
        <v>1.99827211E-2</v>
      </c>
      <c r="J67" s="82">
        <f t="shared" si="8"/>
        <v>1.457633568776755</v>
      </c>
      <c r="K67" s="38">
        <f t="shared" si="9"/>
        <v>1.00315</v>
      </c>
      <c r="L67" s="38">
        <f t="shared" si="10"/>
        <v>9.1256002020208248E-3</v>
      </c>
      <c r="M67" s="38">
        <f t="shared" si="11"/>
        <v>2.0003659E-2</v>
      </c>
      <c r="N67" s="82">
        <f t="shared" si="12"/>
        <v>1.457633568776755</v>
      </c>
      <c r="O67" s="38">
        <f t="shared" si="13"/>
        <v>1.0042</v>
      </c>
      <c r="P67" s="38">
        <f t="shared" si="14"/>
        <v>9.1256002020208248E-3</v>
      </c>
      <c r="Q67" s="38">
        <f t="shared" si="15"/>
        <v>2.00245969E-2</v>
      </c>
      <c r="R67" s="82">
        <f t="shared" si="16"/>
        <v>1.457633568776755</v>
      </c>
      <c r="S67" s="38">
        <f t="shared" si="17"/>
        <v>1.00525</v>
      </c>
      <c r="T67" s="38">
        <f t="shared" si="18"/>
        <v>9.1256002020208248E-3</v>
      </c>
      <c r="U67" s="38">
        <f t="shared" si="19"/>
        <v>2.0045534699999999E-2</v>
      </c>
      <c r="V67" s="82">
        <f t="shared" si="20"/>
        <v>1.457633568776755</v>
      </c>
      <c r="W67" s="38">
        <f t="shared" si="21"/>
        <v>1.0063</v>
      </c>
      <c r="X67" s="38">
        <f t="shared" si="22"/>
        <v>9.1256002020208248E-3</v>
      </c>
      <c r="Y67" s="38">
        <f t="shared" si="23"/>
        <v>2.0066472599999999E-2</v>
      </c>
      <c r="Z67" s="43"/>
      <c r="AA67" s="43"/>
      <c r="AB67" s="43"/>
    </row>
    <row r="68" spans="1:33" ht="24.75" customHeight="1" x14ac:dyDescent="0.15">
      <c r="A68" s="88" t="s">
        <v>52</v>
      </c>
      <c r="B68" s="64"/>
      <c r="C68" s="64"/>
      <c r="D68" s="64"/>
      <c r="E68" s="105"/>
      <c r="F68" s="105"/>
      <c r="G68" s="105"/>
      <c r="H68" s="105"/>
      <c r="I68" s="105"/>
      <c r="J68" s="105"/>
      <c r="K68" s="105"/>
      <c r="L68" s="105"/>
      <c r="M68" s="85" t="s">
        <v>110</v>
      </c>
      <c r="N68" s="106"/>
      <c r="O68" s="106"/>
      <c r="P68" s="106"/>
      <c r="Q68" s="107"/>
      <c r="R68" s="107"/>
      <c r="S68" s="107"/>
      <c r="T68" s="107"/>
      <c r="U68" s="107"/>
      <c r="V68" s="107"/>
      <c r="W68" s="107"/>
      <c r="X68" s="107"/>
      <c r="Y68" s="107"/>
      <c r="Z68" s="85" t="s">
        <v>110</v>
      </c>
      <c r="AG68" s="55" t="s">
        <v>131</v>
      </c>
    </row>
    <row r="69" spans="1:33" x14ac:dyDescent="0.15">
      <c r="A69" s="91" t="s">
        <v>97</v>
      </c>
      <c r="B69" s="90"/>
      <c r="C69" s="90"/>
      <c r="D69" s="90">
        <f>I69</f>
        <v>1</v>
      </c>
      <c r="E69" s="91" t="s">
        <v>97</v>
      </c>
      <c r="F69" s="92"/>
      <c r="G69" s="92"/>
      <c r="H69" s="92"/>
      <c r="I69" s="92">
        <f>Q69</f>
        <v>1</v>
      </c>
      <c r="J69" s="91"/>
      <c r="K69" s="91"/>
      <c r="L69" s="91"/>
      <c r="M69" s="93" t="s">
        <v>98</v>
      </c>
      <c r="N69" s="91"/>
      <c r="O69" s="91"/>
      <c r="P69" s="91"/>
      <c r="Q69" s="92">
        <v>1</v>
      </c>
      <c r="R69" s="91"/>
      <c r="S69" s="91"/>
      <c r="T69" s="91"/>
      <c r="U69" s="93" t="s">
        <v>98</v>
      </c>
      <c r="V69" s="91"/>
      <c r="W69" s="91"/>
      <c r="X69" s="91"/>
      <c r="Z69" s="94" t="s">
        <v>99</v>
      </c>
      <c r="AA69" s="92">
        <f>Q69/2</f>
        <v>0.5</v>
      </c>
      <c r="AB69" s="93" t="s">
        <v>98</v>
      </c>
    </row>
    <row r="70" spans="1:33" x14ac:dyDescent="0.15">
      <c r="A70" s="91" t="s">
        <v>100</v>
      </c>
      <c r="B70" s="95"/>
      <c r="C70" s="95"/>
      <c r="D70" s="95">
        <f>I70</f>
        <v>8.3299999999999999E-2</v>
      </c>
      <c r="E70" s="91" t="s">
        <v>100</v>
      </c>
      <c r="F70" s="91"/>
      <c r="G70" s="91"/>
      <c r="H70" s="91"/>
      <c r="I70" s="91">
        <f>ROUNDDOWN(I69/12,4)</f>
        <v>8.3299999999999999E-2</v>
      </c>
      <c r="J70" s="91"/>
      <c r="K70" s="91"/>
      <c r="L70" s="91"/>
      <c r="M70" s="93" t="s">
        <v>98</v>
      </c>
      <c r="N70" s="91"/>
      <c r="O70" s="91"/>
      <c r="P70" s="91"/>
      <c r="Q70" s="91">
        <f>ROUNDDOWN(Q69/12,4)</f>
        <v>8.3299999999999999E-2</v>
      </c>
      <c r="R70" s="91"/>
      <c r="S70" s="91"/>
      <c r="T70" s="91"/>
      <c r="U70" s="93" t="s">
        <v>98</v>
      </c>
      <c r="V70" s="94"/>
      <c r="W70" s="94"/>
      <c r="X70" s="94"/>
      <c r="Y70" s="94"/>
      <c r="Z70" s="43"/>
      <c r="AA70" s="43"/>
      <c r="AB70" s="43"/>
    </row>
    <row r="71" spans="1:33" hidden="1" x14ac:dyDescent="0.15">
      <c r="A71" s="96" t="s">
        <v>101</v>
      </c>
      <c r="B71" s="97"/>
      <c r="C71" s="97"/>
      <c r="D71" s="97">
        <v>1</v>
      </c>
      <c r="E71" s="107"/>
      <c r="F71" s="107"/>
      <c r="G71" s="107"/>
      <c r="H71" s="107">
        <v>2</v>
      </c>
      <c r="I71" s="107"/>
      <c r="J71" s="107"/>
      <c r="K71" s="107"/>
      <c r="L71" s="107">
        <v>3</v>
      </c>
      <c r="M71" s="106"/>
      <c r="N71" s="106"/>
      <c r="O71" s="106"/>
      <c r="P71" s="108">
        <v>4</v>
      </c>
      <c r="Q71" s="107"/>
      <c r="R71" s="107"/>
      <c r="S71" s="107"/>
      <c r="T71" s="107">
        <v>5</v>
      </c>
      <c r="U71" s="107"/>
      <c r="V71" s="107"/>
      <c r="W71" s="107"/>
      <c r="X71" s="107">
        <v>6</v>
      </c>
      <c r="Y71" s="107"/>
      <c r="Z71" s="55"/>
    </row>
    <row r="72" spans="1:33" x14ac:dyDescent="0.15">
      <c r="A72" s="53" t="s">
        <v>49</v>
      </c>
      <c r="B72" s="98" t="s">
        <v>102</v>
      </c>
      <c r="C72" s="98" t="s">
        <v>103</v>
      </c>
      <c r="D72" s="98" t="s">
        <v>104</v>
      </c>
      <c r="E72" s="99" t="s">
        <v>53</v>
      </c>
      <c r="F72" s="98" t="s">
        <v>102</v>
      </c>
      <c r="G72" s="98" t="s">
        <v>103</v>
      </c>
      <c r="H72" s="98" t="s">
        <v>104</v>
      </c>
      <c r="I72" s="109" t="s">
        <v>59</v>
      </c>
      <c r="J72" s="98" t="s">
        <v>105</v>
      </c>
      <c r="K72" s="98" t="s">
        <v>106</v>
      </c>
      <c r="L72" s="98" t="s">
        <v>107</v>
      </c>
      <c r="M72" s="109" t="s">
        <v>60</v>
      </c>
      <c r="N72" s="98" t="s">
        <v>105</v>
      </c>
      <c r="O72" s="98" t="s">
        <v>106</v>
      </c>
      <c r="P72" s="98" t="s">
        <v>107</v>
      </c>
      <c r="Q72" s="109" t="s">
        <v>61</v>
      </c>
      <c r="R72" s="98" t="s">
        <v>105</v>
      </c>
      <c r="S72" s="98" t="s">
        <v>106</v>
      </c>
      <c r="T72" s="98" t="s">
        <v>107</v>
      </c>
      <c r="U72" s="109" t="s">
        <v>62</v>
      </c>
      <c r="V72" s="98" t="s">
        <v>105</v>
      </c>
      <c r="W72" s="98" t="s">
        <v>106</v>
      </c>
      <c r="X72" s="98" t="s">
        <v>107</v>
      </c>
      <c r="Y72" s="109" t="s">
        <v>63</v>
      </c>
    </row>
    <row r="73" spans="1:33" x14ac:dyDescent="0.15">
      <c r="A73" s="47">
        <v>1</v>
      </c>
      <c r="B73" s="32">
        <f>1+6*$D$70/100</f>
        <v>1.0049980000000001</v>
      </c>
      <c r="C73" s="32">
        <f>1+$D$70*$D$71/100</f>
        <v>1.0008330000000001</v>
      </c>
      <c r="D73" s="32">
        <f>6*$D$70*1/100</f>
        <v>4.9979999999999998E-3</v>
      </c>
      <c r="E73" s="32">
        <f>ROUND(C73*D73/(B73-1),10)</f>
        <v>1.0008330000000001</v>
      </c>
      <c r="F73" s="32">
        <f>1+6*$D$70/100</f>
        <v>1.0049980000000001</v>
      </c>
      <c r="G73" s="32">
        <f>1+$D$70*$H$71/100</f>
        <v>1.0016659999999999</v>
      </c>
      <c r="H73" s="32">
        <f>6*$D$70*1/100</f>
        <v>4.9979999999999998E-3</v>
      </c>
      <c r="I73" s="32">
        <f>ROUND(G73*H73/(F73-1),10)</f>
        <v>1.0016659999999999</v>
      </c>
      <c r="J73" s="32">
        <f>1+6*$D$70/100</f>
        <v>1.0049980000000001</v>
      </c>
      <c r="K73" s="32">
        <f>1+$D$70*$L$71/100</f>
        <v>1.002499</v>
      </c>
      <c r="L73" s="32">
        <f>6*$D$70*1/100</f>
        <v>4.9979999999999998E-3</v>
      </c>
      <c r="M73" s="32">
        <f>ROUND(K73*L73/(J73-1),10)</f>
        <v>1.002499</v>
      </c>
      <c r="N73" s="32">
        <f>1+6*$D$70/100</f>
        <v>1.0049980000000001</v>
      </c>
      <c r="O73" s="32">
        <f>1+$D$70*$P$71/100</f>
        <v>1.0033319999999999</v>
      </c>
      <c r="P73" s="32">
        <f>6*$D$70*1/100</f>
        <v>4.9979999999999998E-3</v>
      </c>
      <c r="Q73" s="32">
        <f>ROUND(O73*P73/(N73-1),10)</f>
        <v>1.0033319999999999</v>
      </c>
      <c r="R73" s="32">
        <f>1+6*$D$70/100</f>
        <v>1.0049980000000001</v>
      </c>
      <c r="S73" s="32">
        <f>1+$D$70*$T$71/100</f>
        <v>1.004165</v>
      </c>
      <c r="T73" s="32">
        <f>6*$D$70*1/100</f>
        <v>4.9979999999999998E-3</v>
      </c>
      <c r="U73" s="32">
        <f>ROUND(S73*T73/(R73-1),10)</f>
        <v>1.004165</v>
      </c>
      <c r="V73" s="32">
        <f>1+6*$D$70/100</f>
        <v>1.0049980000000001</v>
      </c>
      <c r="W73" s="32">
        <f>1+$D$70*$X$71/100</f>
        <v>1.0049980000000001</v>
      </c>
      <c r="X73" s="32">
        <f>6*$D$70*1/100</f>
        <v>4.9979999999999998E-3</v>
      </c>
      <c r="Y73" s="32">
        <f>ROUND(W73*X73/(V73-1),10)</f>
        <v>1.0049980000000001</v>
      </c>
      <c r="AA73" s="111" t="s">
        <v>67</v>
      </c>
    </row>
    <row r="74" spans="1:33" x14ac:dyDescent="0.15">
      <c r="A74" s="48">
        <v>2</v>
      </c>
      <c r="B74" s="81">
        <f>(1+6*$D$70/100)*B73</f>
        <v>1.0100209800040001</v>
      </c>
      <c r="C74" s="34">
        <f>$C$73</f>
        <v>1.0008330000000001</v>
      </c>
      <c r="D74" s="34">
        <f>6*$D$70*B73/100</f>
        <v>5.0229800040000007E-3</v>
      </c>
      <c r="E74" s="34">
        <f>ROUND(C74*D74/(B74-1),10)</f>
        <v>0.5016639235</v>
      </c>
      <c r="F74" s="81">
        <f>(1+6*$D$70/100)*F73</f>
        <v>1.0100209800040001</v>
      </c>
      <c r="G74" s="34">
        <f>$G$73</f>
        <v>1.0016659999999999</v>
      </c>
      <c r="H74" s="34">
        <f>6*$D$70*F73/100</f>
        <v>5.0229800040000007E-3</v>
      </c>
      <c r="I74" s="34">
        <f>ROUND(G74*H74/(F74-1),10)</f>
        <v>0.50208146180000002</v>
      </c>
      <c r="J74" s="81">
        <f>(1+6*$D$70/100)*J73</f>
        <v>1.0100209800040001</v>
      </c>
      <c r="K74" s="34">
        <f>$K$73</f>
        <v>1.002499</v>
      </c>
      <c r="L74" s="34">
        <f>6*$D$70*J73/100</f>
        <v>5.0229800040000007E-3</v>
      </c>
      <c r="M74" s="34">
        <f>ROUND(K74*L74/(J74-1),10)</f>
        <v>0.50249900000000003</v>
      </c>
      <c r="N74" s="81">
        <f>(1+6*$D$70/100)*N73</f>
        <v>1.0100209800040001</v>
      </c>
      <c r="O74" s="34">
        <f>$O$73</f>
        <v>1.0033319999999999</v>
      </c>
      <c r="P74" s="34">
        <f>6*$D$70*N73/100</f>
        <v>5.0229800040000007E-3</v>
      </c>
      <c r="Q74" s="34">
        <f>ROUND(O74*P74/(N74-1),10)</f>
        <v>0.50291653820000004</v>
      </c>
      <c r="R74" s="81">
        <f>(1+6*$D$70/100)*R73</f>
        <v>1.0100209800040001</v>
      </c>
      <c r="S74" s="34">
        <f>$S$73</f>
        <v>1.004165</v>
      </c>
      <c r="T74" s="34">
        <f>6*$D$70*R73/100</f>
        <v>5.0229800040000007E-3</v>
      </c>
      <c r="U74" s="34">
        <f>ROUND(S74*T74/(R74-1),10)</f>
        <v>0.50333407649999995</v>
      </c>
      <c r="V74" s="81">
        <f>(1+6*$D$70/100)*V73</f>
        <v>1.0100209800040001</v>
      </c>
      <c r="W74" s="34">
        <f>$W$73</f>
        <v>1.0049980000000001</v>
      </c>
      <c r="X74" s="34">
        <f>6*$D$70*V73/100</f>
        <v>5.0229800040000007E-3</v>
      </c>
      <c r="Y74" s="34">
        <f>ROUND(W74*X74/(V74-1),10)</f>
        <v>0.50375161469999996</v>
      </c>
      <c r="AA74" s="111" t="s">
        <v>66</v>
      </c>
    </row>
    <row r="75" spans="1:33" x14ac:dyDescent="0.15">
      <c r="A75" s="48">
        <v>3</v>
      </c>
      <c r="B75" s="81">
        <f t="shared" ref="B75:B132" si="24">(1+6*$D$70/100)*B74</f>
        <v>1.0150690648620602</v>
      </c>
      <c r="C75" s="34">
        <f t="shared" ref="C75:C132" si="25">$C$73</f>
        <v>1.0008330000000001</v>
      </c>
      <c r="D75" s="34">
        <f t="shared" ref="D75:D132" si="26">6*$D$70*B74/100</f>
        <v>5.0480848580599924E-3</v>
      </c>
      <c r="E75" s="34">
        <f t="shared" ref="E75:E132" si="27">ROUND(C75*D75/(B75-1),10)</f>
        <v>0.33527560989999999</v>
      </c>
      <c r="F75" s="81">
        <f t="shared" ref="F75:F132" si="28">(1+6*$D$70/100)*F74</f>
        <v>1.0150690648620602</v>
      </c>
      <c r="G75" s="34">
        <f t="shared" ref="G75:G132" si="29">$G$73</f>
        <v>1.0016659999999999</v>
      </c>
      <c r="H75" s="34">
        <f t="shared" ref="H75:H132" si="30">6*$D$70*F74/100</f>
        <v>5.0480848580599924E-3</v>
      </c>
      <c r="I75" s="34">
        <f t="shared" ref="I75:I132" si="31">ROUND(G75*H75/(F75-1),10)</f>
        <v>0.33555466210000001</v>
      </c>
      <c r="J75" s="81">
        <f t="shared" ref="J75:J132" si="32">(1+6*$D$70/100)*J74</f>
        <v>1.0150690648620602</v>
      </c>
      <c r="K75" s="34">
        <f t="shared" ref="K75:K132" si="33">$K$73</f>
        <v>1.002499</v>
      </c>
      <c r="L75" s="34">
        <f t="shared" ref="L75:L132" si="34">6*$D$70*J74/100</f>
        <v>5.0480848580599924E-3</v>
      </c>
      <c r="M75" s="34">
        <f t="shared" ref="M75:M132" si="35">ROUND(K75*L75/(J75-1),10)</f>
        <v>0.33583371420000002</v>
      </c>
      <c r="N75" s="81">
        <f t="shared" ref="N75:N132" si="36">(1+6*$D$70/100)*N74</f>
        <v>1.0150690648620602</v>
      </c>
      <c r="O75" s="34">
        <f t="shared" ref="O75:O132" si="37">$O$73</f>
        <v>1.0033319999999999</v>
      </c>
      <c r="P75" s="34">
        <f t="shared" ref="P75:P132" si="38">6*$D$70*N74/100</f>
        <v>5.0480848580599924E-3</v>
      </c>
      <c r="Q75" s="34">
        <f t="shared" ref="Q75:Q132" si="39">ROUND(O75*P75/(N75-1),10)</f>
        <v>0.33611276629999998</v>
      </c>
      <c r="R75" s="81">
        <f t="shared" ref="R75:R132" si="40">(1+6*$D$70/100)*R74</f>
        <v>1.0150690648620602</v>
      </c>
      <c r="S75" s="34">
        <f t="shared" ref="S75:S132" si="41">$S$73</f>
        <v>1.004165</v>
      </c>
      <c r="T75" s="34">
        <f t="shared" ref="T75:T132" si="42">6*$D$70*R74/100</f>
        <v>5.0480848580599924E-3</v>
      </c>
      <c r="U75" s="34">
        <f t="shared" ref="U75:U132" si="43">ROUND(S75*T75/(R75-1),10)</f>
        <v>0.33639181849999999</v>
      </c>
      <c r="V75" s="81">
        <f t="shared" ref="V75:V132" si="44">(1+6*$D$70/100)*V74</f>
        <v>1.0150690648620602</v>
      </c>
      <c r="W75" s="34">
        <f t="shared" ref="W75:W132" si="45">$W$73</f>
        <v>1.0049980000000001</v>
      </c>
      <c r="X75" s="34">
        <f t="shared" ref="X75:X132" si="46">6*$D$70*V74/100</f>
        <v>5.0480848580599924E-3</v>
      </c>
      <c r="Y75" s="34">
        <f t="shared" ref="Y75:Y132" si="47">ROUND(W75*X75/(V75-1),10)</f>
        <v>0.33667087060000001</v>
      </c>
    </row>
    <row r="76" spans="1:33" x14ac:dyDescent="0.15">
      <c r="A76" s="48">
        <v>4</v>
      </c>
      <c r="B76" s="81">
        <f t="shared" si="24"/>
        <v>1.0201423800482408</v>
      </c>
      <c r="C76" s="34">
        <f t="shared" si="25"/>
        <v>1.0008330000000001</v>
      </c>
      <c r="D76" s="34">
        <f t="shared" si="26"/>
        <v>5.0733151861805771E-3</v>
      </c>
      <c r="E76" s="34">
        <f t="shared" si="27"/>
        <v>0.25208248709999997</v>
      </c>
      <c r="F76" s="81">
        <f t="shared" si="28"/>
        <v>1.0201423800482408</v>
      </c>
      <c r="G76" s="34">
        <f t="shared" si="29"/>
        <v>1.0016659999999999</v>
      </c>
      <c r="H76" s="34">
        <f t="shared" si="30"/>
        <v>5.0733151861805771E-3</v>
      </c>
      <c r="I76" s="34">
        <f t="shared" si="31"/>
        <v>0.252292297</v>
      </c>
      <c r="J76" s="81">
        <f t="shared" si="32"/>
        <v>1.0201423800482408</v>
      </c>
      <c r="K76" s="34">
        <f t="shared" si="33"/>
        <v>1.002499</v>
      </c>
      <c r="L76" s="34">
        <f t="shared" si="34"/>
        <v>5.0733151861805771E-3</v>
      </c>
      <c r="M76" s="34">
        <f t="shared" si="35"/>
        <v>0.25250210690000002</v>
      </c>
      <c r="N76" s="81">
        <f t="shared" si="36"/>
        <v>1.0201423800482408</v>
      </c>
      <c r="O76" s="34">
        <f t="shared" si="37"/>
        <v>1.0033319999999999</v>
      </c>
      <c r="P76" s="34">
        <f t="shared" si="38"/>
        <v>5.0733151861805771E-3</v>
      </c>
      <c r="Q76" s="34">
        <f t="shared" si="39"/>
        <v>0.2527119169</v>
      </c>
      <c r="R76" s="81">
        <f t="shared" si="40"/>
        <v>1.0201423800482408</v>
      </c>
      <c r="S76" s="34">
        <f t="shared" si="41"/>
        <v>1.004165</v>
      </c>
      <c r="T76" s="34">
        <f t="shared" si="42"/>
        <v>5.0733151861805771E-3</v>
      </c>
      <c r="U76" s="34">
        <f t="shared" si="43"/>
        <v>0.25292172680000002</v>
      </c>
      <c r="V76" s="81">
        <f t="shared" si="44"/>
        <v>1.0201423800482408</v>
      </c>
      <c r="W76" s="34">
        <f t="shared" si="45"/>
        <v>1.0049980000000001</v>
      </c>
      <c r="X76" s="34">
        <f t="shared" si="46"/>
        <v>5.0733151861805771E-3</v>
      </c>
      <c r="Y76" s="34">
        <f t="shared" si="47"/>
        <v>0.2531315368</v>
      </c>
    </row>
    <row r="77" spans="1:33" x14ac:dyDescent="0.15">
      <c r="A77" s="49">
        <v>5</v>
      </c>
      <c r="B77" s="81">
        <f t="shared" si="24"/>
        <v>1.025241051663722</v>
      </c>
      <c r="C77" s="34">
        <f t="shared" si="25"/>
        <v>1.0008330000000001</v>
      </c>
      <c r="D77" s="34">
        <f t="shared" si="26"/>
        <v>5.098671615481107E-3</v>
      </c>
      <c r="E77" s="38">
        <f t="shared" si="27"/>
        <v>0.20216744040000001</v>
      </c>
      <c r="F77" s="82">
        <f t="shared" si="28"/>
        <v>1.025241051663722</v>
      </c>
      <c r="G77" s="38">
        <f t="shared" si="29"/>
        <v>1.0016659999999999</v>
      </c>
      <c r="H77" s="38">
        <f t="shared" si="30"/>
        <v>5.098671615481107E-3</v>
      </c>
      <c r="I77" s="38">
        <f t="shared" si="31"/>
        <v>0.20233570579999999</v>
      </c>
      <c r="J77" s="82">
        <f t="shared" si="32"/>
        <v>1.025241051663722</v>
      </c>
      <c r="K77" s="38">
        <f t="shared" si="33"/>
        <v>1.002499</v>
      </c>
      <c r="L77" s="38">
        <f t="shared" si="34"/>
        <v>5.098671615481107E-3</v>
      </c>
      <c r="M77" s="38">
        <f t="shared" si="35"/>
        <v>0.20250397110000001</v>
      </c>
      <c r="N77" s="82">
        <f t="shared" si="36"/>
        <v>1.025241051663722</v>
      </c>
      <c r="O77" s="38">
        <f t="shared" si="37"/>
        <v>1.0033319999999999</v>
      </c>
      <c r="P77" s="38">
        <f t="shared" si="38"/>
        <v>5.098671615481107E-3</v>
      </c>
      <c r="Q77" s="38">
        <f t="shared" si="39"/>
        <v>0.20267223640000001</v>
      </c>
      <c r="R77" s="82">
        <f t="shared" si="40"/>
        <v>1.025241051663722</v>
      </c>
      <c r="S77" s="38">
        <f t="shared" si="41"/>
        <v>1.004165</v>
      </c>
      <c r="T77" s="38">
        <f t="shared" si="42"/>
        <v>5.098671615481107E-3</v>
      </c>
      <c r="U77" s="38">
        <f t="shared" si="43"/>
        <v>0.20284050170000001</v>
      </c>
      <c r="V77" s="82">
        <f t="shared" si="44"/>
        <v>1.025241051663722</v>
      </c>
      <c r="W77" s="38">
        <f t="shared" si="45"/>
        <v>1.0049980000000001</v>
      </c>
      <c r="X77" s="38">
        <f t="shared" si="46"/>
        <v>5.098671615481107E-3</v>
      </c>
      <c r="Y77" s="38">
        <f t="shared" si="47"/>
        <v>0.20300876700000001</v>
      </c>
    </row>
    <row r="78" spans="1:33" x14ac:dyDescent="0.15">
      <c r="A78" s="50">
        <v>6</v>
      </c>
      <c r="B78" s="81">
        <f t="shared" si="24"/>
        <v>1.0303652064399373</v>
      </c>
      <c r="C78" s="34">
        <f t="shared" si="25"/>
        <v>1.0008330000000001</v>
      </c>
      <c r="D78" s="34">
        <f t="shared" si="26"/>
        <v>5.1241547762152827E-3</v>
      </c>
      <c r="E78" s="40">
        <f t="shared" si="27"/>
        <v>0.16889143200000001</v>
      </c>
      <c r="F78" s="83">
        <f t="shared" si="28"/>
        <v>1.0303652064399373</v>
      </c>
      <c r="G78" s="40">
        <f t="shared" si="29"/>
        <v>1.0016659999999999</v>
      </c>
      <c r="H78" s="40">
        <f t="shared" si="30"/>
        <v>5.1241547762152827E-3</v>
      </c>
      <c r="I78" s="40">
        <f t="shared" si="31"/>
        <v>0.16903200139999999</v>
      </c>
      <c r="J78" s="83">
        <f t="shared" si="32"/>
        <v>1.0303652064399373</v>
      </c>
      <c r="K78" s="40">
        <f t="shared" si="33"/>
        <v>1.002499</v>
      </c>
      <c r="L78" s="40">
        <f t="shared" si="34"/>
        <v>5.1241547762152827E-3</v>
      </c>
      <c r="M78" s="40">
        <f t="shared" si="35"/>
        <v>0.16917257090000001</v>
      </c>
      <c r="N78" s="83">
        <f t="shared" si="36"/>
        <v>1.0303652064399373</v>
      </c>
      <c r="O78" s="40">
        <f t="shared" si="37"/>
        <v>1.0033319999999999</v>
      </c>
      <c r="P78" s="40">
        <f t="shared" si="38"/>
        <v>5.1241547762152827E-3</v>
      </c>
      <c r="Q78" s="40">
        <f t="shared" si="39"/>
        <v>0.16931314040000001</v>
      </c>
      <c r="R78" s="83">
        <f t="shared" si="40"/>
        <v>1.0303652064399373</v>
      </c>
      <c r="S78" s="40">
        <f t="shared" si="41"/>
        <v>1.004165</v>
      </c>
      <c r="T78" s="40">
        <f t="shared" si="42"/>
        <v>5.1241547762152827E-3</v>
      </c>
      <c r="U78" s="40">
        <f t="shared" si="43"/>
        <v>0.16945370979999999</v>
      </c>
      <c r="V78" s="83">
        <f t="shared" si="44"/>
        <v>1.0303652064399373</v>
      </c>
      <c r="W78" s="40">
        <f t="shared" si="45"/>
        <v>1.0049980000000001</v>
      </c>
      <c r="X78" s="40">
        <f t="shared" si="46"/>
        <v>5.1241547762152827E-3</v>
      </c>
      <c r="Y78" s="40">
        <f t="shared" si="47"/>
        <v>0.16959427930000001</v>
      </c>
    </row>
    <row r="79" spans="1:33" x14ac:dyDescent="0.15">
      <c r="A79" s="51">
        <v>7</v>
      </c>
      <c r="B79" s="81">
        <f t="shared" si="24"/>
        <v>1.0355149717417242</v>
      </c>
      <c r="C79" s="34">
        <f t="shared" si="25"/>
        <v>1.0008330000000001</v>
      </c>
      <c r="D79" s="34">
        <f t="shared" si="26"/>
        <v>5.1497653017868071E-3</v>
      </c>
      <c r="E79" s="34">
        <f t="shared" si="27"/>
        <v>0.14512344520000001</v>
      </c>
      <c r="F79" s="81">
        <f t="shared" si="28"/>
        <v>1.0355149717417242</v>
      </c>
      <c r="G79" s="34">
        <f t="shared" si="29"/>
        <v>1.0016659999999999</v>
      </c>
      <c r="H79" s="34">
        <f t="shared" si="30"/>
        <v>5.1497653017868071E-3</v>
      </c>
      <c r="I79" s="34">
        <f t="shared" si="31"/>
        <v>0.14524423240000001</v>
      </c>
      <c r="J79" s="81">
        <f t="shared" si="32"/>
        <v>1.0355149717417242</v>
      </c>
      <c r="K79" s="34">
        <f t="shared" si="33"/>
        <v>1.002499</v>
      </c>
      <c r="L79" s="34">
        <f t="shared" si="34"/>
        <v>5.1497653017868071E-3</v>
      </c>
      <c r="M79" s="34">
        <f t="shared" si="35"/>
        <v>0.14536501969999999</v>
      </c>
      <c r="N79" s="81">
        <f t="shared" si="36"/>
        <v>1.0355149717417242</v>
      </c>
      <c r="O79" s="34">
        <f t="shared" si="37"/>
        <v>1.0033319999999999</v>
      </c>
      <c r="P79" s="34">
        <f t="shared" si="38"/>
        <v>5.1497653017868071E-3</v>
      </c>
      <c r="Q79" s="34">
        <f t="shared" si="39"/>
        <v>0.14548580689999999</v>
      </c>
      <c r="R79" s="81">
        <f t="shared" si="40"/>
        <v>1.0355149717417242</v>
      </c>
      <c r="S79" s="34">
        <f t="shared" si="41"/>
        <v>1.004165</v>
      </c>
      <c r="T79" s="34">
        <f t="shared" si="42"/>
        <v>5.1497653017868071E-3</v>
      </c>
      <c r="U79" s="34">
        <f t="shared" si="43"/>
        <v>0.14560659409999999</v>
      </c>
      <c r="V79" s="81">
        <f t="shared" si="44"/>
        <v>1.0355149717417242</v>
      </c>
      <c r="W79" s="34">
        <f t="shared" si="45"/>
        <v>1.0049980000000001</v>
      </c>
      <c r="X79" s="34">
        <f t="shared" si="46"/>
        <v>5.1497653017868071E-3</v>
      </c>
      <c r="Y79" s="34">
        <f t="shared" si="47"/>
        <v>0.14572738129999999</v>
      </c>
    </row>
    <row r="80" spans="1:33" x14ac:dyDescent="0.15">
      <c r="A80" s="51">
        <v>8</v>
      </c>
      <c r="B80" s="81">
        <f t="shared" si="24"/>
        <v>1.0406904755704895</v>
      </c>
      <c r="C80" s="34">
        <f t="shared" si="25"/>
        <v>1.0008330000000001</v>
      </c>
      <c r="D80" s="34">
        <f t="shared" si="26"/>
        <v>5.1755038287651378E-3</v>
      </c>
      <c r="E80" s="34">
        <f t="shared" si="27"/>
        <v>0.12729797209999999</v>
      </c>
      <c r="F80" s="81">
        <f t="shared" si="28"/>
        <v>1.0406904755704895</v>
      </c>
      <c r="G80" s="34">
        <f t="shared" si="29"/>
        <v>1.0016659999999999</v>
      </c>
      <c r="H80" s="34">
        <f t="shared" si="30"/>
        <v>5.1755038287651378E-3</v>
      </c>
      <c r="I80" s="34">
        <f t="shared" si="31"/>
        <v>0.127403923</v>
      </c>
      <c r="J80" s="81">
        <f t="shared" si="32"/>
        <v>1.0406904755704895</v>
      </c>
      <c r="K80" s="34">
        <f t="shared" si="33"/>
        <v>1.002499</v>
      </c>
      <c r="L80" s="34">
        <f t="shared" si="34"/>
        <v>5.1755038287651378E-3</v>
      </c>
      <c r="M80" s="34">
        <f t="shared" si="35"/>
        <v>0.127509874</v>
      </c>
      <c r="N80" s="81">
        <f t="shared" si="36"/>
        <v>1.0406904755704895</v>
      </c>
      <c r="O80" s="34">
        <f t="shared" si="37"/>
        <v>1.0033319999999999</v>
      </c>
      <c r="P80" s="34">
        <f t="shared" si="38"/>
        <v>5.1755038287651378E-3</v>
      </c>
      <c r="Q80" s="34">
        <f t="shared" si="39"/>
        <v>0.12761582490000001</v>
      </c>
      <c r="R80" s="81">
        <f t="shared" si="40"/>
        <v>1.0406904755704895</v>
      </c>
      <c r="S80" s="34">
        <f t="shared" si="41"/>
        <v>1.004165</v>
      </c>
      <c r="T80" s="34">
        <f t="shared" si="42"/>
        <v>5.1755038287651378E-3</v>
      </c>
      <c r="U80" s="34">
        <f t="shared" si="43"/>
        <v>0.1277217759</v>
      </c>
      <c r="V80" s="81">
        <f t="shared" si="44"/>
        <v>1.0406904755704895</v>
      </c>
      <c r="W80" s="34">
        <f t="shared" si="45"/>
        <v>1.0049980000000001</v>
      </c>
      <c r="X80" s="34">
        <f t="shared" si="46"/>
        <v>5.1755038287651378E-3</v>
      </c>
      <c r="Y80" s="34">
        <f t="shared" si="47"/>
        <v>0.12782772689999999</v>
      </c>
    </row>
    <row r="81" spans="1:25" x14ac:dyDescent="0.15">
      <c r="A81" s="51">
        <v>9</v>
      </c>
      <c r="B81" s="81">
        <f t="shared" si="24"/>
        <v>1.045891846567391</v>
      </c>
      <c r="C81" s="34">
        <f t="shared" si="25"/>
        <v>1.0008330000000001</v>
      </c>
      <c r="D81" s="34">
        <f t="shared" si="26"/>
        <v>5.2013709969013066E-3</v>
      </c>
      <c r="E81" s="34">
        <f t="shared" si="27"/>
        <v>0.1134341747</v>
      </c>
      <c r="F81" s="81">
        <f t="shared" si="28"/>
        <v>1.045891846567391</v>
      </c>
      <c r="G81" s="34">
        <f t="shared" si="29"/>
        <v>1.0016659999999999</v>
      </c>
      <c r="H81" s="34">
        <f t="shared" si="30"/>
        <v>5.2013709969013066E-3</v>
      </c>
      <c r="I81" s="34">
        <f t="shared" si="31"/>
        <v>0.1135285867</v>
      </c>
      <c r="J81" s="81">
        <f t="shared" si="32"/>
        <v>1.045891846567391</v>
      </c>
      <c r="K81" s="34">
        <f t="shared" si="33"/>
        <v>1.002499</v>
      </c>
      <c r="L81" s="34">
        <f t="shared" si="34"/>
        <v>5.2013709969013066E-3</v>
      </c>
      <c r="M81" s="34">
        <f t="shared" si="35"/>
        <v>0.11362299870000001</v>
      </c>
      <c r="N81" s="81">
        <f t="shared" si="36"/>
        <v>1.045891846567391</v>
      </c>
      <c r="O81" s="34">
        <f t="shared" si="37"/>
        <v>1.0033319999999999</v>
      </c>
      <c r="P81" s="34">
        <f t="shared" si="38"/>
        <v>5.2013709969013066E-3</v>
      </c>
      <c r="Q81" s="34">
        <f t="shared" si="39"/>
        <v>0.11371741069999999</v>
      </c>
      <c r="R81" s="81">
        <f t="shared" si="40"/>
        <v>1.045891846567391</v>
      </c>
      <c r="S81" s="34">
        <f t="shared" si="41"/>
        <v>1.004165</v>
      </c>
      <c r="T81" s="34">
        <f t="shared" si="42"/>
        <v>5.2013709969013066E-3</v>
      </c>
      <c r="U81" s="34">
        <f t="shared" si="43"/>
        <v>0.1138118227</v>
      </c>
      <c r="V81" s="81">
        <f t="shared" si="44"/>
        <v>1.045891846567391</v>
      </c>
      <c r="W81" s="34">
        <f t="shared" si="45"/>
        <v>1.0049980000000001</v>
      </c>
      <c r="X81" s="34">
        <f t="shared" si="46"/>
        <v>5.2013709969013066E-3</v>
      </c>
      <c r="Y81" s="34">
        <f t="shared" si="47"/>
        <v>0.11390623480000001</v>
      </c>
    </row>
    <row r="82" spans="1:25" x14ac:dyDescent="0.15">
      <c r="A82" s="52">
        <v>10</v>
      </c>
      <c r="B82" s="81">
        <f t="shared" si="24"/>
        <v>1.0511192140165349</v>
      </c>
      <c r="C82" s="34">
        <f t="shared" si="25"/>
        <v>1.0008330000000001</v>
      </c>
      <c r="D82" s="34">
        <f t="shared" si="26"/>
        <v>5.2273674491438204E-3</v>
      </c>
      <c r="E82" s="36">
        <f t="shared" si="27"/>
        <v>0.10234355019999999</v>
      </c>
      <c r="F82" s="84">
        <f t="shared" si="28"/>
        <v>1.0511192140165349</v>
      </c>
      <c r="G82" s="36">
        <f t="shared" si="29"/>
        <v>1.0016659999999999</v>
      </c>
      <c r="H82" s="36">
        <f t="shared" si="30"/>
        <v>5.2273674491438204E-3</v>
      </c>
      <c r="I82" s="36">
        <f t="shared" si="31"/>
        <v>0.1024287314</v>
      </c>
      <c r="J82" s="84">
        <f t="shared" si="32"/>
        <v>1.0511192140165349</v>
      </c>
      <c r="K82" s="36">
        <f t="shared" si="33"/>
        <v>1.002499</v>
      </c>
      <c r="L82" s="36">
        <f t="shared" si="34"/>
        <v>5.2273674491438204E-3</v>
      </c>
      <c r="M82" s="36">
        <f t="shared" si="35"/>
        <v>0.10251391260000001</v>
      </c>
      <c r="N82" s="84">
        <f t="shared" si="36"/>
        <v>1.0511192140165349</v>
      </c>
      <c r="O82" s="36">
        <f t="shared" si="37"/>
        <v>1.0033319999999999</v>
      </c>
      <c r="P82" s="36">
        <f t="shared" si="38"/>
        <v>5.2273674491438204E-3</v>
      </c>
      <c r="Q82" s="36">
        <f t="shared" si="39"/>
        <v>0.10259909389999999</v>
      </c>
      <c r="R82" s="84">
        <f t="shared" si="40"/>
        <v>1.0511192140165349</v>
      </c>
      <c r="S82" s="36">
        <f t="shared" si="41"/>
        <v>1.004165</v>
      </c>
      <c r="T82" s="36">
        <f t="shared" si="42"/>
        <v>5.2273674491438204E-3</v>
      </c>
      <c r="U82" s="36">
        <f t="shared" si="43"/>
        <v>0.1026842751</v>
      </c>
      <c r="V82" s="84">
        <f t="shared" si="44"/>
        <v>1.0511192140165349</v>
      </c>
      <c r="W82" s="36">
        <f t="shared" si="45"/>
        <v>1.0049980000000001</v>
      </c>
      <c r="X82" s="36">
        <f t="shared" si="46"/>
        <v>5.2273674491438204E-3</v>
      </c>
      <c r="Y82" s="36">
        <f t="shared" si="47"/>
        <v>0.10276945630000001</v>
      </c>
    </row>
    <row r="83" spans="1:25" x14ac:dyDescent="0.15">
      <c r="A83" s="47">
        <v>11</v>
      </c>
      <c r="B83" s="81">
        <f t="shared" si="24"/>
        <v>1.0563727078481895</v>
      </c>
      <c r="C83" s="34">
        <f t="shared" si="25"/>
        <v>1.0008330000000001</v>
      </c>
      <c r="D83" s="34">
        <f t="shared" si="26"/>
        <v>5.2534938316546407E-3</v>
      </c>
      <c r="E83" s="32">
        <f t="shared" si="27"/>
        <v>9.3269778799999994E-2</v>
      </c>
      <c r="F83" s="80">
        <f t="shared" si="28"/>
        <v>1.0563727078481895</v>
      </c>
      <c r="G83" s="32">
        <f t="shared" si="29"/>
        <v>1.0016659999999999</v>
      </c>
      <c r="H83" s="32">
        <f t="shared" si="30"/>
        <v>5.2534938316546407E-3</v>
      </c>
      <c r="I83" s="32">
        <f t="shared" si="31"/>
        <v>9.3347407899999998E-2</v>
      </c>
      <c r="J83" s="80">
        <f t="shared" si="32"/>
        <v>1.0563727078481895</v>
      </c>
      <c r="K83" s="32">
        <f t="shared" si="33"/>
        <v>1.002499</v>
      </c>
      <c r="L83" s="32">
        <f t="shared" si="34"/>
        <v>5.2534938316546407E-3</v>
      </c>
      <c r="M83" s="32">
        <f t="shared" si="35"/>
        <v>9.3425036899999994E-2</v>
      </c>
      <c r="N83" s="80">
        <f t="shared" si="36"/>
        <v>1.0563727078481895</v>
      </c>
      <c r="O83" s="32">
        <f t="shared" si="37"/>
        <v>1.0033319999999999</v>
      </c>
      <c r="P83" s="32">
        <f t="shared" si="38"/>
        <v>5.2534938316546407E-3</v>
      </c>
      <c r="Q83" s="32">
        <f t="shared" si="39"/>
        <v>9.3502665999999998E-2</v>
      </c>
      <c r="R83" s="80">
        <f t="shared" si="40"/>
        <v>1.0563727078481895</v>
      </c>
      <c r="S83" s="32">
        <f t="shared" si="41"/>
        <v>1.004165</v>
      </c>
      <c r="T83" s="32">
        <f t="shared" si="42"/>
        <v>5.2534938316546407E-3</v>
      </c>
      <c r="U83" s="32">
        <f t="shared" si="43"/>
        <v>9.3580295100000002E-2</v>
      </c>
      <c r="V83" s="80">
        <f t="shared" si="44"/>
        <v>1.0563727078481895</v>
      </c>
      <c r="W83" s="32">
        <f t="shared" si="45"/>
        <v>1.0049980000000001</v>
      </c>
      <c r="X83" s="32">
        <f t="shared" si="46"/>
        <v>5.2534938316546407E-3</v>
      </c>
      <c r="Y83" s="32">
        <f t="shared" si="47"/>
        <v>9.3657924099999998E-2</v>
      </c>
    </row>
    <row r="84" spans="1:25" x14ac:dyDescent="0.15">
      <c r="A84" s="48">
        <v>12</v>
      </c>
      <c r="B84" s="81">
        <f t="shared" si="24"/>
        <v>1.0616524586420149</v>
      </c>
      <c r="C84" s="34">
        <f t="shared" si="25"/>
        <v>1.0008330000000001</v>
      </c>
      <c r="D84" s="34">
        <f t="shared" si="26"/>
        <v>5.2797507938252509E-3</v>
      </c>
      <c r="E84" s="34">
        <f t="shared" si="27"/>
        <v>8.5708647200000002E-2</v>
      </c>
      <c r="F84" s="81">
        <f t="shared" si="28"/>
        <v>1.0616524586420149</v>
      </c>
      <c r="G84" s="34">
        <f t="shared" si="29"/>
        <v>1.0016659999999999</v>
      </c>
      <c r="H84" s="34">
        <f t="shared" si="30"/>
        <v>5.2797507938252509E-3</v>
      </c>
      <c r="I84" s="34">
        <f t="shared" si="31"/>
        <v>8.5779983099999998E-2</v>
      </c>
      <c r="J84" s="81">
        <f t="shared" si="32"/>
        <v>1.0616524586420149</v>
      </c>
      <c r="K84" s="34">
        <f t="shared" si="33"/>
        <v>1.002499</v>
      </c>
      <c r="L84" s="34">
        <f t="shared" si="34"/>
        <v>5.2797507938252509E-3</v>
      </c>
      <c r="M84" s="34">
        <f t="shared" si="35"/>
        <v>8.5851318999999995E-2</v>
      </c>
      <c r="N84" s="81">
        <f t="shared" si="36"/>
        <v>1.0616524586420149</v>
      </c>
      <c r="O84" s="34">
        <f t="shared" si="37"/>
        <v>1.0033319999999999</v>
      </c>
      <c r="P84" s="34">
        <f t="shared" si="38"/>
        <v>5.2797507938252509E-3</v>
      </c>
      <c r="Q84" s="34">
        <f t="shared" si="39"/>
        <v>8.5922654799999998E-2</v>
      </c>
      <c r="R84" s="81">
        <f t="shared" si="40"/>
        <v>1.0616524586420149</v>
      </c>
      <c r="S84" s="34">
        <f t="shared" si="41"/>
        <v>1.004165</v>
      </c>
      <c r="T84" s="34">
        <f t="shared" si="42"/>
        <v>5.2797507938252509E-3</v>
      </c>
      <c r="U84" s="34">
        <f t="shared" si="43"/>
        <v>8.5993990699999995E-2</v>
      </c>
      <c r="V84" s="81">
        <f t="shared" si="44"/>
        <v>1.0616524586420149</v>
      </c>
      <c r="W84" s="34">
        <f t="shared" si="45"/>
        <v>1.0049980000000001</v>
      </c>
      <c r="X84" s="34">
        <f t="shared" si="46"/>
        <v>5.2797507938252509E-3</v>
      </c>
      <c r="Y84" s="34">
        <f t="shared" si="47"/>
        <v>8.6065326600000006E-2</v>
      </c>
    </row>
    <row r="85" spans="1:25" x14ac:dyDescent="0.15">
      <c r="A85" s="48">
        <v>13</v>
      </c>
      <c r="B85" s="81">
        <f t="shared" si="24"/>
        <v>1.0669585976303078</v>
      </c>
      <c r="C85" s="34">
        <f t="shared" si="25"/>
        <v>1.0008330000000001</v>
      </c>
      <c r="D85" s="34">
        <f t="shared" si="26"/>
        <v>5.3061389882927898E-3</v>
      </c>
      <c r="E85" s="34">
        <f t="shared" si="27"/>
        <v>7.9311084599999998E-2</v>
      </c>
      <c r="F85" s="81">
        <f t="shared" si="28"/>
        <v>1.0669585976303078</v>
      </c>
      <c r="G85" s="34">
        <f t="shared" si="29"/>
        <v>1.0016659999999999</v>
      </c>
      <c r="H85" s="34">
        <f t="shared" si="30"/>
        <v>5.3061389882927898E-3</v>
      </c>
      <c r="I85" s="34">
        <f t="shared" si="31"/>
        <v>7.9377095800000005E-2</v>
      </c>
      <c r="J85" s="81">
        <f t="shared" si="32"/>
        <v>1.0669585976303078</v>
      </c>
      <c r="K85" s="34">
        <f t="shared" si="33"/>
        <v>1.002499</v>
      </c>
      <c r="L85" s="34">
        <f t="shared" si="34"/>
        <v>5.3061389882927898E-3</v>
      </c>
      <c r="M85" s="34">
        <f t="shared" si="35"/>
        <v>7.9443106900000005E-2</v>
      </c>
      <c r="N85" s="81">
        <f t="shared" si="36"/>
        <v>1.0669585976303078</v>
      </c>
      <c r="O85" s="34">
        <f t="shared" si="37"/>
        <v>1.0033319999999999</v>
      </c>
      <c r="P85" s="34">
        <f t="shared" si="38"/>
        <v>5.3061389882927898E-3</v>
      </c>
      <c r="Q85" s="34">
        <f t="shared" si="39"/>
        <v>7.9509118000000004E-2</v>
      </c>
      <c r="R85" s="81">
        <f t="shared" si="40"/>
        <v>1.0669585976303078</v>
      </c>
      <c r="S85" s="34">
        <f t="shared" si="41"/>
        <v>1.004165</v>
      </c>
      <c r="T85" s="34">
        <f t="shared" si="42"/>
        <v>5.3061389882927898E-3</v>
      </c>
      <c r="U85" s="34">
        <f t="shared" si="43"/>
        <v>7.9575129199999997E-2</v>
      </c>
      <c r="V85" s="81">
        <f t="shared" si="44"/>
        <v>1.0669585976303078</v>
      </c>
      <c r="W85" s="34">
        <f t="shared" si="45"/>
        <v>1.0049980000000001</v>
      </c>
      <c r="X85" s="34">
        <f t="shared" si="46"/>
        <v>5.3061389882927898E-3</v>
      </c>
      <c r="Y85" s="34">
        <f t="shared" si="47"/>
        <v>7.9641140299999996E-2</v>
      </c>
    </row>
    <row r="86" spans="1:25" x14ac:dyDescent="0.15">
      <c r="A86" s="48">
        <v>14</v>
      </c>
      <c r="B86" s="81">
        <f t="shared" si="24"/>
        <v>1.0722912567012641</v>
      </c>
      <c r="C86" s="34">
        <f t="shared" si="25"/>
        <v>1.0008330000000001</v>
      </c>
      <c r="D86" s="34">
        <f t="shared" si="26"/>
        <v>5.3326590709562782E-3</v>
      </c>
      <c r="E86" s="34">
        <f t="shared" si="27"/>
        <v>7.3827754800000006E-2</v>
      </c>
      <c r="F86" s="81">
        <f t="shared" si="28"/>
        <v>1.0722912567012641</v>
      </c>
      <c r="G86" s="34">
        <f t="shared" si="29"/>
        <v>1.0016659999999999</v>
      </c>
      <c r="H86" s="34">
        <f t="shared" si="30"/>
        <v>5.3326590709562782E-3</v>
      </c>
      <c r="I86" s="34">
        <f t="shared" si="31"/>
        <v>7.3889202200000004E-2</v>
      </c>
      <c r="J86" s="81">
        <f t="shared" si="32"/>
        <v>1.0722912567012641</v>
      </c>
      <c r="K86" s="34">
        <f t="shared" si="33"/>
        <v>1.002499</v>
      </c>
      <c r="L86" s="34">
        <f t="shared" si="34"/>
        <v>5.3326590709562782E-3</v>
      </c>
      <c r="M86" s="34">
        <f t="shared" si="35"/>
        <v>7.3950649500000007E-2</v>
      </c>
      <c r="N86" s="81">
        <f t="shared" si="36"/>
        <v>1.0722912567012641</v>
      </c>
      <c r="O86" s="34">
        <f t="shared" si="37"/>
        <v>1.0033319999999999</v>
      </c>
      <c r="P86" s="34">
        <f t="shared" si="38"/>
        <v>5.3326590709562782E-3</v>
      </c>
      <c r="Q86" s="34">
        <f t="shared" si="39"/>
        <v>7.4012096799999996E-2</v>
      </c>
      <c r="R86" s="81">
        <f t="shared" si="40"/>
        <v>1.0722912567012641</v>
      </c>
      <c r="S86" s="34">
        <f t="shared" si="41"/>
        <v>1.004165</v>
      </c>
      <c r="T86" s="34">
        <f t="shared" si="42"/>
        <v>5.3326590709562782E-3</v>
      </c>
      <c r="U86" s="34">
        <f t="shared" si="43"/>
        <v>7.4073544199999994E-2</v>
      </c>
      <c r="V86" s="81">
        <f t="shared" si="44"/>
        <v>1.0722912567012641</v>
      </c>
      <c r="W86" s="34">
        <f t="shared" si="45"/>
        <v>1.0049980000000001</v>
      </c>
      <c r="X86" s="34">
        <f t="shared" si="46"/>
        <v>5.3326590709562782E-3</v>
      </c>
      <c r="Y86" s="34">
        <f t="shared" si="47"/>
        <v>7.4134991499999997E-2</v>
      </c>
    </row>
    <row r="87" spans="1:25" x14ac:dyDescent="0.15">
      <c r="A87" s="49">
        <v>15</v>
      </c>
      <c r="B87" s="81">
        <f t="shared" si="24"/>
        <v>1.077650568402257</v>
      </c>
      <c r="C87" s="34">
        <f t="shared" si="25"/>
        <v>1.0008330000000001</v>
      </c>
      <c r="D87" s="34">
        <f t="shared" si="26"/>
        <v>5.3593117009929185E-3</v>
      </c>
      <c r="E87" s="38">
        <f t="shared" si="27"/>
        <v>6.9075811299999998E-2</v>
      </c>
      <c r="F87" s="82">
        <f t="shared" si="28"/>
        <v>1.077650568402257</v>
      </c>
      <c r="G87" s="38">
        <f t="shared" si="29"/>
        <v>1.0016659999999999</v>
      </c>
      <c r="H87" s="38">
        <f t="shared" si="30"/>
        <v>5.3593117009929185E-3</v>
      </c>
      <c r="I87" s="38">
        <f t="shared" si="31"/>
        <v>6.9133303500000007E-2</v>
      </c>
      <c r="J87" s="82">
        <f t="shared" si="32"/>
        <v>1.077650568402257</v>
      </c>
      <c r="K87" s="38">
        <f t="shared" si="33"/>
        <v>1.002499</v>
      </c>
      <c r="L87" s="38">
        <f t="shared" si="34"/>
        <v>5.3593117009929185E-3</v>
      </c>
      <c r="M87" s="38">
        <f t="shared" si="35"/>
        <v>6.9190795799999996E-2</v>
      </c>
      <c r="N87" s="82">
        <f t="shared" si="36"/>
        <v>1.077650568402257</v>
      </c>
      <c r="O87" s="38">
        <f t="shared" si="37"/>
        <v>1.0033319999999999</v>
      </c>
      <c r="P87" s="38">
        <f t="shared" si="38"/>
        <v>5.3593117009929185E-3</v>
      </c>
      <c r="Q87" s="38">
        <f t="shared" si="39"/>
        <v>6.9248288000000005E-2</v>
      </c>
      <c r="R87" s="82">
        <f t="shared" si="40"/>
        <v>1.077650568402257</v>
      </c>
      <c r="S87" s="38">
        <f t="shared" si="41"/>
        <v>1.004165</v>
      </c>
      <c r="T87" s="38">
        <f t="shared" si="42"/>
        <v>5.3593117009929185E-3</v>
      </c>
      <c r="U87" s="38">
        <f t="shared" si="43"/>
        <v>6.9305780299999994E-2</v>
      </c>
      <c r="V87" s="82">
        <f t="shared" si="44"/>
        <v>1.077650568402257</v>
      </c>
      <c r="W87" s="38">
        <f t="shared" si="45"/>
        <v>1.0049980000000001</v>
      </c>
      <c r="X87" s="38">
        <f t="shared" si="46"/>
        <v>5.3593117009929185E-3</v>
      </c>
      <c r="Y87" s="38">
        <f t="shared" si="47"/>
        <v>6.9363272599999998E-2</v>
      </c>
    </row>
    <row r="88" spans="1:25" x14ac:dyDescent="0.15">
      <c r="A88" s="50">
        <v>16</v>
      </c>
      <c r="B88" s="81">
        <f t="shared" si="24"/>
        <v>1.0830366659431316</v>
      </c>
      <c r="C88" s="34">
        <f t="shared" si="25"/>
        <v>1.0008330000000001</v>
      </c>
      <c r="D88" s="34">
        <f t="shared" si="26"/>
        <v>5.38609754087448E-3</v>
      </c>
      <c r="E88" s="40">
        <f t="shared" si="27"/>
        <v>6.4918118999999996E-2</v>
      </c>
      <c r="F88" s="83">
        <f t="shared" si="28"/>
        <v>1.0830366659431316</v>
      </c>
      <c r="G88" s="40">
        <f t="shared" si="29"/>
        <v>1.0016659999999999</v>
      </c>
      <c r="H88" s="40">
        <f t="shared" si="30"/>
        <v>5.38609754087448E-3</v>
      </c>
      <c r="I88" s="40">
        <f t="shared" si="31"/>
        <v>6.4972150800000003E-2</v>
      </c>
      <c r="J88" s="83">
        <f t="shared" si="32"/>
        <v>1.0830366659431316</v>
      </c>
      <c r="K88" s="40">
        <f t="shared" si="33"/>
        <v>1.002499</v>
      </c>
      <c r="L88" s="40">
        <f t="shared" si="34"/>
        <v>5.38609754087448E-3</v>
      </c>
      <c r="M88" s="40">
        <f t="shared" si="35"/>
        <v>6.5026182599999996E-2</v>
      </c>
      <c r="N88" s="83">
        <f t="shared" si="36"/>
        <v>1.0830366659431316</v>
      </c>
      <c r="O88" s="40">
        <f t="shared" si="37"/>
        <v>1.0033319999999999</v>
      </c>
      <c r="P88" s="40">
        <f t="shared" si="38"/>
        <v>5.38609754087448E-3</v>
      </c>
      <c r="Q88" s="40">
        <f t="shared" si="39"/>
        <v>6.5080214299999994E-2</v>
      </c>
      <c r="R88" s="83">
        <f t="shared" si="40"/>
        <v>1.0830366659431316</v>
      </c>
      <c r="S88" s="40">
        <f t="shared" si="41"/>
        <v>1.004165</v>
      </c>
      <c r="T88" s="40">
        <f t="shared" si="42"/>
        <v>5.38609754087448E-3</v>
      </c>
      <c r="U88" s="40">
        <f t="shared" si="43"/>
        <v>6.5134246100000001E-2</v>
      </c>
      <c r="V88" s="83">
        <f t="shared" si="44"/>
        <v>1.0830366659431316</v>
      </c>
      <c r="W88" s="40">
        <f t="shared" si="45"/>
        <v>1.0049980000000001</v>
      </c>
      <c r="X88" s="40">
        <f t="shared" si="46"/>
        <v>5.38609754087448E-3</v>
      </c>
      <c r="Y88" s="40">
        <f t="shared" si="47"/>
        <v>6.5188277899999994E-2</v>
      </c>
    </row>
    <row r="89" spans="1:25" x14ac:dyDescent="0.15">
      <c r="A89" s="51">
        <v>17</v>
      </c>
      <c r="B89" s="81">
        <f t="shared" si="24"/>
        <v>1.0884496831995154</v>
      </c>
      <c r="C89" s="34">
        <f t="shared" si="25"/>
        <v>1.0008330000000001</v>
      </c>
      <c r="D89" s="34">
        <f t="shared" si="26"/>
        <v>5.4130172563837719E-3</v>
      </c>
      <c r="E89" s="34">
        <f t="shared" si="27"/>
        <v>6.1249810100000003E-2</v>
      </c>
      <c r="F89" s="81">
        <f t="shared" si="28"/>
        <v>1.0884496831995154</v>
      </c>
      <c r="G89" s="34">
        <f t="shared" si="29"/>
        <v>1.0016659999999999</v>
      </c>
      <c r="H89" s="34">
        <f t="shared" si="30"/>
        <v>5.4130172563837719E-3</v>
      </c>
      <c r="I89" s="34">
        <f t="shared" si="31"/>
        <v>6.1300788699999997E-2</v>
      </c>
      <c r="J89" s="81">
        <f t="shared" si="32"/>
        <v>1.0884496831995154</v>
      </c>
      <c r="K89" s="34">
        <f t="shared" si="33"/>
        <v>1.002499</v>
      </c>
      <c r="L89" s="34">
        <f t="shared" si="34"/>
        <v>5.4130172563837719E-3</v>
      </c>
      <c r="M89" s="34">
        <f t="shared" si="35"/>
        <v>6.13517674E-2</v>
      </c>
      <c r="N89" s="81">
        <f t="shared" si="36"/>
        <v>1.0884496831995154</v>
      </c>
      <c r="O89" s="34">
        <f t="shared" si="37"/>
        <v>1.0033319999999999</v>
      </c>
      <c r="P89" s="34">
        <f t="shared" si="38"/>
        <v>5.4130172563837719E-3</v>
      </c>
      <c r="Q89" s="34">
        <f t="shared" si="39"/>
        <v>6.1402746000000001E-2</v>
      </c>
      <c r="R89" s="81">
        <f t="shared" si="40"/>
        <v>1.0884496831995154</v>
      </c>
      <c r="S89" s="34">
        <f t="shared" si="41"/>
        <v>1.004165</v>
      </c>
      <c r="T89" s="34">
        <f t="shared" si="42"/>
        <v>5.4130172563837719E-3</v>
      </c>
      <c r="U89" s="34">
        <f t="shared" si="43"/>
        <v>6.1453724600000002E-2</v>
      </c>
      <c r="V89" s="81">
        <f t="shared" si="44"/>
        <v>1.0884496831995154</v>
      </c>
      <c r="W89" s="34">
        <f t="shared" si="45"/>
        <v>1.0049980000000001</v>
      </c>
      <c r="X89" s="34">
        <f t="shared" si="46"/>
        <v>5.4130172563837719E-3</v>
      </c>
      <c r="Y89" s="34">
        <f t="shared" si="47"/>
        <v>6.1504703199999997E-2</v>
      </c>
    </row>
    <row r="90" spans="1:25" x14ac:dyDescent="0.15">
      <c r="A90" s="51">
        <v>18</v>
      </c>
      <c r="B90" s="81">
        <f t="shared" si="24"/>
        <v>1.0938897547161466</v>
      </c>
      <c r="C90" s="34">
        <f t="shared" si="25"/>
        <v>1.0008330000000001</v>
      </c>
      <c r="D90" s="34">
        <f t="shared" si="26"/>
        <v>5.4400715166311783E-3</v>
      </c>
      <c r="E90" s="34">
        <f t="shared" si="27"/>
        <v>5.7989320699999999E-2</v>
      </c>
      <c r="F90" s="81">
        <f t="shared" si="28"/>
        <v>1.0938897547161466</v>
      </c>
      <c r="G90" s="34">
        <f t="shared" si="29"/>
        <v>1.0016659999999999</v>
      </c>
      <c r="H90" s="34">
        <f t="shared" si="30"/>
        <v>5.4400715166311783E-3</v>
      </c>
      <c r="I90" s="34">
        <f t="shared" si="31"/>
        <v>5.8037585599999997E-2</v>
      </c>
      <c r="J90" s="81">
        <f t="shared" si="32"/>
        <v>1.0938897547161466</v>
      </c>
      <c r="K90" s="34">
        <f t="shared" si="33"/>
        <v>1.002499</v>
      </c>
      <c r="L90" s="34">
        <f t="shared" si="34"/>
        <v>5.4400715166311783E-3</v>
      </c>
      <c r="M90" s="34">
        <f t="shared" si="35"/>
        <v>5.8085850500000001E-2</v>
      </c>
      <c r="N90" s="81">
        <f t="shared" si="36"/>
        <v>1.0938897547161466</v>
      </c>
      <c r="O90" s="34">
        <f t="shared" si="37"/>
        <v>1.0033319999999999</v>
      </c>
      <c r="P90" s="34">
        <f t="shared" si="38"/>
        <v>5.4400715166311783E-3</v>
      </c>
      <c r="Q90" s="34">
        <f t="shared" si="39"/>
        <v>5.8134115399999998E-2</v>
      </c>
      <c r="R90" s="81">
        <f t="shared" si="40"/>
        <v>1.0938897547161466</v>
      </c>
      <c r="S90" s="34">
        <f t="shared" si="41"/>
        <v>1.004165</v>
      </c>
      <c r="T90" s="34">
        <f t="shared" si="42"/>
        <v>5.4400715166311783E-3</v>
      </c>
      <c r="U90" s="34">
        <f t="shared" si="43"/>
        <v>5.8182380300000003E-2</v>
      </c>
      <c r="V90" s="81">
        <f t="shared" si="44"/>
        <v>1.0938897547161466</v>
      </c>
      <c r="W90" s="34">
        <f t="shared" si="45"/>
        <v>1.0049980000000001</v>
      </c>
      <c r="X90" s="34">
        <f t="shared" si="46"/>
        <v>5.4400715166311783E-3</v>
      </c>
      <c r="Y90" s="34">
        <f t="shared" si="47"/>
        <v>5.82306452E-2</v>
      </c>
    </row>
    <row r="91" spans="1:25" x14ac:dyDescent="0.15">
      <c r="A91" s="51">
        <v>19</v>
      </c>
      <c r="B91" s="81">
        <f t="shared" si="24"/>
        <v>1.0993570157102179</v>
      </c>
      <c r="C91" s="34">
        <f t="shared" si="25"/>
        <v>1.0008330000000001</v>
      </c>
      <c r="D91" s="34">
        <f t="shared" si="26"/>
        <v>5.4672609940713017E-3</v>
      </c>
      <c r="E91" s="34">
        <f t="shared" si="27"/>
        <v>5.5072258200000002E-2</v>
      </c>
      <c r="F91" s="81">
        <f t="shared" si="28"/>
        <v>1.0993570157102179</v>
      </c>
      <c r="G91" s="34">
        <f t="shared" si="29"/>
        <v>1.0016659999999999</v>
      </c>
      <c r="H91" s="34">
        <f t="shared" si="30"/>
        <v>5.4672609940713017E-3</v>
      </c>
      <c r="I91" s="34">
        <f t="shared" si="31"/>
        <v>5.5118095200000002E-2</v>
      </c>
      <c r="J91" s="81">
        <f t="shared" si="32"/>
        <v>1.0993570157102179</v>
      </c>
      <c r="K91" s="34">
        <f t="shared" si="33"/>
        <v>1.002499</v>
      </c>
      <c r="L91" s="34">
        <f t="shared" si="34"/>
        <v>5.4672609940713017E-3</v>
      </c>
      <c r="M91" s="34">
        <f t="shared" si="35"/>
        <v>5.5163932200000002E-2</v>
      </c>
      <c r="N91" s="81">
        <f t="shared" si="36"/>
        <v>1.0993570157102179</v>
      </c>
      <c r="O91" s="34">
        <f t="shared" si="37"/>
        <v>1.0033319999999999</v>
      </c>
      <c r="P91" s="34">
        <f t="shared" si="38"/>
        <v>5.4672609940713017E-3</v>
      </c>
      <c r="Q91" s="34">
        <f t="shared" si="39"/>
        <v>5.5209769200000001E-2</v>
      </c>
      <c r="R91" s="81">
        <f t="shared" si="40"/>
        <v>1.0993570157102179</v>
      </c>
      <c r="S91" s="34">
        <f t="shared" si="41"/>
        <v>1.004165</v>
      </c>
      <c r="T91" s="34">
        <f t="shared" si="42"/>
        <v>5.4672609940713017E-3</v>
      </c>
      <c r="U91" s="34">
        <f t="shared" si="43"/>
        <v>5.5255606200000001E-2</v>
      </c>
      <c r="V91" s="81">
        <f t="shared" si="44"/>
        <v>1.0993570157102179</v>
      </c>
      <c r="W91" s="34">
        <f t="shared" si="45"/>
        <v>1.0049980000000001</v>
      </c>
      <c r="X91" s="34">
        <f t="shared" si="46"/>
        <v>5.4672609940713017E-3</v>
      </c>
      <c r="Y91" s="34">
        <f t="shared" si="47"/>
        <v>5.5301443200000001E-2</v>
      </c>
    </row>
    <row r="92" spans="1:25" x14ac:dyDescent="0.15">
      <c r="A92" s="52">
        <v>20</v>
      </c>
      <c r="B92" s="81">
        <f t="shared" si="24"/>
        <v>1.1048516020747376</v>
      </c>
      <c r="C92" s="34">
        <f t="shared" si="25"/>
        <v>1.0008330000000001</v>
      </c>
      <c r="D92" s="34">
        <f t="shared" si="26"/>
        <v>5.4945863645196689E-3</v>
      </c>
      <c r="E92" s="36">
        <f t="shared" si="27"/>
        <v>5.2447108499999999E-2</v>
      </c>
      <c r="F92" s="84">
        <f t="shared" si="28"/>
        <v>1.1048516020747376</v>
      </c>
      <c r="G92" s="36">
        <f t="shared" si="29"/>
        <v>1.0016659999999999</v>
      </c>
      <c r="H92" s="36">
        <f t="shared" si="30"/>
        <v>5.4945863645196689E-3</v>
      </c>
      <c r="I92" s="36">
        <f t="shared" si="31"/>
        <v>5.2490760599999998E-2</v>
      </c>
      <c r="J92" s="84">
        <f t="shared" si="32"/>
        <v>1.1048516020747376</v>
      </c>
      <c r="K92" s="36">
        <f t="shared" si="33"/>
        <v>1.002499</v>
      </c>
      <c r="L92" s="36">
        <f t="shared" si="34"/>
        <v>5.4945863645196689E-3</v>
      </c>
      <c r="M92" s="36">
        <f t="shared" si="35"/>
        <v>5.2534412699999998E-2</v>
      </c>
      <c r="N92" s="84">
        <f t="shared" si="36"/>
        <v>1.1048516020747376</v>
      </c>
      <c r="O92" s="36">
        <f t="shared" si="37"/>
        <v>1.0033319999999999</v>
      </c>
      <c r="P92" s="36">
        <f t="shared" si="38"/>
        <v>5.4945863645196689E-3</v>
      </c>
      <c r="Q92" s="36">
        <f t="shared" si="39"/>
        <v>5.2578064799999998E-2</v>
      </c>
      <c r="R92" s="84">
        <f t="shared" si="40"/>
        <v>1.1048516020747376</v>
      </c>
      <c r="S92" s="36">
        <f t="shared" si="41"/>
        <v>1.004165</v>
      </c>
      <c r="T92" s="36">
        <f t="shared" si="42"/>
        <v>5.4945863645196689E-3</v>
      </c>
      <c r="U92" s="36">
        <f t="shared" si="43"/>
        <v>5.2621716899999997E-2</v>
      </c>
      <c r="V92" s="84">
        <f t="shared" si="44"/>
        <v>1.1048516020747376</v>
      </c>
      <c r="W92" s="36">
        <f t="shared" si="45"/>
        <v>1.0049980000000001</v>
      </c>
      <c r="X92" s="36">
        <f t="shared" si="46"/>
        <v>5.4945863645196689E-3</v>
      </c>
      <c r="Y92" s="36">
        <f t="shared" si="47"/>
        <v>5.2665368900000002E-2</v>
      </c>
    </row>
    <row r="93" spans="1:25" x14ac:dyDescent="0.15">
      <c r="A93" s="47">
        <v>21</v>
      </c>
      <c r="B93" s="81">
        <f t="shared" si="24"/>
        <v>1.1103736503819073</v>
      </c>
      <c r="C93" s="34">
        <f t="shared" si="25"/>
        <v>1.0008330000000001</v>
      </c>
      <c r="D93" s="34">
        <f t="shared" si="26"/>
        <v>5.5220483071695388E-3</v>
      </c>
      <c r="E93" s="32">
        <f t="shared" si="27"/>
        <v>5.0072169899999998E-2</v>
      </c>
      <c r="F93" s="80">
        <f t="shared" si="28"/>
        <v>1.1103736503819073</v>
      </c>
      <c r="G93" s="32">
        <f t="shared" si="29"/>
        <v>1.0016659999999999</v>
      </c>
      <c r="H93" s="32">
        <f t="shared" si="30"/>
        <v>5.5220483071695388E-3</v>
      </c>
      <c r="I93" s="32">
        <f t="shared" si="31"/>
        <v>5.0113845300000001E-2</v>
      </c>
      <c r="J93" s="80">
        <f t="shared" si="32"/>
        <v>1.1103736503819073</v>
      </c>
      <c r="K93" s="32">
        <f t="shared" si="33"/>
        <v>1.002499</v>
      </c>
      <c r="L93" s="32">
        <f t="shared" si="34"/>
        <v>5.5220483071695388E-3</v>
      </c>
      <c r="M93" s="32">
        <f t="shared" si="35"/>
        <v>5.0155520699999998E-2</v>
      </c>
      <c r="N93" s="80">
        <f t="shared" si="36"/>
        <v>1.1103736503819073</v>
      </c>
      <c r="O93" s="32">
        <f t="shared" si="37"/>
        <v>1.0033319999999999</v>
      </c>
      <c r="P93" s="32">
        <f t="shared" si="38"/>
        <v>5.5220483071695388E-3</v>
      </c>
      <c r="Q93" s="32">
        <f t="shared" si="39"/>
        <v>5.0197196100000001E-2</v>
      </c>
      <c r="R93" s="80">
        <f t="shared" si="40"/>
        <v>1.1103736503819073</v>
      </c>
      <c r="S93" s="32">
        <f t="shared" si="41"/>
        <v>1.004165</v>
      </c>
      <c r="T93" s="32">
        <f t="shared" si="42"/>
        <v>5.5220483071695388E-3</v>
      </c>
      <c r="U93" s="32">
        <f t="shared" si="43"/>
        <v>5.0238871499999997E-2</v>
      </c>
      <c r="V93" s="80">
        <f t="shared" si="44"/>
        <v>1.1103736503819073</v>
      </c>
      <c r="W93" s="32">
        <f t="shared" si="45"/>
        <v>1.0049980000000001</v>
      </c>
      <c r="X93" s="32">
        <f t="shared" si="46"/>
        <v>5.5220483071695388E-3</v>
      </c>
      <c r="Y93" s="32">
        <f t="shared" si="47"/>
        <v>5.02805469E-2</v>
      </c>
    </row>
    <row r="94" spans="1:25" x14ac:dyDescent="0.15">
      <c r="A94" s="48">
        <v>22</v>
      </c>
      <c r="B94" s="81">
        <f t="shared" si="24"/>
        <v>1.1159232978865161</v>
      </c>
      <c r="C94" s="34">
        <f t="shared" si="25"/>
        <v>1.0008330000000001</v>
      </c>
      <c r="D94" s="34">
        <f t="shared" si="26"/>
        <v>5.5496475046087727E-3</v>
      </c>
      <c r="E94" s="34">
        <f t="shared" si="27"/>
        <v>4.7913322500000001E-2</v>
      </c>
      <c r="F94" s="81">
        <f t="shared" si="28"/>
        <v>1.1159232978865161</v>
      </c>
      <c r="G94" s="34">
        <f t="shared" si="29"/>
        <v>1.0016659999999999</v>
      </c>
      <c r="H94" s="34">
        <f t="shared" si="30"/>
        <v>5.5496475046087727E-3</v>
      </c>
      <c r="I94" s="34">
        <f t="shared" si="31"/>
        <v>4.7953201100000002E-2</v>
      </c>
      <c r="J94" s="81">
        <f t="shared" si="32"/>
        <v>1.1159232978865161</v>
      </c>
      <c r="K94" s="34">
        <f t="shared" si="33"/>
        <v>1.002499</v>
      </c>
      <c r="L94" s="34">
        <f t="shared" si="34"/>
        <v>5.5496475046087727E-3</v>
      </c>
      <c r="M94" s="34">
        <f t="shared" si="35"/>
        <v>4.7993079700000003E-2</v>
      </c>
      <c r="N94" s="81">
        <f t="shared" si="36"/>
        <v>1.1159232978865161</v>
      </c>
      <c r="O94" s="34">
        <f t="shared" si="37"/>
        <v>1.0033319999999999</v>
      </c>
      <c r="P94" s="34">
        <f t="shared" si="38"/>
        <v>5.5496475046087727E-3</v>
      </c>
      <c r="Q94" s="34">
        <f t="shared" si="39"/>
        <v>4.8032958299999998E-2</v>
      </c>
      <c r="R94" s="81">
        <f t="shared" si="40"/>
        <v>1.1159232978865161</v>
      </c>
      <c r="S94" s="34">
        <f t="shared" si="41"/>
        <v>1.004165</v>
      </c>
      <c r="T94" s="34">
        <f t="shared" si="42"/>
        <v>5.5496475046087727E-3</v>
      </c>
      <c r="U94" s="34">
        <f t="shared" si="43"/>
        <v>4.8072836899999999E-2</v>
      </c>
      <c r="V94" s="81">
        <f t="shared" si="44"/>
        <v>1.1159232978865161</v>
      </c>
      <c r="W94" s="34">
        <f t="shared" si="45"/>
        <v>1.0049980000000001</v>
      </c>
      <c r="X94" s="34">
        <f t="shared" si="46"/>
        <v>5.5496475046087727E-3</v>
      </c>
      <c r="Y94" s="34">
        <f t="shared" si="47"/>
        <v>4.8112715399999999E-2</v>
      </c>
    </row>
    <row r="95" spans="1:25" x14ac:dyDescent="0.15">
      <c r="A95" s="48">
        <v>23</v>
      </c>
      <c r="B95" s="81">
        <f t="shared" si="24"/>
        <v>1.121500682529353</v>
      </c>
      <c r="C95" s="34">
        <f t="shared" si="25"/>
        <v>1.0008330000000001</v>
      </c>
      <c r="D95" s="34">
        <f t="shared" si="26"/>
        <v>5.5773846428368076E-3</v>
      </c>
      <c r="E95" s="34">
        <f t="shared" si="27"/>
        <v>4.5942380599999999E-2</v>
      </c>
      <c r="F95" s="81">
        <f t="shared" si="28"/>
        <v>1.121500682529353</v>
      </c>
      <c r="G95" s="34">
        <f t="shared" si="29"/>
        <v>1.0016659999999999</v>
      </c>
      <c r="H95" s="34">
        <f t="shared" si="30"/>
        <v>5.5773846428368076E-3</v>
      </c>
      <c r="I95" s="34">
        <f t="shared" si="31"/>
        <v>4.5980618799999998E-2</v>
      </c>
      <c r="J95" s="81">
        <f t="shared" si="32"/>
        <v>1.121500682529353</v>
      </c>
      <c r="K95" s="34">
        <f t="shared" si="33"/>
        <v>1.002499</v>
      </c>
      <c r="L95" s="34">
        <f t="shared" si="34"/>
        <v>5.5773846428368076E-3</v>
      </c>
      <c r="M95" s="34">
        <f t="shared" si="35"/>
        <v>4.6018856900000002E-2</v>
      </c>
      <c r="N95" s="81">
        <f t="shared" si="36"/>
        <v>1.121500682529353</v>
      </c>
      <c r="O95" s="34">
        <f t="shared" si="37"/>
        <v>1.0033319999999999</v>
      </c>
      <c r="P95" s="34">
        <f t="shared" si="38"/>
        <v>5.5773846428368076E-3</v>
      </c>
      <c r="Q95" s="34">
        <f t="shared" si="39"/>
        <v>4.6057095100000001E-2</v>
      </c>
      <c r="R95" s="81">
        <f t="shared" si="40"/>
        <v>1.121500682529353</v>
      </c>
      <c r="S95" s="34">
        <f t="shared" si="41"/>
        <v>1.004165</v>
      </c>
      <c r="T95" s="34">
        <f t="shared" si="42"/>
        <v>5.5773846428368076E-3</v>
      </c>
      <c r="U95" s="34">
        <f t="shared" si="43"/>
        <v>4.6095333199999998E-2</v>
      </c>
      <c r="V95" s="81">
        <f t="shared" si="44"/>
        <v>1.121500682529353</v>
      </c>
      <c r="W95" s="34">
        <f t="shared" si="45"/>
        <v>1.0049980000000001</v>
      </c>
      <c r="X95" s="34">
        <f t="shared" si="46"/>
        <v>5.5773846428368076E-3</v>
      </c>
      <c r="Y95" s="34">
        <f t="shared" si="47"/>
        <v>4.6133571399999997E-2</v>
      </c>
    </row>
    <row r="96" spans="1:25" x14ac:dyDescent="0.15">
      <c r="A96" s="48">
        <v>24</v>
      </c>
      <c r="B96" s="81">
        <f t="shared" si="24"/>
        <v>1.1271059429406347</v>
      </c>
      <c r="C96" s="34">
        <f t="shared" si="25"/>
        <v>1.0008330000000001</v>
      </c>
      <c r="D96" s="34">
        <f t="shared" si="26"/>
        <v>5.6052604112817065E-3</v>
      </c>
      <c r="E96" s="34">
        <f t="shared" si="27"/>
        <v>4.4135856000000001E-2</v>
      </c>
      <c r="F96" s="81">
        <f t="shared" si="28"/>
        <v>1.1271059429406347</v>
      </c>
      <c r="G96" s="34">
        <f t="shared" si="29"/>
        <v>1.0016659999999999</v>
      </c>
      <c r="H96" s="34">
        <f t="shared" si="30"/>
        <v>5.6052604112817065E-3</v>
      </c>
      <c r="I96" s="34">
        <f t="shared" si="31"/>
        <v>4.4172590599999999E-2</v>
      </c>
      <c r="J96" s="81">
        <f t="shared" si="32"/>
        <v>1.1271059429406347</v>
      </c>
      <c r="K96" s="34">
        <f t="shared" si="33"/>
        <v>1.002499</v>
      </c>
      <c r="L96" s="34">
        <f t="shared" si="34"/>
        <v>5.6052604112817065E-3</v>
      </c>
      <c r="M96" s="34">
        <f t="shared" si="35"/>
        <v>4.4209325100000002E-2</v>
      </c>
      <c r="N96" s="81">
        <f t="shared" si="36"/>
        <v>1.1271059429406347</v>
      </c>
      <c r="O96" s="34">
        <f t="shared" si="37"/>
        <v>1.0033319999999999</v>
      </c>
      <c r="P96" s="34">
        <f t="shared" si="38"/>
        <v>5.6052604112817065E-3</v>
      </c>
      <c r="Q96" s="34">
        <f t="shared" si="39"/>
        <v>4.42460597E-2</v>
      </c>
      <c r="R96" s="81">
        <f t="shared" si="40"/>
        <v>1.1271059429406347</v>
      </c>
      <c r="S96" s="34">
        <f t="shared" si="41"/>
        <v>1.004165</v>
      </c>
      <c r="T96" s="34">
        <f t="shared" si="42"/>
        <v>5.6052604112817065E-3</v>
      </c>
      <c r="U96" s="34">
        <f t="shared" si="43"/>
        <v>4.4282794299999997E-2</v>
      </c>
      <c r="V96" s="81">
        <f t="shared" si="44"/>
        <v>1.1271059429406347</v>
      </c>
      <c r="W96" s="34">
        <f t="shared" si="45"/>
        <v>1.0049980000000001</v>
      </c>
      <c r="X96" s="34">
        <f t="shared" si="46"/>
        <v>5.6052604112817065E-3</v>
      </c>
      <c r="Y96" s="34">
        <f t="shared" si="47"/>
        <v>4.4319528800000001E-2</v>
      </c>
    </row>
    <row r="97" spans="1:25" x14ac:dyDescent="0.15">
      <c r="A97" s="49">
        <v>25</v>
      </c>
      <c r="B97" s="81">
        <f t="shared" si="24"/>
        <v>1.1327392184434522</v>
      </c>
      <c r="C97" s="34">
        <f t="shared" si="25"/>
        <v>1.0008330000000001</v>
      </c>
      <c r="D97" s="34">
        <f t="shared" si="26"/>
        <v>5.6332755028172922E-3</v>
      </c>
      <c r="E97" s="38">
        <f t="shared" si="27"/>
        <v>4.2474018500000002E-2</v>
      </c>
      <c r="F97" s="82">
        <f t="shared" si="28"/>
        <v>1.1327392184434522</v>
      </c>
      <c r="G97" s="38">
        <f t="shared" si="29"/>
        <v>1.0016659999999999</v>
      </c>
      <c r="H97" s="38">
        <f t="shared" si="30"/>
        <v>5.6332755028172922E-3</v>
      </c>
      <c r="I97" s="38">
        <f t="shared" si="31"/>
        <v>4.2509369900000003E-2</v>
      </c>
      <c r="J97" s="82">
        <f t="shared" si="32"/>
        <v>1.1327392184434522</v>
      </c>
      <c r="K97" s="38">
        <f t="shared" si="33"/>
        <v>1.002499</v>
      </c>
      <c r="L97" s="38">
        <f t="shared" si="34"/>
        <v>5.6332755028172922E-3</v>
      </c>
      <c r="M97" s="38">
        <f t="shared" si="35"/>
        <v>4.2544721299999998E-2</v>
      </c>
      <c r="N97" s="82">
        <f t="shared" si="36"/>
        <v>1.1327392184434522</v>
      </c>
      <c r="O97" s="38">
        <f t="shared" si="37"/>
        <v>1.0033319999999999</v>
      </c>
      <c r="P97" s="38">
        <f t="shared" si="38"/>
        <v>5.6332755028172922E-3</v>
      </c>
      <c r="Q97" s="38">
        <f t="shared" si="39"/>
        <v>4.2580072699999999E-2</v>
      </c>
      <c r="R97" s="82">
        <f t="shared" si="40"/>
        <v>1.1327392184434522</v>
      </c>
      <c r="S97" s="38">
        <f t="shared" si="41"/>
        <v>1.004165</v>
      </c>
      <c r="T97" s="38">
        <f t="shared" si="42"/>
        <v>5.6332755028172922E-3</v>
      </c>
      <c r="U97" s="38">
        <f t="shared" si="43"/>
        <v>4.26154241E-2</v>
      </c>
      <c r="V97" s="82">
        <f t="shared" si="44"/>
        <v>1.1327392184434522</v>
      </c>
      <c r="W97" s="38">
        <f t="shared" si="45"/>
        <v>1.0049980000000001</v>
      </c>
      <c r="X97" s="38">
        <f t="shared" si="46"/>
        <v>5.6332755028172922E-3</v>
      </c>
      <c r="Y97" s="38">
        <f t="shared" si="47"/>
        <v>4.2650775600000003E-2</v>
      </c>
    </row>
    <row r="98" spans="1:25" x14ac:dyDescent="0.15">
      <c r="A98" s="50">
        <v>26</v>
      </c>
      <c r="B98" s="81">
        <f t="shared" si="24"/>
        <v>1.1384006490572327</v>
      </c>
      <c r="C98" s="34">
        <f t="shared" si="25"/>
        <v>1.0008330000000001</v>
      </c>
      <c r="D98" s="34">
        <f t="shared" si="26"/>
        <v>5.661430613780374E-3</v>
      </c>
      <c r="E98" s="40">
        <f t="shared" si="27"/>
        <v>4.0940173500000003E-2</v>
      </c>
      <c r="F98" s="83">
        <f t="shared" si="28"/>
        <v>1.1384006490572327</v>
      </c>
      <c r="G98" s="40">
        <f t="shared" si="29"/>
        <v>1.0016659999999999</v>
      </c>
      <c r="H98" s="40">
        <f t="shared" si="30"/>
        <v>5.661430613780374E-3</v>
      </c>
      <c r="I98" s="40">
        <f t="shared" si="31"/>
        <v>4.0974248300000002E-2</v>
      </c>
      <c r="J98" s="83">
        <f t="shared" si="32"/>
        <v>1.1384006490572327</v>
      </c>
      <c r="K98" s="40">
        <f t="shared" si="33"/>
        <v>1.002499</v>
      </c>
      <c r="L98" s="40">
        <f t="shared" si="34"/>
        <v>5.661430613780374E-3</v>
      </c>
      <c r="M98" s="40">
        <f t="shared" si="35"/>
        <v>4.1008323100000001E-2</v>
      </c>
      <c r="N98" s="83">
        <f t="shared" si="36"/>
        <v>1.1384006490572327</v>
      </c>
      <c r="O98" s="40">
        <f t="shared" si="37"/>
        <v>1.0033319999999999</v>
      </c>
      <c r="P98" s="40">
        <f t="shared" si="38"/>
        <v>5.661430613780374E-3</v>
      </c>
      <c r="Q98" s="40">
        <f t="shared" si="39"/>
        <v>4.1042397799999998E-2</v>
      </c>
      <c r="R98" s="83">
        <f t="shared" si="40"/>
        <v>1.1384006490572327</v>
      </c>
      <c r="S98" s="40">
        <f t="shared" si="41"/>
        <v>1.004165</v>
      </c>
      <c r="T98" s="40">
        <f t="shared" si="42"/>
        <v>5.661430613780374E-3</v>
      </c>
      <c r="U98" s="40">
        <f t="shared" si="43"/>
        <v>4.1076472599999997E-2</v>
      </c>
      <c r="V98" s="83">
        <f t="shared" si="44"/>
        <v>1.1384006490572327</v>
      </c>
      <c r="W98" s="40">
        <f t="shared" si="45"/>
        <v>1.0049980000000001</v>
      </c>
      <c r="X98" s="40">
        <f t="shared" si="46"/>
        <v>5.661430613780374E-3</v>
      </c>
      <c r="Y98" s="40">
        <f t="shared" si="47"/>
        <v>4.1110547400000003E-2</v>
      </c>
    </row>
    <row r="99" spans="1:25" x14ac:dyDescent="0.15">
      <c r="A99" s="51">
        <v>27</v>
      </c>
      <c r="B99" s="81">
        <f t="shared" si="24"/>
        <v>1.1440903755012208</v>
      </c>
      <c r="C99" s="34">
        <f t="shared" si="25"/>
        <v>1.0008330000000001</v>
      </c>
      <c r="D99" s="34">
        <f t="shared" si="26"/>
        <v>5.6897264439880494E-3</v>
      </c>
      <c r="E99" s="34">
        <f t="shared" si="27"/>
        <v>3.9520099599999997E-2</v>
      </c>
      <c r="F99" s="81">
        <f t="shared" si="28"/>
        <v>1.1440903755012208</v>
      </c>
      <c r="G99" s="34">
        <f t="shared" si="29"/>
        <v>1.0016659999999999</v>
      </c>
      <c r="H99" s="34">
        <f t="shared" si="30"/>
        <v>5.6897264439880494E-3</v>
      </c>
      <c r="I99" s="34">
        <f t="shared" si="31"/>
        <v>3.95529924E-2</v>
      </c>
      <c r="J99" s="81">
        <f t="shared" si="32"/>
        <v>1.1440903755012208</v>
      </c>
      <c r="K99" s="34">
        <f t="shared" si="33"/>
        <v>1.002499</v>
      </c>
      <c r="L99" s="34">
        <f t="shared" si="34"/>
        <v>5.6897264439880494E-3</v>
      </c>
      <c r="M99" s="34">
        <f t="shared" si="35"/>
        <v>3.9585885299999998E-2</v>
      </c>
      <c r="N99" s="81">
        <f t="shared" si="36"/>
        <v>1.1440903755012208</v>
      </c>
      <c r="O99" s="34">
        <f t="shared" si="37"/>
        <v>1.0033319999999999</v>
      </c>
      <c r="P99" s="34">
        <f t="shared" si="38"/>
        <v>5.6897264439880494E-3</v>
      </c>
      <c r="Q99" s="34">
        <f t="shared" si="39"/>
        <v>3.9618778100000002E-2</v>
      </c>
      <c r="R99" s="81">
        <f t="shared" si="40"/>
        <v>1.1440903755012208</v>
      </c>
      <c r="S99" s="34">
        <f t="shared" si="41"/>
        <v>1.004165</v>
      </c>
      <c r="T99" s="34">
        <f t="shared" si="42"/>
        <v>5.6897264439880494E-3</v>
      </c>
      <c r="U99" s="34">
        <f t="shared" si="43"/>
        <v>3.9651670899999998E-2</v>
      </c>
      <c r="V99" s="81">
        <f t="shared" si="44"/>
        <v>1.1440903755012208</v>
      </c>
      <c r="W99" s="34">
        <f t="shared" si="45"/>
        <v>1.0049980000000001</v>
      </c>
      <c r="X99" s="34">
        <f t="shared" si="46"/>
        <v>5.6897264439880494E-3</v>
      </c>
      <c r="Y99" s="34">
        <f t="shared" si="47"/>
        <v>3.9684563800000003E-2</v>
      </c>
    </row>
    <row r="100" spans="1:25" x14ac:dyDescent="0.15">
      <c r="A100" s="51">
        <v>28</v>
      </c>
      <c r="B100" s="81">
        <f t="shared" si="24"/>
        <v>1.149808539197976</v>
      </c>
      <c r="C100" s="34">
        <f t="shared" si="25"/>
        <v>1.0008330000000001</v>
      </c>
      <c r="D100" s="34">
        <f t="shared" si="26"/>
        <v>5.7181636967551016E-3</v>
      </c>
      <c r="E100" s="34">
        <f t="shared" si="27"/>
        <v>3.8201606899999997E-2</v>
      </c>
      <c r="F100" s="81">
        <f t="shared" si="28"/>
        <v>1.149808539197976</v>
      </c>
      <c r="G100" s="34">
        <f t="shared" si="29"/>
        <v>1.0016659999999999</v>
      </c>
      <c r="H100" s="34">
        <f t="shared" si="30"/>
        <v>5.7181636967551016E-3</v>
      </c>
      <c r="I100" s="34">
        <f t="shared" si="31"/>
        <v>3.8233402399999998E-2</v>
      </c>
      <c r="J100" s="81">
        <f t="shared" si="32"/>
        <v>1.149808539197976</v>
      </c>
      <c r="K100" s="34">
        <f t="shared" si="33"/>
        <v>1.002499</v>
      </c>
      <c r="L100" s="34">
        <f t="shared" si="34"/>
        <v>5.7181636967551016E-3</v>
      </c>
      <c r="M100" s="34">
        <f t="shared" si="35"/>
        <v>3.8265197799999998E-2</v>
      </c>
      <c r="N100" s="81">
        <f t="shared" si="36"/>
        <v>1.149808539197976</v>
      </c>
      <c r="O100" s="34">
        <f t="shared" si="37"/>
        <v>1.0033319999999999</v>
      </c>
      <c r="P100" s="34">
        <f t="shared" si="38"/>
        <v>5.7181636967551016E-3</v>
      </c>
      <c r="Q100" s="34">
        <f t="shared" si="39"/>
        <v>3.8296993299999998E-2</v>
      </c>
      <c r="R100" s="81">
        <f t="shared" si="40"/>
        <v>1.149808539197976</v>
      </c>
      <c r="S100" s="34">
        <f t="shared" si="41"/>
        <v>1.004165</v>
      </c>
      <c r="T100" s="34">
        <f t="shared" si="42"/>
        <v>5.7181636967551016E-3</v>
      </c>
      <c r="U100" s="34">
        <f t="shared" si="43"/>
        <v>3.8328788699999998E-2</v>
      </c>
      <c r="V100" s="81">
        <f t="shared" si="44"/>
        <v>1.149808539197976</v>
      </c>
      <c r="W100" s="34">
        <f t="shared" si="45"/>
        <v>1.0049980000000001</v>
      </c>
      <c r="X100" s="34">
        <f t="shared" si="46"/>
        <v>5.7181636967551016E-3</v>
      </c>
      <c r="Y100" s="34">
        <f t="shared" si="47"/>
        <v>3.8360584199999999E-2</v>
      </c>
    </row>
    <row r="101" spans="1:25" x14ac:dyDescent="0.15">
      <c r="A101" s="51">
        <v>29</v>
      </c>
      <c r="B101" s="81">
        <f t="shared" si="24"/>
        <v>1.1555552822768875</v>
      </c>
      <c r="C101" s="34">
        <f t="shared" si="25"/>
        <v>1.0008330000000001</v>
      </c>
      <c r="D101" s="34">
        <f t="shared" si="26"/>
        <v>5.7467430789114836E-3</v>
      </c>
      <c r="E101" s="34">
        <f t="shared" si="27"/>
        <v>3.69741871E-2</v>
      </c>
      <c r="F101" s="81">
        <f t="shared" si="28"/>
        <v>1.1555552822768875</v>
      </c>
      <c r="G101" s="34">
        <f t="shared" si="29"/>
        <v>1.0016659999999999</v>
      </c>
      <c r="H101" s="34">
        <f t="shared" si="30"/>
        <v>5.7467430789114836E-3</v>
      </c>
      <c r="I101" s="34">
        <f t="shared" si="31"/>
        <v>3.7004961000000003E-2</v>
      </c>
      <c r="J101" s="81">
        <f t="shared" si="32"/>
        <v>1.1555552822768875</v>
      </c>
      <c r="K101" s="34">
        <f t="shared" si="33"/>
        <v>1.002499</v>
      </c>
      <c r="L101" s="34">
        <f t="shared" si="34"/>
        <v>5.7467430789114836E-3</v>
      </c>
      <c r="M101" s="34">
        <f t="shared" si="35"/>
        <v>3.7035734899999999E-2</v>
      </c>
      <c r="N101" s="81">
        <f t="shared" si="36"/>
        <v>1.1555552822768875</v>
      </c>
      <c r="O101" s="34">
        <f t="shared" si="37"/>
        <v>1.0033319999999999</v>
      </c>
      <c r="P101" s="34">
        <f t="shared" si="38"/>
        <v>5.7467430789114836E-3</v>
      </c>
      <c r="Q101" s="34">
        <f t="shared" si="39"/>
        <v>3.70665087E-2</v>
      </c>
      <c r="R101" s="81">
        <f t="shared" si="40"/>
        <v>1.1555552822768875</v>
      </c>
      <c r="S101" s="34">
        <f t="shared" si="41"/>
        <v>1.004165</v>
      </c>
      <c r="T101" s="34">
        <f t="shared" si="42"/>
        <v>5.7467430789114836E-3</v>
      </c>
      <c r="U101" s="34">
        <f t="shared" si="43"/>
        <v>3.7097282600000003E-2</v>
      </c>
      <c r="V101" s="81">
        <f t="shared" si="44"/>
        <v>1.1555552822768875</v>
      </c>
      <c r="W101" s="34">
        <f t="shared" si="45"/>
        <v>1.0049980000000001</v>
      </c>
      <c r="X101" s="34">
        <f t="shared" si="46"/>
        <v>5.7467430789114836E-3</v>
      </c>
      <c r="Y101" s="34">
        <f t="shared" si="47"/>
        <v>3.7128056399999998E-2</v>
      </c>
    </row>
    <row r="102" spans="1:25" x14ac:dyDescent="0.15">
      <c r="A102" s="52">
        <v>30</v>
      </c>
      <c r="B102" s="81">
        <f t="shared" si="24"/>
        <v>1.1613307475777075</v>
      </c>
      <c r="C102" s="34">
        <f t="shared" si="25"/>
        <v>1.0008330000000001</v>
      </c>
      <c r="D102" s="34">
        <f t="shared" si="26"/>
        <v>5.7754653008198842E-3</v>
      </c>
      <c r="E102" s="36">
        <f t="shared" si="27"/>
        <v>3.58287329E-2</v>
      </c>
      <c r="F102" s="84">
        <f t="shared" si="28"/>
        <v>1.1613307475777075</v>
      </c>
      <c r="G102" s="36">
        <f t="shared" si="29"/>
        <v>1.0016659999999999</v>
      </c>
      <c r="H102" s="36">
        <f t="shared" si="30"/>
        <v>5.7754653008198842E-3</v>
      </c>
      <c r="I102" s="36">
        <f t="shared" si="31"/>
        <v>3.58585534E-2</v>
      </c>
      <c r="J102" s="84">
        <f t="shared" si="32"/>
        <v>1.1613307475777075</v>
      </c>
      <c r="K102" s="36">
        <f t="shared" si="33"/>
        <v>1.002499</v>
      </c>
      <c r="L102" s="36">
        <f t="shared" si="34"/>
        <v>5.7754653008198842E-3</v>
      </c>
      <c r="M102" s="36">
        <f t="shared" si="35"/>
        <v>3.5888373899999999E-2</v>
      </c>
      <c r="N102" s="84">
        <f t="shared" si="36"/>
        <v>1.1613307475777075</v>
      </c>
      <c r="O102" s="36">
        <f t="shared" si="37"/>
        <v>1.0033319999999999</v>
      </c>
      <c r="P102" s="36">
        <f t="shared" si="38"/>
        <v>5.7754653008198842E-3</v>
      </c>
      <c r="Q102" s="36">
        <f t="shared" si="39"/>
        <v>3.5918194399999999E-2</v>
      </c>
      <c r="R102" s="84">
        <f t="shared" si="40"/>
        <v>1.1613307475777075</v>
      </c>
      <c r="S102" s="36">
        <f t="shared" si="41"/>
        <v>1.004165</v>
      </c>
      <c r="T102" s="36">
        <f t="shared" si="42"/>
        <v>5.7754653008198842E-3</v>
      </c>
      <c r="U102" s="36">
        <f t="shared" si="43"/>
        <v>3.5948014899999998E-2</v>
      </c>
      <c r="V102" s="84">
        <f t="shared" si="44"/>
        <v>1.1613307475777075</v>
      </c>
      <c r="W102" s="36">
        <f t="shared" si="45"/>
        <v>1.0049980000000001</v>
      </c>
      <c r="X102" s="36">
        <f t="shared" si="46"/>
        <v>5.7754653008198842E-3</v>
      </c>
      <c r="Y102" s="36">
        <f t="shared" si="47"/>
        <v>3.5977835399999998E-2</v>
      </c>
    </row>
    <row r="103" spans="1:25" x14ac:dyDescent="0.15">
      <c r="A103" s="47">
        <v>31</v>
      </c>
      <c r="B103" s="81">
        <f t="shared" si="24"/>
        <v>1.167135078654101</v>
      </c>
      <c r="C103" s="34">
        <f t="shared" si="25"/>
        <v>1.0008330000000001</v>
      </c>
      <c r="D103" s="34">
        <f t="shared" si="26"/>
        <v>5.8043310763933823E-3</v>
      </c>
      <c r="E103" s="32">
        <f t="shared" si="27"/>
        <v>3.47573121E-2</v>
      </c>
      <c r="F103" s="80">
        <f t="shared" si="28"/>
        <v>1.167135078654101</v>
      </c>
      <c r="G103" s="32">
        <f t="shared" si="29"/>
        <v>1.0016659999999999</v>
      </c>
      <c r="H103" s="32">
        <f t="shared" si="30"/>
        <v>5.8043310763933823E-3</v>
      </c>
      <c r="I103" s="32">
        <f t="shared" si="31"/>
        <v>3.47862408E-2</v>
      </c>
      <c r="J103" s="80">
        <f t="shared" si="32"/>
        <v>1.167135078654101</v>
      </c>
      <c r="K103" s="32">
        <f t="shared" si="33"/>
        <v>1.002499</v>
      </c>
      <c r="L103" s="32">
        <f t="shared" si="34"/>
        <v>5.8043310763933823E-3</v>
      </c>
      <c r="M103" s="32">
        <f t="shared" si="35"/>
        <v>3.48151695E-2</v>
      </c>
      <c r="N103" s="80">
        <f t="shared" si="36"/>
        <v>1.167135078654101</v>
      </c>
      <c r="O103" s="32">
        <f t="shared" si="37"/>
        <v>1.0033319999999999</v>
      </c>
      <c r="P103" s="32">
        <f t="shared" si="38"/>
        <v>5.8043310763933823E-3</v>
      </c>
      <c r="Q103" s="32">
        <f t="shared" si="39"/>
        <v>3.4844098300000001E-2</v>
      </c>
      <c r="R103" s="80">
        <f t="shared" si="40"/>
        <v>1.167135078654101</v>
      </c>
      <c r="S103" s="32">
        <f t="shared" si="41"/>
        <v>1.004165</v>
      </c>
      <c r="T103" s="32">
        <f t="shared" si="42"/>
        <v>5.8043310763933823E-3</v>
      </c>
      <c r="U103" s="32">
        <f t="shared" si="43"/>
        <v>3.4873027000000001E-2</v>
      </c>
      <c r="V103" s="80">
        <f t="shared" si="44"/>
        <v>1.167135078654101</v>
      </c>
      <c r="W103" s="32">
        <f t="shared" si="45"/>
        <v>1.0049980000000001</v>
      </c>
      <c r="X103" s="32">
        <f t="shared" si="46"/>
        <v>5.8043310763933823E-3</v>
      </c>
      <c r="Y103" s="32">
        <f t="shared" si="47"/>
        <v>3.4901955800000002E-2</v>
      </c>
    </row>
    <row r="104" spans="1:25" x14ac:dyDescent="0.15">
      <c r="A104" s="48">
        <v>32</v>
      </c>
      <c r="B104" s="81">
        <f t="shared" si="24"/>
        <v>1.1729684197772143</v>
      </c>
      <c r="C104" s="34">
        <f t="shared" si="25"/>
        <v>1.0008330000000001</v>
      </c>
      <c r="D104" s="34">
        <f t="shared" si="26"/>
        <v>5.8333411231131973E-3</v>
      </c>
      <c r="E104" s="34">
        <f t="shared" si="27"/>
        <v>3.3752983899999998E-2</v>
      </c>
      <c r="F104" s="81">
        <f t="shared" si="28"/>
        <v>1.1729684197772143</v>
      </c>
      <c r="G104" s="34">
        <f t="shared" si="29"/>
        <v>1.0016659999999999</v>
      </c>
      <c r="H104" s="34">
        <f t="shared" si="30"/>
        <v>5.8333411231131973E-3</v>
      </c>
      <c r="I104" s="34">
        <f t="shared" si="31"/>
        <v>3.3781076799999997E-2</v>
      </c>
      <c r="J104" s="81">
        <f t="shared" si="32"/>
        <v>1.1729684197772143</v>
      </c>
      <c r="K104" s="34">
        <f t="shared" si="33"/>
        <v>1.002499</v>
      </c>
      <c r="L104" s="34">
        <f t="shared" si="34"/>
        <v>5.8333411231131973E-3</v>
      </c>
      <c r="M104" s="34">
        <f t="shared" si="35"/>
        <v>3.3809169600000001E-2</v>
      </c>
      <c r="N104" s="81">
        <f t="shared" si="36"/>
        <v>1.1729684197772143</v>
      </c>
      <c r="O104" s="34">
        <f t="shared" si="37"/>
        <v>1.0033319999999999</v>
      </c>
      <c r="P104" s="34">
        <f t="shared" si="38"/>
        <v>5.8333411231131973E-3</v>
      </c>
      <c r="Q104" s="34">
        <f t="shared" si="39"/>
        <v>3.38372625E-2</v>
      </c>
      <c r="R104" s="81">
        <f t="shared" si="40"/>
        <v>1.1729684197772143</v>
      </c>
      <c r="S104" s="34">
        <f t="shared" si="41"/>
        <v>1.004165</v>
      </c>
      <c r="T104" s="34">
        <f t="shared" si="42"/>
        <v>5.8333411231131973E-3</v>
      </c>
      <c r="U104" s="34">
        <f t="shared" si="43"/>
        <v>3.3865355299999997E-2</v>
      </c>
      <c r="V104" s="81">
        <f t="shared" si="44"/>
        <v>1.1729684197772143</v>
      </c>
      <c r="W104" s="34">
        <f t="shared" si="45"/>
        <v>1.0049980000000001</v>
      </c>
      <c r="X104" s="34">
        <f t="shared" si="46"/>
        <v>5.8333411231131973E-3</v>
      </c>
      <c r="Y104" s="34">
        <f t="shared" si="47"/>
        <v>3.3893448100000001E-2</v>
      </c>
    </row>
    <row r="105" spans="1:25" x14ac:dyDescent="0.15">
      <c r="A105" s="48">
        <v>33</v>
      </c>
      <c r="B105" s="81">
        <f t="shared" si="24"/>
        <v>1.1788309159392609</v>
      </c>
      <c r="C105" s="34">
        <f t="shared" si="25"/>
        <v>1.0008330000000001</v>
      </c>
      <c r="D105" s="34">
        <f t="shared" si="26"/>
        <v>5.8624961620465177E-3</v>
      </c>
      <c r="E105" s="34">
        <f t="shared" si="27"/>
        <v>3.2809649199999999E-2</v>
      </c>
      <c r="F105" s="81">
        <f t="shared" si="28"/>
        <v>1.1788309159392609</v>
      </c>
      <c r="G105" s="34">
        <f t="shared" si="29"/>
        <v>1.0016659999999999</v>
      </c>
      <c r="H105" s="34">
        <f t="shared" si="30"/>
        <v>5.8624961620465177E-3</v>
      </c>
      <c r="I105" s="34">
        <f t="shared" si="31"/>
        <v>3.2836956899999999E-2</v>
      </c>
      <c r="J105" s="81">
        <f t="shared" si="32"/>
        <v>1.1788309159392609</v>
      </c>
      <c r="K105" s="34">
        <f t="shared" si="33"/>
        <v>1.002499</v>
      </c>
      <c r="L105" s="34">
        <f t="shared" si="34"/>
        <v>5.8624961620465177E-3</v>
      </c>
      <c r="M105" s="34">
        <f t="shared" si="35"/>
        <v>3.2864264599999998E-2</v>
      </c>
      <c r="N105" s="81">
        <f t="shared" si="36"/>
        <v>1.1788309159392609</v>
      </c>
      <c r="O105" s="34">
        <f t="shared" si="37"/>
        <v>1.0033319999999999</v>
      </c>
      <c r="P105" s="34">
        <f t="shared" si="38"/>
        <v>5.8624961620465177E-3</v>
      </c>
      <c r="Q105" s="34">
        <f t="shared" si="39"/>
        <v>3.2891572299999998E-2</v>
      </c>
      <c r="R105" s="81">
        <f t="shared" si="40"/>
        <v>1.1788309159392609</v>
      </c>
      <c r="S105" s="34">
        <f t="shared" si="41"/>
        <v>1.004165</v>
      </c>
      <c r="T105" s="34">
        <f t="shared" si="42"/>
        <v>5.8624961620465177E-3</v>
      </c>
      <c r="U105" s="34">
        <f t="shared" si="43"/>
        <v>3.2918879999999998E-2</v>
      </c>
      <c r="V105" s="81">
        <f t="shared" si="44"/>
        <v>1.1788309159392609</v>
      </c>
      <c r="W105" s="34">
        <f t="shared" si="45"/>
        <v>1.0049980000000001</v>
      </c>
      <c r="X105" s="34">
        <f t="shared" si="46"/>
        <v>5.8624961620465177E-3</v>
      </c>
      <c r="Y105" s="34">
        <f t="shared" si="47"/>
        <v>3.2946187699999997E-2</v>
      </c>
    </row>
    <row r="106" spans="1:25" x14ac:dyDescent="0.15">
      <c r="A106" s="48">
        <v>34</v>
      </c>
      <c r="B106" s="81">
        <f t="shared" si="24"/>
        <v>1.1847227128571254</v>
      </c>
      <c r="C106" s="34">
        <f t="shared" si="25"/>
        <v>1.0008330000000001</v>
      </c>
      <c r="D106" s="34">
        <f t="shared" si="26"/>
        <v>5.8917969178644254E-3</v>
      </c>
      <c r="E106" s="34">
        <f t="shared" si="27"/>
        <v>3.1921926099999998E-2</v>
      </c>
      <c r="F106" s="81">
        <f t="shared" si="28"/>
        <v>1.1847227128571254</v>
      </c>
      <c r="G106" s="34">
        <f t="shared" si="29"/>
        <v>1.0016659999999999</v>
      </c>
      <c r="H106" s="34">
        <f t="shared" si="30"/>
        <v>5.8917969178644254E-3</v>
      </c>
      <c r="I106" s="34">
        <f t="shared" si="31"/>
        <v>3.1948494899999999E-2</v>
      </c>
      <c r="J106" s="81">
        <f t="shared" si="32"/>
        <v>1.1847227128571254</v>
      </c>
      <c r="K106" s="34">
        <f t="shared" si="33"/>
        <v>1.002499</v>
      </c>
      <c r="L106" s="34">
        <f t="shared" si="34"/>
        <v>5.8917969178644254E-3</v>
      </c>
      <c r="M106" s="34">
        <f t="shared" si="35"/>
        <v>3.19750637E-2</v>
      </c>
      <c r="N106" s="81">
        <f t="shared" si="36"/>
        <v>1.1847227128571254</v>
      </c>
      <c r="O106" s="34">
        <f t="shared" si="37"/>
        <v>1.0033319999999999</v>
      </c>
      <c r="P106" s="34">
        <f t="shared" si="38"/>
        <v>5.8917969178644254E-3</v>
      </c>
      <c r="Q106" s="34">
        <f t="shared" si="39"/>
        <v>3.2001632600000003E-2</v>
      </c>
      <c r="R106" s="81">
        <f t="shared" si="40"/>
        <v>1.1847227128571254</v>
      </c>
      <c r="S106" s="34">
        <f t="shared" si="41"/>
        <v>1.004165</v>
      </c>
      <c r="T106" s="34">
        <f t="shared" si="42"/>
        <v>5.8917969178644254E-3</v>
      </c>
      <c r="U106" s="34">
        <f t="shared" si="43"/>
        <v>3.2028201399999998E-2</v>
      </c>
      <c r="V106" s="81">
        <f t="shared" si="44"/>
        <v>1.1847227128571254</v>
      </c>
      <c r="W106" s="34">
        <f t="shared" si="45"/>
        <v>1.0049980000000001</v>
      </c>
      <c r="X106" s="34">
        <f t="shared" si="46"/>
        <v>5.8917969178644254E-3</v>
      </c>
      <c r="Y106" s="34">
        <f t="shared" si="47"/>
        <v>3.2054770199999999E-2</v>
      </c>
    </row>
    <row r="107" spans="1:25" x14ac:dyDescent="0.15">
      <c r="A107" s="49">
        <v>35</v>
      </c>
      <c r="B107" s="81">
        <f t="shared" si="24"/>
        <v>1.1906439569759855</v>
      </c>
      <c r="C107" s="34">
        <f t="shared" si="25"/>
        <v>1.0008330000000001</v>
      </c>
      <c r="D107" s="34">
        <f t="shared" si="26"/>
        <v>5.9212441188599132E-3</v>
      </c>
      <c r="E107" s="38">
        <f t="shared" si="27"/>
        <v>3.1085047800000001E-2</v>
      </c>
      <c r="F107" s="82">
        <f t="shared" si="28"/>
        <v>1.1906439569759855</v>
      </c>
      <c r="G107" s="38">
        <f t="shared" si="29"/>
        <v>1.0016659999999999</v>
      </c>
      <c r="H107" s="38">
        <f t="shared" si="30"/>
        <v>5.9212441188599132E-3</v>
      </c>
      <c r="I107" s="38">
        <f t="shared" si="31"/>
        <v>3.1110920100000002E-2</v>
      </c>
      <c r="J107" s="82">
        <f t="shared" si="32"/>
        <v>1.1906439569759855</v>
      </c>
      <c r="K107" s="38">
        <f t="shared" si="33"/>
        <v>1.002499</v>
      </c>
      <c r="L107" s="38">
        <f t="shared" si="34"/>
        <v>5.9212441188599132E-3</v>
      </c>
      <c r="M107" s="38">
        <f t="shared" si="35"/>
        <v>3.1136792399999998E-2</v>
      </c>
      <c r="N107" s="82">
        <f t="shared" si="36"/>
        <v>1.1906439569759855</v>
      </c>
      <c r="O107" s="38">
        <f t="shared" si="37"/>
        <v>1.0033319999999999</v>
      </c>
      <c r="P107" s="38">
        <f t="shared" si="38"/>
        <v>5.9212441188599132E-3</v>
      </c>
      <c r="Q107" s="38">
        <f t="shared" si="39"/>
        <v>3.1162664699999999E-2</v>
      </c>
      <c r="R107" s="82">
        <f t="shared" si="40"/>
        <v>1.1906439569759855</v>
      </c>
      <c r="S107" s="38">
        <f t="shared" si="41"/>
        <v>1.004165</v>
      </c>
      <c r="T107" s="38">
        <f t="shared" si="42"/>
        <v>5.9212441188599132E-3</v>
      </c>
      <c r="U107" s="38">
        <f t="shared" si="43"/>
        <v>3.1188536999999999E-2</v>
      </c>
      <c r="V107" s="82">
        <f t="shared" si="44"/>
        <v>1.1906439569759855</v>
      </c>
      <c r="W107" s="38">
        <f t="shared" si="45"/>
        <v>1.0049980000000001</v>
      </c>
      <c r="X107" s="38">
        <f t="shared" si="46"/>
        <v>5.9212441188599132E-3</v>
      </c>
      <c r="Y107" s="38">
        <f t="shared" si="47"/>
        <v>3.1214409299999999E-2</v>
      </c>
    </row>
    <row r="108" spans="1:25" x14ac:dyDescent="0.15">
      <c r="A108" s="50">
        <v>36</v>
      </c>
      <c r="B108" s="81">
        <f t="shared" si="24"/>
        <v>1.1965947954729514</v>
      </c>
      <c r="C108" s="34">
        <f t="shared" si="25"/>
        <v>1.0008330000000001</v>
      </c>
      <c r="D108" s="34">
        <f t="shared" si="26"/>
        <v>5.9508384969659753E-3</v>
      </c>
      <c r="E108" s="40">
        <f t="shared" si="27"/>
        <v>3.0294777299999999E-2</v>
      </c>
      <c r="F108" s="83">
        <f t="shared" si="28"/>
        <v>1.1965947954729514</v>
      </c>
      <c r="G108" s="40">
        <f t="shared" si="29"/>
        <v>1.0016659999999999</v>
      </c>
      <c r="H108" s="40">
        <f t="shared" si="30"/>
        <v>5.9508384969659753E-3</v>
      </c>
      <c r="I108" s="40">
        <f t="shared" si="31"/>
        <v>3.0319991800000001E-2</v>
      </c>
      <c r="J108" s="83">
        <f t="shared" si="32"/>
        <v>1.1965947954729514</v>
      </c>
      <c r="K108" s="40">
        <f t="shared" si="33"/>
        <v>1.002499</v>
      </c>
      <c r="L108" s="40">
        <f t="shared" si="34"/>
        <v>5.9508384969659753E-3</v>
      </c>
      <c r="M108" s="40">
        <f t="shared" si="35"/>
        <v>3.0345206400000001E-2</v>
      </c>
      <c r="N108" s="83">
        <f t="shared" si="36"/>
        <v>1.1965947954729514</v>
      </c>
      <c r="O108" s="40">
        <f t="shared" si="37"/>
        <v>1.0033319999999999</v>
      </c>
      <c r="P108" s="40">
        <f t="shared" si="38"/>
        <v>5.9508384969659753E-3</v>
      </c>
      <c r="Q108" s="40">
        <f t="shared" si="39"/>
        <v>3.03704209E-2</v>
      </c>
      <c r="R108" s="83">
        <f t="shared" si="40"/>
        <v>1.1965947954729514</v>
      </c>
      <c r="S108" s="40">
        <f t="shared" si="41"/>
        <v>1.004165</v>
      </c>
      <c r="T108" s="40">
        <f t="shared" si="42"/>
        <v>5.9508384969659753E-3</v>
      </c>
      <c r="U108" s="40">
        <f t="shared" si="43"/>
        <v>3.03956355E-2</v>
      </c>
      <c r="V108" s="83">
        <f t="shared" si="44"/>
        <v>1.1965947954729514</v>
      </c>
      <c r="W108" s="40">
        <f t="shared" si="45"/>
        <v>1.0049980000000001</v>
      </c>
      <c r="X108" s="40">
        <f t="shared" si="46"/>
        <v>5.9508384969659753E-3</v>
      </c>
      <c r="Y108" s="40">
        <f t="shared" si="47"/>
        <v>3.0420849999999999E-2</v>
      </c>
    </row>
    <row r="109" spans="1:25" x14ac:dyDescent="0.15">
      <c r="A109" s="51">
        <v>37</v>
      </c>
      <c r="B109" s="81">
        <f t="shared" si="24"/>
        <v>1.2025753762607254</v>
      </c>
      <c r="C109" s="34">
        <f t="shared" si="25"/>
        <v>1.0008330000000001</v>
      </c>
      <c r="D109" s="34">
        <f t="shared" si="26"/>
        <v>5.9805807877738116E-3</v>
      </c>
      <c r="E109" s="34">
        <f t="shared" si="27"/>
        <v>2.9547335500000001E-2</v>
      </c>
      <c r="F109" s="81">
        <f t="shared" si="28"/>
        <v>1.2025753762607254</v>
      </c>
      <c r="G109" s="34">
        <f t="shared" si="29"/>
        <v>1.0016659999999999</v>
      </c>
      <c r="H109" s="34">
        <f t="shared" si="30"/>
        <v>5.9805807877738116E-3</v>
      </c>
      <c r="I109" s="34">
        <f t="shared" si="31"/>
        <v>2.9571928000000001E-2</v>
      </c>
      <c r="J109" s="81">
        <f t="shared" si="32"/>
        <v>1.2025753762607254</v>
      </c>
      <c r="K109" s="34">
        <f t="shared" si="33"/>
        <v>1.002499</v>
      </c>
      <c r="L109" s="34">
        <f t="shared" si="34"/>
        <v>5.9805807877738116E-3</v>
      </c>
      <c r="M109" s="34">
        <f t="shared" si="35"/>
        <v>2.95965204E-2</v>
      </c>
      <c r="N109" s="81">
        <f t="shared" si="36"/>
        <v>1.2025753762607254</v>
      </c>
      <c r="O109" s="34">
        <f t="shared" si="37"/>
        <v>1.0033319999999999</v>
      </c>
      <c r="P109" s="34">
        <f t="shared" si="38"/>
        <v>5.9805807877738116E-3</v>
      </c>
      <c r="Q109" s="34">
        <f t="shared" si="39"/>
        <v>2.96211129E-2</v>
      </c>
      <c r="R109" s="81">
        <f t="shared" si="40"/>
        <v>1.2025753762607254</v>
      </c>
      <c r="S109" s="34">
        <f t="shared" si="41"/>
        <v>1.004165</v>
      </c>
      <c r="T109" s="34">
        <f t="shared" si="42"/>
        <v>5.9805807877738116E-3</v>
      </c>
      <c r="U109" s="34">
        <f t="shared" si="43"/>
        <v>2.9645705299999998E-2</v>
      </c>
      <c r="V109" s="81">
        <f t="shared" si="44"/>
        <v>1.2025753762607254</v>
      </c>
      <c r="W109" s="34">
        <f t="shared" si="45"/>
        <v>1.0049980000000001</v>
      </c>
      <c r="X109" s="34">
        <f t="shared" si="46"/>
        <v>5.9805807877738116E-3</v>
      </c>
      <c r="Y109" s="34">
        <f t="shared" si="47"/>
        <v>2.9670297799999999E-2</v>
      </c>
    </row>
    <row r="110" spans="1:25" x14ac:dyDescent="0.15">
      <c r="A110" s="51">
        <v>38</v>
      </c>
      <c r="B110" s="81">
        <f t="shared" si="24"/>
        <v>1.2085858479912766</v>
      </c>
      <c r="C110" s="34">
        <f t="shared" si="25"/>
        <v>1.0008330000000001</v>
      </c>
      <c r="D110" s="34">
        <f t="shared" si="26"/>
        <v>6.0104717305511056E-3</v>
      </c>
      <c r="E110" s="34">
        <f t="shared" si="27"/>
        <v>2.8839341300000002E-2</v>
      </c>
      <c r="F110" s="81">
        <f t="shared" si="28"/>
        <v>1.2085858479912766</v>
      </c>
      <c r="G110" s="34">
        <f t="shared" si="29"/>
        <v>1.0016659999999999</v>
      </c>
      <c r="H110" s="34">
        <f t="shared" si="30"/>
        <v>6.0104717305511056E-3</v>
      </c>
      <c r="I110" s="34">
        <f t="shared" si="31"/>
        <v>2.8863344400000001E-2</v>
      </c>
      <c r="J110" s="81">
        <f t="shared" si="32"/>
        <v>1.2085858479912766</v>
      </c>
      <c r="K110" s="34">
        <f t="shared" si="33"/>
        <v>1.002499</v>
      </c>
      <c r="L110" s="34">
        <f t="shared" si="34"/>
        <v>6.0104717305511056E-3</v>
      </c>
      <c r="M110" s="34">
        <f t="shared" si="35"/>
        <v>2.8887347599999998E-2</v>
      </c>
      <c r="N110" s="81">
        <f t="shared" si="36"/>
        <v>1.2085858479912766</v>
      </c>
      <c r="O110" s="34">
        <f t="shared" si="37"/>
        <v>1.0033319999999999</v>
      </c>
      <c r="P110" s="34">
        <f t="shared" si="38"/>
        <v>6.0104717305511056E-3</v>
      </c>
      <c r="Q110" s="34">
        <f t="shared" si="39"/>
        <v>2.8911350799999999E-2</v>
      </c>
      <c r="R110" s="81">
        <f t="shared" si="40"/>
        <v>1.2085858479912766</v>
      </c>
      <c r="S110" s="34">
        <f t="shared" si="41"/>
        <v>1.004165</v>
      </c>
      <c r="T110" s="34">
        <f t="shared" si="42"/>
        <v>6.0104717305511056E-3</v>
      </c>
      <c r="U110" s="34">
        <f t="shared" si="43"/>
        <v>2.8935354E-2</v>
      </c>
      <c r="V110" s="81">
        <f t="shared" si="44"/>
        <v>1.2085858479912766</v>
      </c>
      <c r="W110" s="34">
        <f t="shared" si="45"/>
        <v>1.0049980000000001</v>
      </c>
      <c r="X110" s="34">
        <f t="shared" si="46"/>
        <v>6.0104717305511056E-3</v>
      </c>
      <c r="Y110" s="34">
        <f t="shared" si="47"/>
        <v>2.8959357099999999E-2</v>
      </c>
    </row>
    <row r="111" spans="1:25" x14ac:dyDescent="0.15">
      <c r="A111" s="51">
        <v>39</v>
      </c>
      <c r="B111" s="81">
        <f t="shared" si="24"/>
        <v>1.2146263600595371</v>
      </c>
      <c r="C111" s="34">
        <f t="shared" si="25"/>
        <v>1.0008330000000001</v>
      </c>
      <c r="D111" s="34">
        <f t="shared" si="26"/>
        <v>6.0405120682604004E-3</v>
      </c>
      <c r="E111" s="34">
        <f t="shared" si="27"/>
        <v>2.8167760100000001E-2</v>
      </c>
      <c r="F111" s="81">
        <f t="shared" si="28"/>
        <v>1.2146263600595371</v>
      </c>
      <c r="G111" s="34">
        <f t="shared" si="29"/>
        <v>1.0016659999999999</v>
      </c>
      <c r="H111" s="34">
        <f t="shared" si="30"/>
        <v>6.0405120682604004E-3</v>
      </c>
      <c r="I111" s="34">
        <f t="shared" si="31"/>
        <v>2.8191204300000001E-2</v>
      </c>
      <c r="J111" s="81">
        <f t="shared" si="32"/>
        <v>1.2146263600595371</v>
      </c>
      <c r="K111" s="34">
        <f t="shared" si="33"/>
        <v>1.002499</v>
      </c>
      <c r="L111" s="34">
        <f t="shared" si="34"/>
        <v>6.0405120682604004E-3</v>
      </c>
      <c r="M111" s="34">
        <f t="shared" si="35"/>
        <v>2.8214648500000002E-2</v>
      </c>
      <c r="N111" s="81">
        <f t="shared" si="36"/>
        <v>1.2146263600595371</v>
      </c>
      <c r="O111" s="34">
        <f t="shared" si="37"/>
        <v>1.0033319999999999</v>
      </c>
      <c r="P111" s="34">
        <f t="shared" si="38"/>
        <v>6.0405120682604004E-3</v>
      </c>
      <c r="Q111" s="34">
        <f t="shared" si="39"/>
        <v>2.8238092699999998E-2</v>
      </c>
      <c r="R111" s="81">
        <f t="shared" si="40"/>
        <v>1.2146263600595371</v>
      </c>
      <c r="S111" s="34">
        <f t="shared" si="41"/>
        <v>1.004165</v>
      </c>
      <c r="T111" s="34">
        <f t="shared" si="42"/>
        <v>6.0405120682604004E-3</v>
      </c>
      <c r="U111" s="34">
        <f t="shared" si="43"/>
        <v>2.8261536899999998E-2</v>
      </c>
      <c r="V111" s="81">
        <f t="shared" si="44"/>
        <v>1.2146263600595371</v>
      </c>
      <c r="W111" s="34">
        <f t="shared" si="45"/>
        <v>1.0049980000000001</v>
      </c>
      <c r="X111" s="34">
        <f t="shared" si="46"/>
        <v>6.0405120682604004E-3</v>
      </c>
      <c r="Y111" s="34">
        <f t="shared" si="47"/>
        <v>2.8284981099999999E-2</v>
      </c>
    </row>
    <row r="112" spans="1:25" x14ac:dyDescent="0.15">
      <c r="A112" s="52">
        <v>40</v>
      </c>
      <c r="B112" s="81">
        <f t="shared" si="24"/>
        <v>1.2206970626071147</v>
      </c>
      <c r="C112" s="34">
        <f t="shared" si="25"/>
        <v>1.0008330000000001</v>
      </c>
      <c r="D112" s="34">
        <f t="shared" si="26"/>
        <v>6.0707025475775665E-3</v>
      </c>
      <c r="E112" s="36">
        <f t="shared" si="27"/>
        <v>2.7529860900000001E-2</v>
      </c>
      <c r="F112" s="84">
        <f t="shared" si="28"/>
        <v>1.2206970626071147</v>
      </c>
      <c r="G112" s="36">
        <f t="shared" si="29"/>
        <v>1.0016659999999999</v>
      </c>
      <c r="H112" s="36">
        <f t="shared" si="30"/>
        <v>6.0707025475775665E-3</v>
      </c>
      <c r="I112" s="36">
        <f t="shared" si="31"/>
        <v>2.7552774200000001E-2</v>
      </c>
      <c r="J112" s="84">
        <f t="shared" si="32"/>
        <v>1.2206970626071147</v>
      </c>
      <c r="K112" s="36">
        <f t="shared" si="33"/>
        <v>1.002499</v>
      </c>
      <c r="L112" s="36">
        <f t="shared" si="34"/>
        <v>6.0707025475775665E-3</v>
      </c>
      <c r="M112" s="36">
        <f t="shared" si="35"/>
        <v>2.7575687500000001E-2</v>
      </c>
      <c r="N112" s="84">
        <f t="shared" si="36"/>
        <v>1.2206970626071147</v>
      </c>
      <c r="O112" s="36">
        <f t="shared" si="37"/>
        <v>1.0033319999999999</v>
      </c>
      <c r="P112" s="36">
        <f t="shared" si="38"/>
        <v>6.0707025475775665E-3</v>
      </c>
      <c r="Q112" s="36">
        <f t="shared" si="39"/>
        <v>2.7598600800000001E-2</v>
      </c>
      <c r="R112" s="84">
        <f t="shared" si="40"/>
        <v>1.2206970626071147</v>
      </c>
      <c r="S112" s="36">
        <f t="shared" si="41"/>
        <v>1.004165</v>
      </c>
      <c r="T112" s="36">
        <f t="shared" si="42"/>
        <v>6.0707025475775665E-3</v>
      </c>
      <c r="U112" s="36">
        <f t="shared" si="43"/>
        <v>2.7621514100000001E-2</v>
      </c>
      <c r="V112" s="84">
        <f t="shared" si="44"/>
        <v>1.2206970626071147</v>
      </c>
      <c r="W112" s="36">
        <f t="shared" si="45"/>
        <v>1.0049980000000001</v>
      </c>
      <c r="X112" s="36">
        <f t="shared" si="46"/>
        <v>6.0707025475775665E-3</v>
      </c>
      <c r="Y112" s="36">
        <f t="shared" si="47"/>
        <v>2.7644427400000001E-2</v>
      </c>
    </row>
    <row r="113" spans="1:25" x14ac:dyDescent="0.15">
      <c r="A113" s="47">
        <v>41</v>
      </c>
      <c r="B113" s="81">
        <f t="shared" si="24"/>
        <v>1.2267981065260252</v>
      </c>
      <c r="C113" s="34">
        <f t="shared" si="25"/>
        <v>1.0008330000000001</v>
      </c>
      <c r="D113" s="34">
        <f t="shared" si="26"/>
        <v>6.1010439189103597E-3</v>
      </c>
      <c r="E113" s="32">
        <f t="shared" si="27"/>
        <v>2.6923179299999999E-2</v>
      </c>
      <c r="F113" s="80">
        <f t="shared" si="28"/>
        <v>1.2267981065260252</v>
      </c>
      <c r="G113" s="32">
        <f t="shared" si="29"/>
        <v>1.0016659999999999</v>
      </c>
      <c r="H113" s="32">
        <f t="shared" si="30"/>
        <v>6.1010439189103597E-3</v>
      </c>
      <c r="I113" s="32">
        <f t="shared" si="31"/>
        <v>2.6945587600000001E-2</v>
      </c>
      <c r="J113" s="80">
        <f t="shared" si="32"/>
        <v>1.2267981065260252</v>
      </c>
      <c r="K113" s="32">
        <f t="shared" si="33"/>
        <v>1.002499</v>
      </c>
      <c r="L113" s="32">
        <f t="shared" si="34"/>
        <v>6.1010439189103597E-3</v>
      </c>
      <c r="M113" s="32">
        <f t="shared" si="35"/>
        <v>2.6967996000000001E-2</v>
      </c>
      <c r="N113" s="80">
        <f t="shared" si="36"/>
        <v>1.2267981065260252</v>
      </c>
      <c r="O113" s="32">
        <f t="shared" si="37"/>
        <v>1.0033319999999999</v>
      </c>
      <c r="P113" s="32">
        <f t="shared" si="38"/>
        <v>6.1010439189103597E-3</v>
      </c>
      <c r="Q113" s="32">
        <f t="shared" si="39"/>
        <v>2.69904043E-2</v>
      </c>
      <c r="R113" s="80">
        <f t="shared" si="40"/>
        <v>1.2267981065260252</v>
      </c>
      <c r="S113" s="32">
        <f t="shared" si="41"/>
        <v>1.004165</v>
      </c>
      <c r="T113" s="32">
        <f t="shared" si="42"/>
        <v>6.1010439189103597E-3</v>
      </c>
      <c r="U113" s="32">
        <f t="shared" si="43"/>
        <v>2.70128127E-2</v>
      </c>
      <c r="V113" s="80">
        <f t="shared" si="44"/>
        <v>1.2267981065260252</v>
      </c>
      <c r="W113" s="32">
        <f t="shared" si="45"/>
        <v>1.0049980000000001</v>
      </c>
      <c r="X113" s="32">
        <f t="shared" si="46"/>
        <v>6.1010439189103597E-3</v>
      </c>
      <c r="Y113" s="32">
        <f t="shared" si="47"/>
        <v>2.7035221000000002E-2</v>
      </c>
    </row>
    <row r="114" spans="1:25" x14ac:dyDescent="0.15">
      <c r="A114" s="48">
        <v>42</v>
      </c>
      <c r="B114" s="81">
        <f t="shared" si="24"/>
        <v>1.2329296434624424</v>
      </c>
      <c r="C114" s="34">
        <f t="shared" si="25"/>
        <v>1.0008330000000001</v>
      </c>
      <c r="D114" s="34">
        <f t="shared" si="26"/>
        <v>6.1315369364170732E-3</v>
      </c>
      <c r="E114" s="34">
        <f t="shared" si="27"/>
        <v>2.6345485299999999E-2</v>
      </c>
      <c r="F114" s="81">
        <f t="shared" si="28"/>
        <v>1.2329296434624424</v>
      </c>
      <c r="G114" s="34">
        <f t="shared" si="29"/>
        <v>1.0016659999999999</v>
      </c>
      <c r="H114" s="34">
        <f t="shared" si="30"/>
        <v>6.1315369364170732E-3</v>
      </c>
      <c r="I114" s="34">
        <f t="shared" si="31"/>
        <v>2.6367412900000001E-2</v>
      </c>
      <c r="J114" s="81">
        <f t="shared" si="32"/>
        <v>1.2329296434624424</v>
      </c>
      <c r="K114" s="34">
        <f t="shared" si="33"/>
        <v>1.002499</v>
      </c>
      <c r="L114" s="34">
        <f t="shared" si="34"/>
        <v>6.1315369364170732E-3</v>
      </c>
      <c r="M114" s="34">
        <f t="shared" si="35"/>
        <v>2.6389340399999999E-2</v>
      </c>
      <c r="N114" s="81">
        <f t="shared" si="36"/>
        <v>1.2329296434624424</v>
      </c>
      <c r="O114" s="34">
        <f t="shared" si="37"/>
        <v>1.0033319999999999</v>
      </c>
      <c r="P114" s="34">
        <f t="shared" si="38"/>
        <v>6.1315369364170732E-3</v>
      </c>
      <c r="Q114" s="34">
        <f t="shared" si="39"/>
        <v>2.64112679E-2</v>
      </c>
      <c r="R114" s="81">
        <f t="shared" si="40"/>
        <v>1.2329296434624424</v>
      </c>
      <c r="S114" s="34">
        <f t="shared" si="41"/>
        <v>1.004165</v>
      </c>
      <c r="T114" s="34">
        <f t="shared" si="42"/>
        <v>6.1315369364170732E-3</v>
      </c>
      <c r="U114" s="34">
        <f t="shared" si="43"/>
        <v>2.6433195400000001E-2</v>
      </c>
      <c r="V114" s="81">
        <f t="shared" si="44"/>
        <v>1.2329296434624424</v>
      </c>
      <c r="W114" s="34">
        <f t="shared" si="45"/>
        <v>1.0049980000000001</v>
      </c>
      <c r="X114" s="34">
        <f t="shared" si="46"/>
        <v>6.1315369364170732E-3</v>
      </c>
      <c r="Y114" s="34">
        <f t="shared" si="47"/>
        <v>2.6455123000000001E-2</v>
      </c>
    </row>
    <row r="115" spans="1:25" x14ac:dyDescent="0.15">
      <c r="A115" s="48">
        <v>43</v>
      </c>
      <c r="B115" s="81">
        <f t="shared" si="24"/>
        <v>1.2390918258204677</v>
      </c>
      <c r="C115" s="34">
        <f t="shared" si="25"/>
        <v>1.0008330000000001</v>
      </c>
      <c r="D115" s="34">
        <f t="shared" si="26"/>
        <v>6.1621823580252878E-3</v>
      </c>
      <c r="E115" s="34">
        <f t="shared" si="27"/>
        <v>2.57947566E-2</v>
      </c>
      <c r="F115" s="81">
        <f t="shared" si="28"/>
        <v>1.2390918258204677</v>
      </c>
      <c r="G115" s="34">
        <f t="shared" si="29"/>
        <v>1.0016659999999999</v>
      </c>
      <c r="H115" s="34">
        <f t="shared" si="30"/>
        <v>6.1621823580252878E-3</v>
      </c>
      <c r="I115" s="34">
        <f t="shared" si="31"/>
        <v>2.5816225799999998E-2</v>
      </c>
      <c r="J115" s="81">
        <f t="shared" si="32"/>
        <v>1.2390918258204677</v>
      </c>
      <c r="K115" s="34">
        <f t="shared" si="33"/>
        <v>1.002499</v>
      </c>
      <c r="L115" s="34">
        <f t="shared" si="34"/>
        <v>6.1621823580252878E-3</v>
      </c>
      <c r="M115" s="34">
        <f t="shared" si="35"/>
        <v>2.5837694899999999E-2</v>
      </c>
      <c r="N115" s="81">
        <f t="shared" si="36"/>
        <v>1.2390918258204677</v>
      </c>
      <c r="O115" s="34">
        <f t="shared" si="37"/>
        <v>1.0033319999999999</v>
      </c>
      <c r="P115" s="34">
        <f t="shared" si="38"/>
        <v>6.1621823580252878E-3</v>
      </c>
      <c r="Q115" s="34">
        <f t="shared" si="39"/>
        <v>2.5859164099999998E-2</v>
      </c>
      <c r="R115" s="81">
        <f t="shared" si="40"/>
        <v>1.2390918258204677</v>
      </c>
      <c r="S115" s="34">
        <f t="shared" si="41"/>
        <v>1.004165</v>
      </c>
      <c r="T115" s="34">
        <f t="shared" si="42"/>
        <v>6.1621823580252878E-3</v>
      </c>
      <c r="U115" s="34">
        <f t="shared" si="43"/>
        <v>2.5880633199999999E-2</v>
      </c>
      <c r="V115" s="81">
        <f t="shared" si="44"/>
        <v>1.2390918258204677</v>
      </c>
      <c r="W115" s="34">
        <f t="shared" si="45"/>
        <v>1.0049980000000001</v>
      </c>
      <c r="X115" s="34">
        <f t="shared" si="46"/>
        <v>6.1621823580252878E-3</v>
      </c>
      <c r="Y115" s="34">
        <f t="shared" si="47"/>
        <v>2.5902102400000002E-2</v>
      </c>
    </row>
    <row r="116" spans="1:25" x14ac:dyDescent="0.15">
      <c r="A116" s="48">
        <v>44</v>
      </c>
      <c r="B116" s="81">
        <f t="shared" si="24"/>
        <v>1.2452848067659186</v>
      </c>
      <c r="C116" s="34">
        <f t="shared" si="25"/>
        <v>1.0008330000000001</v>
      </c>
      <c r="D116" s="34">
        <f t="shared" si="26"/>
        <v>6.1929809454506976E-3</v>
      </c>
      <c r="E116" s="34">
        <f t="shared" si="27"/>
        <v>2.52691546E-2</v>
      </c>
      <c r="F116" s="81">
        <f t="shared" si="28"/>
        <v>1.2452848067659186</v>
      </c>
      <c r="G116" s="34">
        <f t="shared" si="29"/>
        <v>1.0016659999999999</v>
      </c>
      <c r="H116" s="34">
        <f t="shared" si="30"/>
        <v>6.1929809454506976E-3</v>
      </c>
      <c r="I116" s="34">
        <f t="shared" si="31"/>
        <v>2.52901863E-2</v>
      </c>
      <c r="J116" s="81">
        <f t="shared" si="32"/>
        <v>1.2452848067659186</v>
      </c>
      <c r="K116" s="34">
        <f t="shared" si="33"/>
        <v>1.002499</v>
      </c>
      <c r="L116" s="34">
        <f t="shared" si="34"/>
        <v>6.1929809454506976E-3</v>
      </c>
      <c r="M116" s="34">
        <f t="shared" si="35"/>
        <v>2.5311218E-2</v>
      </c>
      <c r="N116" s="81">
        <f t="shared" si="36"/>
        <v>1.2452848067659186</v>
      </c>
      <c r="O116" s="34">
        <f t="shared" si="37"/>
        <v>1.0033319999999999</v>
      </c>
      <c r="P116" s="34">
        <f t="shared" si="38"/>
        <v>6.1929809454506976E-3</v>
      </c>
      <c r="Q116" s="34">
        <f t="shared" si="39"/>
        <v>2.5332249599999999E-2</v>
      </c>
      <c r="R116" s="81">
        <f t="shared" si="40"/>
        <v>1.2452848067659186</v>
      </c>
      <c r="S116" s="34">
        <f t="shared" si="41"/>
        <v>1.004165</v>
      </c>
      <c r="T116" s="34">
        <f t="shared" si="42"/>
        <v>6.1929809454506976E-3</v>
      </c>
      <c r="U116" s="34">
        <f t="shared" si="43"/>
        <v>2.5353281299999999E-2</v>
      </c>
      <c r="V116" s="81">
        <f t="shared" si="44"/>
        <v>1.2452848067659186</v>
      </c>
      <c r="W116" s="34">
        <f t="shared" si="45"/>
        <v>1.0049980000000001</v>
      </c>
      <c r="X116" s="34">
        <f t="shared" si="46"/>
        <v>6.1929809454506976E-3</v>
      </c>
      <c r="Y116" s="34">
        <f t="shared" si="47"/>
        <v>2.5374312999999999E-2</v>
      </c>
    </row>
    <row r="117" spans="1:25" x14ac:dyDescent="0.15">
      <c r="A117" s="49">
        <v>45</v>
      </c>
      <c r="B117" s="81">
        <f t="shared" si="24"/>
        <v>1.2515087402301348</v>
      </c>
      <c r="C117" s="34">
        <f t="shared" si="25"/>
        <v>1.0008330000000001</v>
      </c>
      <c r="D117" s="34">
        <f t="shared" si="26"/>
        <v>6.2239334642160615E-3</v>
      </c>
      <c r="E117" s="38">
        <f t="shared" si="27"/>
        <v>2.47670041E-2</v>
      </c>
      <c r="F117" s="82">
        <f t="shared" si="28"/>
        <v>1.2515087402301348</v>
      </c>
      <c r="G117" s="38">
        <f t="shared" si="29"/>
        <v>1.0016659999999999</v>
      </c>
      <c r="H117" s="38">
        <f t="shared" si="30"/>
        <v>6.2239334642160615E-3</v>
      </c>
      <c r="I117" s="38">
        <f t="shared" si="31"/>
        <v>2.4787617800000002E-2</v>
      </c>
      <c r="J117" s="82">
        <f t="shared" si="32"/>
        <v>1.2515087402301348</v>
      </c>
      <c r="K117" s="38">
        <f t="shared" si="33"/>
        <v>1.002499</v>
      </c>
      <c r="L117" s="38">
        <f t="shared" si="34"/>
        <v>6.2239334642160615E-3</v>
      </c>
      <c r="M117" s="38">
        <f t="shared" si="35"/>
        <v>2.4808231600000001E-2</v>
      </c>
      <c r="N117" s="82">
        <f t="shared" si="36"/>
        <v>1.2515087402301348</v>
      </c>
      <c r="O117" s="38">
        <f t="shared" si="37"/>
        <v>1.0033319999999999</v>
      </c>
      <c r="P117" s="38">
        <f t="shared" si="38"/>
        <v>6.2239334642160615E-3</v>
      </c>
      <c r="Q117" s="38">
        <f t="shared" si="39"/>
        <v>2.4828845299999999E-2</v>
      </c>
      <c r="R117" s="82">
        <f t="shared" si="40"/>
        <v>1.2515087402301348</v>
      </c>
      <c r="S117" s="38">
        <f t="shared" si="41"/>
        <v>1.004165</v>
      </c>
      <c r="T117" s="38">
        <f t="shared" si="42"/>
        <v>6.2239334642160615E-3</v>
      </c>
      <c r="U117" s="38">
        <f t="shared" si="43"/>
        <v>2.4849459099999999E-2</v>
      </c>
      <c r="V117" s="82">
        <f t="shared" si="44"/>
        <v>1.2515087402301348</v>
      </c>
      <c r="W117" s="38">
        <f t="shared" si="45"/>
        <v>1.0049980000000001</v>
      </c>
      <c r="X117" s="38">
        <f t="shared" si="46"/>
        <v>6.2239334642160615E-3</v>
      </c>
      <c r="Y117" s="38">
        <f t="shared" si="47"/>
        <v>2.48700728E-2</v>
      </c>
    </row>
    <row r="118" spans="1:25" x14ac:dyDescent="0.15">
      <c r="A118" s="50">
        <v>46</v>
      </c>
      <c r="B118" s="81">
        <f t="shared" si="24"/>
        <v>1.2577637809138051</v>
      </c>
      <c r="C118" s="34">
        <f t="shared" si="25"/>
        <v>1.0008330000000001</v>
      </c>
      <c r="D118" s="34">
        <f t="shared" si="26"/>
        <v>6.2550406836702141E-3</v>
      </c>
      <c r="E118" s="40">
        <f t="shared" si="27"/>
        <v>2.4286775699999999E-2</v>
      </c>
      <c r="F118" s="83">
        <f t="shared" si="28"/>
        <v>1.2577637809138051</v>
      </c>
      <c r="G118" s="40">
        <f t="shared" si="29"/>
        <v>1.0016659999999999</v>
      </c>
      <c r="H118" s="40">
        <f t="shared" si="30"/>
        <v>6.2550406836702141E-3</v>
      </c>
      <c r="I118" s="40">
        <f t="shared" si="31"/>
        <v>2.4306989800000001E-2</v>
      </c>
      <c r="J118" s="83">
        <f t="shared" si="32"/>
        <v>1.2577637809138051</v>
      </c>
      <c r="K118" s="40">
        <f t="shared" si="33"/>
        <v>1.002499</v>
      </c>
      <c r="L118" s="40">
        <f t="shared" si="34"/>
        <v>6.2550406836702141E-3</v>
      </c>
      <c r="M118" s="40">
        <f t="shared" si="35"/>
        <v>2.4327203799999999E-2</v>
      </c>
      <c r="N118" s="83">
        <f t="shared" si="36"/>
        <v>1.2577637809138051</v>
      </c>
      <c r="O118" s="40">
        <f t="shared" si="37"/>
        <v>1.0033319999999999</v>
      </c>
      <c r="P118" s="40">
        <f t="shared" si="38"/>
        <v>6.2550406836702141E-3</v>
      </c>
      <c r="Q118" s="40">
        <f t="shared" si="39"/>
        <v>2.43474178E-2</v>
      </c>
      <c r="R118" s="83">
        <f t="shared" si="40"/>
        <v>1.2577637809138051</v>
      </c>
      <c r="S118" s="40">
        <f t="shared" si="41"/>
        <v>1.004165</v>
      </c>
      <c r="T118" s="40">
        <f t="shared" si="42"/>
        <v>6.2550406836702141E-3</v>
      </c>
      <c r="U118" s="40">
        <f t="shared" si="43"/>
        <v>2.4367631899999999E-2</v>
      </c>
      <c r="V118" s="83">
        <f t="shared" si="44"/>
        <v>1.2577637809138051</v>
      </c>
      <c r="W118" s="40">
        <f t="shared" si="45"/>
        <v>1.0049980000000001</v>
      </c>
      <c r="X118" s="40">
        <f t="shared" si="46"/>
        <v>6.2550406836702141E-3</v>
      </c>
      <c r="Y118" s="40">
        <f t="shared" si="47"/>
        <v>2.43878459E-2</v>
      </c>
    </row>
    <row r="119" spans="1:25" x14ac:dyDescent="0.15">
      <c r="A119" s="51">
        <v>47</v>
      </c>
      <c r="B119" s="81">
        <f t="shared" si="24"/>
        <v>1.2640500842908124</v>
      </c>
      <c r="C119" s="34">
        <f t="shared" si="25"/>
        <v>1.0008330000000001</v>
      </c>
      <c r="D119" s="34">
        <f t="shared" si="26"/>
        <v>6.2863033770071989E-3</v>
      </c>
      <c r="E119" s="34">
        <f t="shared" si="27"/>
        <v>2.38270701E-2</v>
      </c>
      <c r="F119" s="81">
        <f t="shared" si="28"/>
        <v>1.2640500842908124</v>
      </c>
      <c r="G119" s="34">
        <f t="shared" si="29"/>
        <v>1.0016659999999999</v>
      </c>
      <c r="H119" s="34">
        <f t="shared" si="30"/>
        <v>6.2863033770071989E-3</v>
      </c>
      <c r="I119" s="34">
        <f t="shared" si="31"/>
        <v>2.38469015E-2</v>
      </c>
      <c r="J119" s="81">
        <f t="shared" si="32"/>
        <v>1.2640500842908124</v>
      </c>
      <c r="K119" s="34">
        <f t="shared" si="33"/>
        <v>1.002499</v>
      </c>
      <c r="L119" s="34">
        <f t="shared" si="34"/>
        <v>6.2863033770071989E-3</v>
      </c>
      <c r="M119" s="34">
        <f t="shared" si="35"/>
        <v>2.3866733000000001E-2</v>
      </c>
      <c r="N119" s="81">
        <f t="shared" si="36"/>
        <v>1.2640500842908124</v>
      </c>
      <c r="O119" s="34">
        <f t="shared" si="37"/>
        <v>1.0033319999999999</v>
      </c>
      <c r="P119" s="34">
        <f t="shared" si="38"/>
        <v>6.2863033770071989E-3</v>
      </c>
      <c r="Q119" s="34">
        <f t="shared" si="39"/>
        <v>2.3886564400000001E-2</v>
      </c>
      <c r="R119" s="81">
        <f t="shared" si="40"/>
        <v>1.2640500842908124</v>
      </c>
      <c r="S119" s="34">
        <f t="shared" si="41"/>
        <v>1.004165</v>
      </c>
      <c r="T119" s="34">
        <f t="shared" si="42"/>
        <v>6.2863033770071989E-3</v>
      </c>
      <c r="U119" s="34">
        <f t="shared" si="43"/>
        <v>2.3906395800000001E-2</v>
      </c>
      <c r="V119" s="81">
        <f t="shared" si="44"/>
        <v>1.2640500842908124</v>
      </c>
      <c r="W119" s="34">
        <f t="shared" si="45"/>
        <v>1.0049980000000001</v>
      </c>
      <c r="X119" s="34">
        <f t="shared" si="46"/>
        <v>6.2863033770071989E-3</v>
      </c>
      <c r="Y119" s="34">
        <f t="shared" si="47"/>
        <v>2.3926227200000001E-2</v>
      </c>
    </row>
    <row r="120" spans="1:25" x14ac:dyDescent="0.15">
      <c r="A120" s="51">
        <v>48</v>
      </c>
      <c r="B120" s="81">
        <f t="shared" si="24"/>
        <v>1.270367806612098</v>
      </c>
      <c r="C120" s="34">
        <f t="shared" si="25"/>
        <v>1.0008330000000001</v>
      </c>
      <c r="D120" s="34">
        <f t="shared" si="26"/>
        <v>6.3177223212854804E-3</v>
      </c>
      <c r="E120" s="34">
        <f t="shared" si="27"/>
        <v>2.3386604599999999E-2</v>
      </c>
      <c r="F120" s="81">
        <f t="shared" si="28"/>
        <v>1.270367806612098</v>
      </c>
      <c r="G120" s="34">
        <f t="shared" si="29"/>
        <v>1.0016659999999999</v>
      </c>
      <c r="H120" s="34">
        <f t="shared" si="30"/>
        <v>6.3177223212854804E-3</v>
      </c>
      <c r="I120" s="34">
        <f t="shared" si="31"/>
        <v>2.34060694E-2</v>
      </c>
      <c r="J120" s="81">
        <f t="shared" si="32"/>
        <v>1.270367806612098</v>
      </c>
      <c r="K120" s="34">
        <f t="shared" si="33"/>
        <v>1.002499</v>
      </c>
      <c r="L120" s="34">
        <f t="shared" si="34"/>
        <v>6.3177223212854804E-3</v>
      </c>
      <c r="M120" s="34">
        <f t="shared" si="35"/>
        <v>2.3425534200000001E-2</v>
      </c>
      <c r="N120" s="81">
        <f t="shared" si="36"/>
        <v>1.270367806612098</v>
      </c>
      <c r="O120" s="34">
        <f t="shared" si="37"/>
        <v>1.0033319999999999</v>
      </c>
      <c r="P120" s="34">
        <f t="shared" si="38"/>
        <v>6.3177223212854804E-3</v>
      </c>
      <c r="Q120" s="34">
        <f t="shared" si="39"/>
        <v>2.3444999099999999E-2</v>
      </c>
      <c r="R120" s="81">
        <f t="shared" si="40"/>
        <v>1.270367806612098</v>
      </c>
      <c r="S120" s="34">
        <f t="shared" si="41"/>
        <v>1.004165</v>
      </c>
      <c r="T120" s="34">
        <f t="shared" si="42"/>
        <v>6.3177223212854804E-3</v>
      </c>
      <c r="U120" s="34">
        <f t="shared" si="43"/>
        <v>2.34644639E-2</v>
      </c>
      <c r="V120" s="81">
        <f t="shared" si="44"/>
        <v>1.270367806612098</v>
      </c>
      <c r="W120" s="34">
        <f t="shared" si="45"/>
        <v>1.0049980000000001</v>
      </c>
      <c r="X120" s="34">
        <f t="shared" si="46"/>
        <v>6.3177223212854804E-3</v>
      </c>
      <c r="Y120" s="34">
        <f t="shared" si="47"/>
        <v>2.34839287E-2</v>
      </c>
    </row>
    <row r="121" spans="1:25" x14ac:dyDescent="0.15">
      <c r="A121" s="51">
        <v>49</v>
      </c>
      <c r="B121" s="81">
        <f t="shared" si="24"/>
        <v>1.2767171049095454</v>
      </c>
      <c r="C121" s="34">
        <f t="shared" si="25"/>
        <v>1.0008330000000001</v>
      </c>
      <c r="D121" s="34">
        <f t="shared" si="26"/>
        <v>6.3492982974472671E-3</v>
      </c>
      <c r="E121" s="34">
        <f t="shared" si="27"/>
        <v>2.2964201199999999E-2</v>
      </c>
      <c r="F121" s="81">
        <f t="shared" si="28"/>
        <v>1.2767171049095454</v>
      </c>
      <c r="G121" s="34">
        <f t="shared" si="29"/>
        <v>1.0016659999999999</v>
      </c>
      <c r="H121" s="34">
        <f t="shared" si="30"/>
        <v>6.3492982974472671E-3</v>
      </c>
      <c r="I121" s="34">
        <f t="shared" si="31"/>
        <v>2.29833144E-2</v>
      </c>
      <c r="J121" s="81">
        <f t="shared" si="32"/>
        <v>1.2767171049095454</v>
      </c>
      <c r="K121" s="34">
        <f t="shared" si="33"/>
        <v>1.002499</v>
      </c>
      <c r="L121" s="34">
        <f t="shared" si="34"/>
        <v>6.3492982974472671E-3</v>
      </c>
      <c r="M121" s="34">
        <f t="shared" si="35"/>
        <v>2.3002427700000001E-2</v>
      </c>
      <c r="N121" s="81">
        <f t="shared" si="36"/>
        <v>1.2767171049095454</v>
      </c>
      <c r="O121" s="34">
        <f t="shared" si="37"/>
        <v>1.0033319999999999</v>
      </c>
      <c r="P121" s="34">
        <f t="shared" si="38"/>
        <v>6.3492982974472671E-3</v>
      </c>
      <c r="Q121" s="34">
        <f t="shared" si="39"/>
        <v>2.3021540900000002E-2</v>
      </c>
      <c r="R121" s="81">
        <f t="shared" si="40"/>
        <v>1.2767171049095454</v>
      </c>
      <c r="S121" s="34">
        <f t="shared" si="41"/>
        <v>1.004165</v>
      </c>
      <c r="T121" s="34">
        <f t="shared" si="42"/>
        <v>6.3492982974472671E-3</v>
      </c>
      <c r="U121" s="34">
        <f t="shared" si="43"/>
        <v>2.30406542E-2</v>
      </c>
      <c r="V121" s="81">
        <f t="shared" si="44"/>
        <v>1.2767171049095454</v>
      </c>
      <c r="W121" s="34">
        <f t="shared" si="45"/>
        <v>1.0049980000000001</v>
      </c>
      <c r="X121" s="34">
        <f t="shared" si="46"/>
        <v>6.3492982974472671E-3</v>
      </c>
      <c r="Y121" s="34">
        <f t="shared" si="47"/>
        <v>2.3059767500000002E-2</v>
      </c>
    </row>
    <row r="122" spans="1:25" x14ac:dyDescent="0.15">
      <c r="A122" s="52">
        <v>50</v>
      </c>
      <c r="B122" s="81">
        <f t="shared" si="24"/>
        <v>1.2830981369998833</v>
      </c>
      <c r="C122" s="34">
        <f t="shared" si="25"/>
        <v>1.0008330000000001</v>
      </c>
      <c r="D122" s="34">
        <f t="shared" si="26"/>
        <v>6.3810320903379082E-3</v>
      </c>
      <c r="E122" s="36">
        <f t="shared" si="27"/>
        <v>2.25587761E-2</v>
      </c>
      <c r="F122" s="84">
        <f t="shared" si="28"/>
        <v>1.2830981369998833</v>
      </c>
      <c r="G122" s="36">
        <f t="shared" si="29"/>
        <v>1.0016659999999999</v>
      </c>
      <c r="H122" s="36">
        <f t="shared" si="30"/>
        <v>6.3810320903379082E-3</v>
      </c>
      <c r="I122" s="36">
        <f t="shared" si="31"/>
        <v>2.2577551899999999E-2</v>
      </c>
      <c r="J122" s="84">
        <f t="shared" si="32"/>
        <v>1.2830981369998833</v>
      </c>
      <c r="K122" s="36">
        <f t="shared" si="33"/>
        <v>1.002499</v>
      </c>
      <c r="L122" s="36">
        <f t="shared" si="34"/>
        <v>6.3810320903379082E-3</v>
      </c>
      <c r="M122" s="36">
        <f t="shared" si="35"/>
        <v>2.25963278E-2</v>
      </c>
      <c r="N122" s="84">
        <f t="shared" si="36"/>
        <v>1.2830981369998833</v>
      </c>
      <c r="O122" s="36">
        <f t="shared" si="37"/>
        <v>1.0033319999999999</v>
      </c>
      <c r="P122" s="36">
        <f t="shared" si="38"/>
        <v>6.3810320903379082E-3</v>
      </c>
      <c r="Q122" s="36">
        <f t="shared" si="39"/>
        <v>2.2615103599999999E-2</v>
      </c>
      <c r="R122" s="84">
        <f t="shared" si="40"/>
        <v>1.2830981369998833</v>
      </c>
      <c r="S122" s="36">
        <f t="shared" si="41"/>
        <v>1.004165</v>
      </c>
      <c r="T122" s="36">
        <f t="shared" si="42"/>
        <v>6.3810320903379082E-3</v>
      </c>
      <c r="U122" s="36">
        <f t="shared" si="43"/>
        <v>2.2633879400000001E-2</v>
      </c>
      <c r="V122" s="84">
        <f t="shared" si="44"/>
        <v>1.2830981369998833</v>
      </c>
      <c r="W122" s="36">
        <f t="shared" si="45"/>
        <v>1.0049980000000001</v>
      </c>
      <c r="X122" s="36">
        <f t="shared" si="46"/>
        <v>6.3810320903379082E-3</v>
      </c>
      <c r="Y122" s="36">
        <f t="shared" si="47"/>
        <v>2.26526552E-2</v>
      </c>
    </row>
    <row r="123" spans="1:25" x14ac:dyDescent="0.15">
      <c r="A123" s="47">
        <v>51</v>
      </c>
      <c r="B123" s="81">
        <f t="shared" si="24"/>
        <v>1.2895110614886087</v>
      </c>
      <c r="C123" s="34">
        <f t="shared" si="25"/>
        <v>1.0008330000000001</v>
      </c>
      <c r="D123" s="34">
        <f t="shared" si="26"/>
        <v>6.4129244887254164E-3</v>
      </c>
      <c r="E123" s="32">
        <f t="shared" si="27"/>
        <v>2.21693307E-2</v>
      </c>
      <c r="F123" s="80">
        <f t="shared" si="28"/>
        <v>1.2895110614886087</v>
      </c>
      <c r="G123" s="32">
        <f t="shared" si="29"/>
        <v>1.0016659999999999</v>
      </c>
      <c r="H123" s="32">
        <f t="shared" si="30"/>
        <v>6.4129244887254164E-3</v>
      </c>
      <c r="I123" s="32">
        <f t="shared" si="31"/>
        <v>2.2187782400000002E-2</v>
      </c>
      <c r="J123" s="80">
        <f t="shared" si="32"/>
        <v>1.2895110614886087</v>
      </c>
      <c r="K123" s="32">
        <f t="shared" si="33"/>
        <v>1.002499</v>
      </c>
      <c r="L123" s="32">
        <f t="shared" si="34"/>
        <v>6.4129244887254164E-3</v>
      </c>
      <c r="M123" s="32">
        <f t="shared" si="35"/>
        <v>2.2206233999999998E-2</v>
      </c>
      <c r="N123" s="80">
        <f t="shared" si="36"/>
        <v>1.2895110614886087</v>
      </c>
      <c r="O123" s="32">
        <f t="shared" si="37"/>
        <v>1.0033319999999999</v>
      </c>
      <c r="P123" s="32">
        <f t="shared" si="38"/>
        <v>6.4129244887254164E-3</v>
      </c>
      <c r="Q123" s="32">
        <f t="shared" si="39"/>
        <v>2.22246857E-2</v>
      </c>
      <c r="R123" s="80">
        <f t="shared" si="40"/>
        <v>1.2895110614886087</v>
      </c>
      <c r="S123" s="32">
        <f t="shared" si="41"/>
        <v>1.004165</v>
      </c>
      <c r="T123" s="32">
        <f t="shared" si="42"/>
        <v>6.4129244887254164E-3</v>
      </c>
      <c r="U123" s="32">
        <f t="shared" si="43"/>
        <v>2.2243137400000002E-2</v>
      </c>
      <c r="V123" s="80">
        <f t="shared" si="44"/>
        <v>1.2895110614886087</v>
      </c>
      <c r="W123" s="32">
        <f t="shared" si="45"/>
        <v>1.0049980000000001</v>
      </c>
      <c r="X123" s="32">
        <f t="shared" si="46"/>
        <v>6.4129244887254164E-3</v>
      </c>
      <c r="Y123" s="32">
        <f t="shared" si="47"/>
        <v>2.22615891E-2</v>
      </c>
    </row>
    <row r="124" spans="1:25" x14ac:dyDescent="0.15">
      <c r="A124" s="48">
        <v>52</v>
      </c>
      <c r="B124" s="81">
        <f t="shared" si="24"/>
        <v>1.2959560377739288</v>
      </c>
      <c r="C124" s="34">
        <f t="shared" si="25"/>
        <v>1.0008330000000001</v>
      </c>
      <c r="D124" s="34">
        <f t="shared" si="26"/>
        <v>6.4449762853200669E-3</v>
      </c>
      <c r="E124" s="34">
        <f t="shared" si="27"/>
        <v>2.1794942899999999E-2</v>
      </c>
      <c r="F124" s="81">
        <f t="shared" si="28"/>
        <v>1.2959560377739288</v>
      </c>
      <c r="G124" s="34">
        <f t="shared" si="29"/>
        <v>1.0016659999999999</v>
      </c>
      <c r="H124" s="34">
        <f t="shared" si="30"/>
        <v>6.4449762853200669E-3</v>
      </c>
      <c r="I124" s="34">
        <f t="shared" si="31"/>
        <v>2.1813083E-2</v>
      </c>
      <c r="J124" s="81">
        <f t="shared" si="32"/>
        <v>1.2959560377739288</v>
      </c>
      <c r="K124" s="34">
        <f t="shared" si="33"/>
        <v>1.002499</v>
      </c>
      <c r="L124" s="34">
        <f t="shared" si="34"/>
        <v>6.4449762853200669E-3</v>
      </c>
      <c r="M124" s="34">
        <f t="shared" si="35"/>
        <v>2.1831223100000002E-2</v>
      </c>
      <c r="N124" s="81">
        <f t="shared" si="36"/>
        <v>1.2959560377739288</v>
      </c>
      <c r="O124" s="34">
        <f t="shared" si="37"/>
        <v>1.0033319999999999</v>
      </c>
      <c r="P124" s="34">
        <f t="shared" si="38"/>
        <v>6.4449762853200669E-3</v>
      </c>
      <c r="Q124" s="34">
        <f t="shared" si="39"/>
        <v>2.1849363199999999E-2</v>
      </c>
      <c r="R124" s="81">
        <f t="shared" si="40"/>
        <v>1.2959560377739288</v>
      </c>
      <c r="S124" s="34">
        <f t="shared" si="41"/>
        <v>1.004165</v>
      </c>
      <c r="T124" s="34">
        <f t="shared" si="42"/>
        <v>6.4449762853200669E-3</v>
      </c>
      <c r="U124" s="34">
        <f t="shared" si="43"/>
        <v>2.1867503199999999E-2</v>
      </c>
      <c r="V124" s="81">
        <f t="shared" si="44"/>
        <v>1.2959560377739288</v>
      </c>
      <c r="W124" s="34">
        <f t="shared" si="45"/>
        <v>1.0049980000000001</v>
      </c>
      <c r="X124" s="34">
        <f t="shared" si="46"/>
        <v>6.4449762853200669E-3</v>
      </c>
      <c r="Y124" s="34">
        <f t="shared" si="47"/>
        <v>2.18856433E-2</v>
      </c>
    </row>
    <row r="125" spans="1:25" x14ac:dyDescent="0.15">
      <c r="A125" s="48">
        <v>53</v>
      </c>
      <c r="B125" s="81">
        <f t="shared" si="24"/>
        <v>1.302433226050723</v>
      </c>
      <c r="C125" s="34">
        <f t="shared" si="25"/>
        <v>1.0008330000000001</v>
      </c>
      <c r="D125" s="34">
        <f t="shared" si="26"/>
        <v>6.4771882767940955E-3</v>
      </c>
      <c r="E125" s="34">
        <f t="shared" si="27"/>
        <v>2.14347605E-2</v>
      </c>
      <c r="F125" s="81">
        <f t="shared" si="28"/>
        <v>1.302433226050723</v>
      </c>
      <c r="G125" s="34">
        <f t="shared" si="29"/>
        <v>1.0016659999999999</v>
      </c>
      <c r="H125" s="34">
        <f t="shared" si="30"/>
        <v>6.4771882767940955E-3</v>
      </c>
      <c r="I125" s="34">
        <f t="shared" si="31"/>
        <v>2.1452600799999999E-2</v>
      </c>
      <c r="J125" s="81">
        <f t="shared" si="32"/>
        <v>1.302433226050723</v>
      </c>
      <c r="K125" s="34">
        <f t="shared" si="33"/>
        <v>1.002499</v>
      </c>
      <c r="L125" s="34">
        <f t="shared" si="34"/>
        <v>6.4771882767940955E-3</v>
      </c>
      <c r="M125" s="34">
        <f t="shared" si="35"/>
        <v>2.1470441100000001E-2</v>
      </c>
      <c r="N125" s="81">
        <f t="shared" si="36"/>
        <v>1.302433226050723</v>
      </c>
      <c r="O125" s="34">
        <f t="shared" si="37"/>
        <v>1.0033319999999999</v>
      </c>
      <c r="P125" s="34">
        <f t="shared" si="38"/>
        <v>6.4771882767940955E-3</v>
      </c>
      <c r="Q125" s="34">
        <f t="shared" si="39"/>
        <v>2.14882814E-2</v>
      </c>
      <c r="R125" s="81">
        <f t="shared" si="40"/>
        <v>1.302433226050723</v>
      </c>
      <c r="S125" s="34">
        <f t="shared" si="41"/>
        <v>1.004165</v>
      </c>
      <c r="T125" s="34">
        <f t="shared" si="42"/>
        <v>6.4771882767940955E-3</v>
      </c>
      <c r="U125" s="34">
        <f t="shared" si="43"/>
        <v>2.1506121699999999E-2</v>
      </c>
      <c r="V125" s="81">
        <f t="shared" si="44"/>
        <v>1.302433226050723</v>
      </c>
      <c r="W125" s="34">
        <f t="shared" si="45"/>
        <v>1.0049980000000001</v>
      </c>
      <c r="X125" s="34">
        <f t="shared" si="46"/>
        <v>6.4771882767940955E-3</v>
      </c>
      <c r="Y125" s="34">
        <f t="shared" si="47"/>
        <v>2.1523962000000001E-2</v>
      </c>
    </row>
    <row r="126" spans="1:25" x14ac:dyDescent="0.15">
      <c r="A126" s="48">
        <v>54</v>
      </c>
      <c r="B126" s="81">
        <f t="shared" si="24"/>
        <v>1.3089427873145245</v>
      </c>
      <c r="C126" s="34">
        <f t="shared" si="25"/>
        <v>1.0008330000000001</v>
      </c>
      <c r="D126" s="34">
        <f t="shared" si="26"/>
        <v>6.5095612638015133E-3</v>
      </c>
      <c r="E126" s="34">
        <f t="shared" si="27"/>
        <v>2.1087994299999999E-2</v>
      </c>
      <c r="F126" s="81">
        <f t="shared" si="28"/>
        <v>1.3089427873145245</v>
      </c>
      <c r="G126" s="34">
        <f t="shared" si="29"/>
        <v>1.0016659999999999</v>
      </c>
      <c r="H126" s="34">
        <f t="shared" si="30"/>
        <v>6.5095612638015133E-3</v>
      </c>
      <c r="I126" s="34">
        <f t="shared" si="31"/>
        <v>2.1105545900000001E-2</v>
      </c>
      <c r="J126" s="81">
        <f t="shared" si="32"/>
        <v>1.3089427873145245</v>
      </c>
      <c r="K126" s="34">
        <f t="shared" si="33"/>
        <v>1.002499</v>
      </c>
      <c r="L126" s="34">
        <f t="shared" si="34"/>
        <v>6.5095612638015133E-3</v>
      </c>
      <c r="M126" s="34">
        <f t="shared" si="35"/>
        <v>2.1123097600000001E-2</v>
      </c>
      <c r="N126" s="81">
        <f t="shared" si="36"/>
        <v>1.3089427873145245</v>
      </c>
      <c r="O126" s="34">
        <f t="shared" si="37"/>
        <v>1.0033319999999999</v>
      </c>
      <c r="P126" s="34">
        <f t="shared" si="38"/>
        <v>6.5095612638015133E-3</v>
      </c>
      <c r="Q126" s="34">
        <f t="shared" si="39"/>
        <v>2.1140649300000001E-2</v>
      </c>
      <c r="R126" s="81">
        <f t="shared" si="40"/>
        <v>1.3089427873145245</v>
      </c>
      <c r="S126" s="34">
        <f t="shared" si="41"/>
        <v>1.004165</v>
      </c>
      <c r="T126" s="34">
        <f t="shared" si="42"/>
        <v>6.5095612638015133E-3</v>
      </c>
      <c r="U126" s="34">
        <f t="shared" si="43"/>
        <v>2.1158201000000001E-2</v>
      </c>
      <c r="V126" s="81">
        <f t="shared" si="44"/>
        <v>1.3089427873145245</v>
      </c>
      <c r="W126" s="34">
        <f t="shared" si="45"/>
        <v>1.0049980000000001</v>
      </c>
      <c r="X126" s="34">
        <f t="shared" si="46"/>
        <v>6.5095612638015133E-3</v>
      </c>
      <c r="Y126" s="34">
        <f t="shared" si="47"/>
        <v>2.1175752700000001E-2</v>
      </c>
    </row>
    <row r="127" spans="1:25" x14ac:dyDescent="0.15">
      <c r="A127" s="110">
        <v>55</v>
      </c>
      <c r="B127" s="84">
        <f t="shared" si="24"/>
        <v>1.3154848833655226</v>
      </c>
      <c r="C127" s="36">
        <f t="shared" si="25"/>
        <v>1.0008330000000001</v>
      </c>
      <c r="D127" s="36">
        <f t="shared" si="26"/>
        <v>6.5420960509979939E-3</v>
      </c>
      <c r="E127" s="36">
        <f t="shared" si="27"/>
        <v>2.07539123E-2</v>
      </c>
      <c r="F127" s="84">
        <f t="shared" si="28"/>
        <v>1.3154848833655226</v>
      </c>
      <c r="G127" s="36">
        <f t="shared" si="29"/>
        <v>1.0016659999999999</v>
      </c>
      <c r="H127" s="36">
        <f t="shared" si="30"/>
        <v>6.5420960509979939E-3</v>
      </c>
      <c r="I127" s="36">
        <f t="shared" si="31"/>
        <v>2.0771186000000001E-2</v>
      </c>
      <c r="J127" s="84">
        <f t="shared" si="32"/>
        <v>1.3154848833655226</v>
      </c>
      <c r="K127" s="36">
        <f t="shared" si="33"/>
        <v>1.002499</v>
      </c>
      <c r="L127" s="36">
        <f t="shared" si="34"/>
        <v>6.5420960509979939E-3</v>
      </c>
      <c r="M127" s="36">
        <f t="shared" si="35"/>
        <v>2.07884596E-2</v>
      </c>
      <c r="N127" s="84">
        <f t="shared" si="36"/>
        <v>1.3154848833655226</v>
      </c>
      <c r="O127" s="36">
        <f t="shared" si="37"/>
        <v>1.0033319999999999</v>
      </c>
      <c r="P127" s="36">
        <f t="shared" si="38"/>
        <v>6.5420960509979939E-3</v>
      </c>
      <c r="Q127" s="36">
        <f t="shared" si="39"/>
        <v>2.0805733199999999E-2</v>
      </c>
      <c r="R127" s="84">
        <f t="shared" si="40"/>
        <v>1.3154848833655226</v>
      </c>
      <c r="S127" s="36">
        <f t="shared" si="41"/>
        <v>1.004165</v>
      </c>
      <c r="T127" s="36">
        <f t="shared" si="42"/>
        <v>6.5420960509979939E-3</v>
      </c>
      <c r="U127" s="36">
        <f t="shared" si="43"/>
        <v>2.0823006799999998E-2</v>
      </c>
      <c r="V127" s="84">
        <f t="shared" si="44"/>
        <v>1.3154848833655226</v>
      </c>
      <c r="W127" s="36">
        <f t="shared" si="45"/>
        <v>1.0049980000000001</v>
      </c>
      <c r="X127" s="36">
        <f t="shared" si="46"/>
        <v>6.5420960509979939E-3</v>
      </c>
      <c r="Y127" s="36">
        <f t="shared" si="47"/>
        <v>2.0840280400000001E-2</v>
      </c>
    </row>
    <row r="128" spans="1:25" x14ac:dyDescent="0.15">
      <c r="A128" s="50">
        <v>56</v>
      </c>
      <c r="B128" s="80">
        <f t="shared" si="24"/>
        <v>1.3220596768125836</v>
      </c>
      <c r="C128" s="32">
        <f t="shared" si="25"/>
        <v>1.0008330000000001</v>
      </c>
      <c r="D128" s="32">
        <f t="shared" si="26"/>
        <v>6.5747934470608829E-3</v>
      </c>
      <c r="E128" s="32">
        <f t="shared" si="27"/>
        <v>2.0431835200000002E-2</v>
      </c>
      <c r="F128" s="80">
        <f t="shared" si="28"/>
        <v>1.3220596768125836</v>
      </c>
      <c r="G128" s="32">
        <f t="shared" si="29"/>
        <v>1.0016659999999999</v>
      </c>
      <c r="H128" s="32">
        <f t="shared" si="30"/>
        <v>6.5747934470608829E-3</v>
      </c>
      <c r="I128" s="32">
        <f t="shared" si="31"/>
        <v>2.04488408E-2</v>
      </c>
      <c r="J128" s="80">
        <f t="shared" si="32"/>
        <v>1.3220596768125836</v>
      </c>
      <c r="K128" s="32">
        <f t="shared" si="33"/>
        <v>1.002499</v>
      </c>
      <c r="L128" s="32">
        <f t="shared" si="34"/>
        <v>6.5747934470608829E-3</v>
      </c>
      <c r="M128" s="32">
        <f t="shared" si="35"/>
        <v>2.04658463E-2</v>
      </c>
      <c r="N128" s="80">
        <f t="shared" si="36"/>
        <v>1.3220596768125836</v>
      </c>
      <c r="O128" s="32">
        <f t="shared" si="37"/>
        <v>1.0033319999999999</v>
      </c>
      <c r="P128" s="32">
        <f t="shared" si="38"/>
        <v>6.5747934470608829E-3</v>
      </c>
      <c r="Q128" s="32">
        <f t="shared" si="39"/>
        <v>2.0482851900000001E-2</v>
      </c>
      <c r="R128" s="80">
        <f t="shared" si="40"/>
        <v>1.3220596768125836</v>
      </c>
      <c r="S128" s="32">
        <f t="shared" si="41"/>
        <v>1.004165</v>
      </c>
      <c r="T128" s="32">
        <f t="shared" si="42"/>
        <v>6.5747934470608829E-3</v>
      </c>
      <c r="U128" s="32">
        <f t="shared" si="43"/>
        <v>2.0499857400000002E-2</v>
      </c>
      <c r="V128" s="80">
        <f t="shared" si="44"/>
        <v>1.3220596768125836</v>
      </c>
      <c r="W128" s="32">
        <f t="shared" si="45"/>
        <v>1.0049980000000001</v>
      </c>
      <c r="X128" s="32">
        <f t="shared" si="46"/>
        <v>6.5747934470608829E-3</v>
      </c>
      <c r="Y128" s="32">
        <f t="shared" si="47"/>
        <v>2.0516863E-2</v>
      </c>
    </row>
    <row r="129" spans="1:33" x14ac:dyDescent="0.15">
      <c r="A129" s="51">
        <v>57</v>
      </c>
      <c r="B129" s="81">
        <f t="shared" si="24"/>
        <v>1.328667331077293</v>
      </c>
      <c r="C129" s="34">
        <f t="shared" si="25"/>
        <v>1.0008330000000001</v>
      </c>
      <c r="D129" s="34">
        <f t="shared" si="26"/>
        <v>6.6076542647092928E-3</v>
      </c>
      <c r="E129" s="34">
        <f t="shared" si="27"/>
        <v>2.0121131099999998E-2</v>
      </c>
      <c r="F129" s="81">
        <f t="shared" si="28"/>
        <v>1.328667331077293</v>
      </c>
      <c r="G129" s="34">
        <f t="shared" si="29"/>
        <v>1.0016659999999999</v>
      </c>
      <c r="H129" s="34">
        <f t="shared" si="30"/>
        <v>6.6076542647092928E-3</v>
      </c>
      <c r="I129" s="34">
        <f t="shared" si="31"/>
        <v>2.0137878000000001E-2</v>
      </c>
      <c r="J129" s="81">
        <f t="shared" si="32"/>
        <v>1.328667331077293</v>
      </c>
      <c r="K129" s="34">
        <f t="shared" si="33"/>
        <v>1.002499</v>
      </c>
      <c r="L129" s="34">
        <f t="shared" si="34"/>
        <v>6.6076542647092928E-3</v>
      </c>
      <c r="M129" s="34">
        <f t="shared" si="35"/>
        <v>2.0154624999999999E-2</v>
      </c>
      <c r="N129" s="81">
        <f t="shared" si="36"/>
        <v>1.328667331077293</v>
      </c>
      <c r="O129" s="34">
        <f t="shared" si="37"/>
        <v>1.0033319999999999</v>
      </c>
      <c r="P129" s="34">
        <f t="shared" si="38"/>
        <v>6.6076542647092928E-3</v>
      </c>
      <c r="Q129" s="34">
        <f t="shared" si="39"/>
        <v>2.0171371899999999E-2</v>
      </c>
      <c r="R129" s="81">
        <f t="shared" si="40"/>
        <v>1.328667331077293</v>
      </c>
      <c r="S129" s="34">
        <f t="shared" si="41"/>
        <v>1.004165</v>
      </c>
      <c r="T129" s="34">
        <f t="shared" si="42"/>
        <v>6.6076542647092928E-3</v>
      </c>
      <c r="U129" s="34">
        <f t="shared" si="43"/>
        <v>2.01881189E-2</v>
      </c>
      <c r="V129" s="81">
        <f t="shared" si="44"/>
        <v>1.328667331077293</v>
      </c>
      <c r="W129" s="34">
        <f t="shared" si="45"/>
        <v>1.0049980000000001</v>
      </c>
      <c r="X129" s="34">
        <f t="shared" si="46"/>
        <v>6.6076542647092928E-3</v>
      </c>
      <c r="Y129" s="34">
        <f t="shared" si="47"/>
        <v>2.0204865799999999E-2</v>
      </c>
    </row>
    <row r="130" spans="1:33" x14ac:dyDescent="0.15">
      <c r="A130" s="51">
        <v>58</v>
      </c>
      <c r="B130" s="81">
        <f t="shared" si="24"/>
        <v>1.3353080103980173</v>
      </c>
      <c r="C130" s="34">
        <f t="shared" si="25"/>
        <v>1.0008330000000001</v>
      </c>
      <c r="D130" s="34">
        <f t="shared" si="26"/>
        <v>6.6406793207243109E-3</v>
      </c>
      <c r="E130" s="34">
        <f t="shared" si="27"/>
        <v>1.9821211500000002E-2</v>
      </c>
      <c r="F130" s="81">
        <f t="shared" si="28"/>
        <v>1.3353080103980173</v>
      </c>
      <c r="G130" s="34">
        <f t="shared" si="29"/>
        <v>1.0016659999999999</v>
      </c>
      <c r="H130" s="34">
        <f t="shared" si="30"/>
        <v>6.6406793207243109E-3</v>
      </c>
      <c r="I130" s="34">
        <f t="shared" si="31"/>
        <v>1.9837708900000001E-2</v>
      </c>
      <c r="J130" s="81">
        <f t="shared" si="32"/>
        <v>1.3353080103980173</v>
      </c>
      <c r="K130" s="34">
        <f t="shared" si="33"/>
        <v>1.002499</v>
      </c>
      <c r="L130" s="34">
        <f t="shared" si="34"/>
        <v>6.6406793207243109E-3</v>
      </c>
      <c r="M130" s="34">
        <f t="shared" si="35"/>
        <v>1.9854206199999998E-2</v>
      </c>
      <c r="N130" s="81">
        <f t="shared" si="36"/>
        <v>1.3353080103980173</v>
      </c>
      <c r="O130" s="34">
        <f t="shared" si="37"/>
        <v>1.0033319999999999</v>
      </c>
      <c r="P130" s="34">
        <f t="shared" si="38"/>
        <v>6.6406793207243109E-3</v>
      </c>
      <c r="Q130" s="34">
        <f t="shared" si="39"/>
        <v>1.98707035E-2</v>
      </c>
      <c r="R130" s="81">
        <f t="shared" si="40"/>
        <v>1.3353080103980173</v>
      </c>
      <c r="S130" s="34">
        <f t="shared" si="41"/>
        <v>1.004165</v>
      </c>
      <c r="T130" s="34">
        <f t="shared" si="42"/>
        <v>6.6406793207243109E-3</v>
      </c>
      <c r="U130" s="34">
        <f t="shared" si="43"/>
        <v>1.9887200899999999E-2</v>
      </c>
      <c r="V130" s="81">
        <f t="shared" si="44"/>
        <v>1.3353080103980173</v>
      </c>
      <c r="W130" s="34">
        <f t="shared" si="45"/>
        <v>1.0049980000000001</v>
      </c>
      <c r="X130" s="34">
        <f t="shared" si="46"/>
        <v>6.6406793207243109E-3</v>
      </c>
      <c r="Y130" s="34">
        <f t="shared" si="47"/>
        <v>1.99036982E-2</v>
      </c>
    </row>
    <row r="131" spans="1:33" x14ac:dyDescent="0.15">
      <c r="A131" s="51">
        <v>59</v>
      </c>
      <c r="B131" s="81">
        <f t="shared" si="24"/>
        <v>1.3419818798339866</v>
      </c>
      <c r="C131" s="34">
        <f t="shared" si="25"/>
        <v>1.0008330000000001</v>
      </c>
      <c r="D131" s="34">
        <f t="shared" si="26"/>
        <v>6.6738694359692909E-3</v>
      </c>
      <c r="E131" s="34">
        <f t="shared" si="27"/>
        <v>1.95315283E-2</v>
      </c>
      <c r="F131" s="81">
        <f t="shared" si="28"/>
        <v>1.3419818798339866</v>
      </c>
      <c r="G131" s="34">
        <f t="shared" si="29"/>
        <v>1.0016659999999999</v>
      </c>
      <c r="H131" s="34">
        <f t="shared" si="30"/>
        <v>6.6738694359692909E-3</v>
      </c>
      <c r="I131" s="34">
        <f t="shared" si="31"/>
        <v>1.9547784499999998E-2</v>
      </c>
      <c r="J131" s="81">
        <f t="shared" si="32"/>
        <v>1.3419818798339866</v>
      </c>
      <c r="K131" s="34">
        <f t="shared" si="33"/>
        <v>1.002499</v>
      </c>
      <c r="L131" s="34">
        <f t="shared" si="34"/>
        <v>6.6738694359692909E-3</v>
      </c>
      <c r="M131" s="34">
        <f t="shared" si="35"/>
        <v>1.9564040800000002E-2</v>
      </c>
      <c r="N131" s="81">
        <f t="shared" si="36"/>
        <v>1.3419818798339866</v>
      </c>
      <c r="O131" s="34">
        <f t="shared" si="37"/>
        <v>1.0033319999999999</v>
      </c>
      <c r="P131" s="34">
        <f t="shared" si="38"/>
        <v>6.6738694359692909E-3</v>
      </c>
      <c r="Q131" s="34">
        <f t="shared" si="39"/>
        <v>1.9580297E-2</v>
      </c>
      <c r="R131" s="81">
        <f t="shared" si="40"/>
        <v>1.3419818798339866</v>
      </c>
      <c r="S131" s="34">
        <f t="shared" si="41"/>
        <v>1.004165</v>
      </c>
      <c r="T131" s="34">
        <f t="shared" si="42"/>
        <v>6.6738694359692909E-3</v>
      </c>
      <c r="U131" s="34">
        <f t="shared" si="43"/>
        <v>1.9596553199999998E-2</v>
      </c>
      <c r="V131" s="81">
        <f t="shared" si="44"/>
        <v>1.3419818798339866</v>
      </c>
      <c r="W131" s="34">
        <f t="shared" si="45"/>
        <v>1.0049980000000001</v>
      </c>
      <c r="X131" s="34">
        <f t="shared" si="46"/>
        <v>6.6738694359692909E-3</v>
      </c>
      <c r="Y131" s="34">
        <f t="shared" si="47"/>
        <v>1.96128094E-2</v>
      </c>
    </row>
    <row r="132" spans="1:33" x14ac:dyDescent="0.15">
      <c r="A132" s="52">
        <v>60</v>
      </c>
      <c r="B132" s="82">
        <f t="shared" si="24"/>
        <v>1.348689105269397</v>
      </c>
      <c r="C132" s="38">
        <f t="shared" si="25"/>
        <v>1.0008330000000001</v>
      </c>
      <c r="D132" s="38">
        <f t="shared" si="26"/>
        <v>6.7072254354102658E-3</v>
      </c>
      <c r="E132" s="38">
        <f t="shared" si="27"/>
        <v>1.9251569499999999E-2</v>
      </c>
      <c r="F132" s="82">
        <f t="shared" si="28"/>
        <v>1.348689105269397</v>
      </c>
      <c r="G132" s="38">
        <f t="shared" si="29"/>
        <v>1.0016659999999999</v>
      </c>
      <c r="H132" s="38">
        <f t="shared" si="30"/>
        <v>6.7072254354102658E-3</v>
      </c>
      <c r="I132" s="38">
        <f t="shared" si="31"/>
        <v>1.9267592699999999E-2</v>
      </c>
      <c r="J132" s="82">
        <f t="shared" si="32"/>
        <v>1.348689105269397</v>
      </c>
      <c r="K132" s="38">
        <f t="shared" si="33"/>
        <v>1.002499</v>
      </c>
      <c r="L132" s="38">
        <f t="shared" si="34"/>
        <v>6.7072254354102658E-3</v>
      </c>
      <c r="M132" s="38">
        <f t="shared" si="35"/>
        <v>1.9283615899999999E-2</v>
      </c>
      <c r="N132" s="82">
        <f t="shared" si="36"/>
        <v>1.348689105269397</v>
      </c>
      <c r="O132" s="38">
        <f t="shared" si="37"/>
        <v>1.0033319999999999</v>
      </c>
      <c r="P132" s="38">
        <f t="shared" si="38"/>
        <v>6.7072254354102658E-3</v>
      </c>
      <c r="Q132" s="38">
        <f t="shared" si="39"/>
        <v>1.92996392E-2</v>
      </c>
      <c r="R132" s="82">
        <f t="shared" si="40"/>
        <v>1.348689105269397</v>
      </c>
      <c r="S132" s="38">
        <f t="shared" si="41"/>
        <v>1.004165</v>
      </c>
      <c r="T132" s="38">
        <f t="shared" si="42"/>
        <v>6.7072254354102658E-3</v>
      </c>
      <c r="U132" s="38">
        <f t="shared" si="43"/>
        <v>1.9315662399999999E-2</v>
      </c>
      <c r="V132" s="82">
        <f t="shared" si="44"/>
        <v>1.348689105269397</v>
      </c>
      <c r="W132" s="38">
        <f t="shared" si="45"/>
        <v>1.0049980000000001</v>
      </c>
      <c r="X132" s="38">
        <f t="shared" si="46"/>
        <v>6.7072254354102658E-3</v>
      </c>
      <c r="Y132" s="38">
        <f t="shared" si="47"/>
        <v>1.9331685599999999E-2</v>
      </c>
    </row>
    <row r="133" spans="1:33" ht="24.75" customHeight="1" x14ac:dyDescent="0.15">
      <c r="A133" s="88" t="s">
        <v>52</v>
      </c>
      <c r="B133" s="64"/>
      <c r="C133" s="64"/>
      <c r="D133" s="64"/>
      <c r="E133" s="105"/>
      <c r="F133" s="105"/>
      <c r="G133" s="105"/>
      <c r="H133" s="105"/>
      <c r="I133" s="105"/>
      <c r="J133" s="105"/>
      <c r="K133" s="105"/>
      <c r="L133" s="105"/>
      <c r="M133" s="65" t="s">
        <v>94</v>
      </c>
      <c r="N133" s="106"/>
      <c r="O133" s="106"/>
      <c r="P133" s="106"/>
      <c r="Q133" s="107"/>
      <c r="R133" s="107"/>
      <c r="S133" s="107"/>
      <c r="T133" s="107"/>
      <c r="U133" s="107"/>
      <c r="V133" s="107"/>
      <c r="W133" s="107"/>
      <c r="X133" s="107"/>
      <c r="Y133" s="107"/>
      <c r="Z133" s="85" t="s">
        <v>95</v>
      </c>
      <c r="AG133" s="55" t="s">
        <v>131</v>
      </c>
    </row>
    <row r="134" spans="1:33" x14ac:dyDescent="0.15">
      <c r="A134" s="91" t="s">
        <v>97</v>
      </c>
      <c r="B134" s="90"/>
      <c r="C134" s="90"/>
      <c r="D134" s="90">
        <f>I134</f>
        <v>0.93</v>
      </c>
      <c r="E134" s="91" t="s">
        <v>97</v>
      </c>
      <c r="F134" s="92"/>
      <c r="G134" s="92"/>
      <c r="H134" s="92"/>
      <c r="I134" s="92">
        <f>Q134</f>
        <v>0.93</v>
      </c>
      <c r="J134" s="91"/>
      <c r="K134" s="91"/>
      <c r="L134" s="91"/>
      <c r="M134" s="93" t="s">
        <v>98</v>
      </c>
      <c r="N134" s="91"/>
      <c r="O134" s="91"/>
      <c r="P134" s="91"/>
      <c r="Q134" s="92">
        <v>0.93</v>
      </c>
      <c r="R134" s="91"/>
      <c r="S134" s="91"/>
      <c r="T134" s="91"/>
      <c r="U134" s="93" t="s">
        <v>98</v>
      </c>
      <c r="V134" s="91"/>
      <c r="W134" s="91"/>
      <c r="X134" s="91"/>
      <c r="Z134" s="94" t="s">
        <v>99</v>
      </c>
      <c r="AA134" s="92">
        <f>Q134/2</f>
        <v>0.46500000000000002</v>
      </c>
      <c r="AB134" s="93" t="s">
        <v>98</v>
      </c>
    </row>
    <row r="135" spans="1:33" x14ac:dyDescent="0.15">
      <c r="A135" s="91" t="s">
        <v>100</v>
      </c>
      <c r="B135" s="95"/>
      <c r="C135" s="95"/>
      <c r="D135" s="95">
        <f>I135</f>
        <v>7.7499999999999999E-2</v>
      </c>
      <c r="E135" s="91" t="s">
        <v>100</v>
      </c>
      <c r="F135" s="91"/>
      <c r="G135" s="91"/>
      <c r="H135" s="91"/>
      <c r="I135" s="91">
        <f>ROUNDDOWN(I134/12,4)</f>
        <v>7.7499999999999999E-2</v>
      </c>
      <c r="J135" s="91"/>
      <c r="K135" s="91"/>
      <c r="L135" s="91"/>
      <c r="M135" s="93" t="s">
        <v>98</v>
      </c>
      <c r="N135" s="91"/>
      <c r="O135" s="91"/>
      <c r="P135" s="91"/>
      <c r="Q135" s="91">
        <f>ROUNDDOWN(Q134/12,4)</f>
        <v>7.7499999999999999E-2</v>
      </c>
      <c r="R135" s="91"/>
      <c r="S135" s="91"/>
      <c r="T135" s="91"/>
      <c r="U135" s="93" t="s">
        <v>98</v>
      </c>
      <c r="V135" s="94"/>
      <c r="W135" s="94"/>
      <c r="X135" s="94"/>
      <c r="Y135" s="94"/>
      <c r="Z135" s="43"/>
      <c r="AA135" s="43"/>
      <c r="AB135" s="43"/>
    </row>
    <row r="136" spans="1:33" hidden="1" x14ac:dyDescent="0.15">
      <c r="A136" s="96" t="s">
        <v>101</v>
      </c>
      <c r="B136" s="97"/>
      <c r="C136" s="97"/>
      <c r="D136" s="97">
        <v>1</v>
      </c>
      <c r="E136" s="107"/>
      <c r="F136" s="107"/>
      <c r="G136" s="107"/>
      <c r="H136" s="107">
        <v>2</v>
      </c>
      <c r="I136" s="107"/>
      <c r="J136" s="107"/>
      <c r="K136" s="107"/>
      <c r="L136" s="107">
        <v>3</v>
      </c>
      <c r="M136" s="106"/>
      <c r="N136" s="106"/>
      <c r="O136" s="106"/>
      <c r="P136" s="108">
        <v>4</v>
      </c>
      <c r="Q136" s="107"/>
      <c r="R136" s="107"/>
      <c r="S136" s="107"/>
      <c r="T136" s="107">
        <v>5</v>
      </c>
      <c r="U136" s="107"/>
      <c r="V136" s="107"/>
      <c r="W136" s="107"/>
      <c r="X136" s="107">
        <v>6</v>
      </c>
      <c r="Y136" s="107"/>
      <c r="Z136" s="55"/>
    </row>
    <row r="137" spans="1:33" x14ac:dyDescent="0.15">
      <c r="A137" s="53" t="s">
        <v>49</v>
      </c>
      <c r="B137" s="98" t="s">
        <v>102</v>
      </c>
      <c r="C137" s="98" t="s">
        <v>103</v>
      </c>
      <c r="D137" s="98" t="s">
        <v>104</v>
      </c>
      <c r="E137" s="99" t="s">
        <v>53</v>
      </c>
      <c r="F137" s="98" t="s">
        <v>102</v>
      </c>
      <c r="G137" s="98" t="s">
        <v>103</v>
      </c>
      <c r="H137" s="98" t="s">
        <v>104</v>
      </c>
      <c r="I137" s="109" t="s">
        <v>59</v>
      </c>
      <c r="J137" s="98" t="s">
        <v>105</v>
      </c>
      <c r="K137" s="98" t="s">
        <v>106</v>
      </c>
      <c r="L137" s="98" t="s">
        <v>107</v>
      </c>
      <c r="M137" s="109" t="s">
        <v>60</v>
      </c>
      <c r="N137" s="98" t="s">
        <v>105</v>
      </c>
      <c r="O137" s="98" t="s">
        <v>106</v>
      </c>
      <c r="P137" s="98" t="s">
        <v>107</v>
      </c>
      <c r="Q137" s="109" t="s">
        <v>61</v>
      </c>
      <c r="R137" s="98" t="s">
        <v>105</v>
      </c>
      <c r="S137" s="98" t="s">
        <v>106</v>
      </c>
      <c r="T137" s="98" t="s">
        <v>107</v>
      </c>
      <c r="U137" s="109" t="s">
        <v>62</v>
      </c>
      <c r="V137" s="98" t="s">
        <v>105</v>
      </c>
      <c r="W137" s="98" t="s">
        <v>106</v>
      </c>
      <c r="X137" s="98" t="s">
        <v>107</v>
      </c>
      <c r="Y137" s="109" t="s">
        <v>63</v>
      </c>
    </row>
    <row r="138" spans="1:33" x14ac:dyDescent="0.15">
      <c r="A138" s="47">
        <v>1</v>
      </c>
      <c r="B138" s="32">
        <f>1+6*$D$135/100</f>
        <v>1.00465</v>
      </c>
      <c r="C138" s="32">
        <f>1+$D$135*$D$136/100</f>
        <v>1.000775</v>
      </c>
      <c r="D138" s="32">
        <f>6*$D$135*1/100</f>
        <v>4.6499999999999996E-3</v>
      </c>
      <c r="E138" s="32">
        <f>ROUND(C138*D138/(B138-1),10)</f>
        <v>1.000775</v>
      </c>
      <c r="F138" s="32">
        <f>1+6*$D$135/100</f>
        <v>1.00465</v>
      </c>
      <c r="G138" s="32">
        <f>1+$D$135*$H$136/100</f>
        <v>1.0015499999999999</v>
      </c>
      <c r="H138" s="32">
        <f>6*$D$135*1/100</f>
        <v>4.6499999999999996E-3</v>
      </c>
      <c r="I138" s="32">
        <f>ROUND(G138*H138/(F138-1),10)</f>
        <v>1.0015499999999999</v>
      </c>
      <c r="J138" s="32">
        <f>1+6*$D$135/100</f>
        <v>1.00465</v>
      </c>
      <c r="K138" s="32">
        <f>1+$D$135*$L$136/100</f>
        <v>1.0023249999999999</v>
      </c>
      <c r="L138" s="32">
        <f>6*$D$135*1/100</f>
        <v>4.6499999999999996E-3</v>
      </c>
      <c r="M138" s="32">
        <f>ROUND(K138*L138/(J138-1),10)</f>
        <v>1.0023249999999999</v>
      </c>
      <c r="N138" s="32">
        <f>1+6*$D$135/100</f>
        <v>1.00465</v>
      </c>
      <c r="O138" s="32">
        <f>1+$D$135*$P$136/100</f>
        <v>1.0031000000000001</v>
      </c>
      <c r="P138" s="32">
        <f>6*$D$135*1/100</f>
        <v>4.6499999999999996E-3</v>
      </c>
      <c r="Q138" s="32">
        <f>ROUND(O138*P138/(N138-1),10)</f>
        <v>1.0031000000000001</v>
      </c>
      <c r="R138" s="32">
        <f>1+6*$D$135/100</f>
        <v>1.00465</v>
      </c>
      <c r="S138" s="32">
        <f>1+$D$135*$T$136/100</f>
        <v>1.0038750000000001</v>
      </c>
      <c r="T138" s="32">
        <f>6*$D$135*1/100</f>
        <v>4.6499999999999996E-3</v>
      </c>
      <c r="U138" s="32">
        <f>ROUND(S138*T138/(R138-1),10)</f>
        <v>1.0038750000000001</v>
      </c>
      <c r="V138" s="32">
        <f>1+6*$D$135/100</f>
        <v>1.00465</v>
      </c>
      <c r="W138" s="32">
        <f>1+$D$135*$X$71/100</f>
        <v>1.00465</v>
      </c>
      <c r="X138" s="32">
        <f>6*$D$135*1/100</f>
        <v>4.6499999999999996E-3</v>
      </c>
      <c r="Y138" s="32">
        <f>ROUND(W138*X138/(V138-1),10)</f>
        <v>1.00465</v>
      </c>
      <c r="AA138" s="111" t="s">
        <v>67</v>
      </c>
    </row>
    <row r="139" spans="1:33" x14ac:dyDescent="0.15">
      <c r="A139" s="48">
        <v>2</v>
      </c>
      <c r="B139" s="81">
        <f>(1+6*$D$135/100)*B138</f>
        <v>1.0093216225000001</v>
      </c>
      <c r="C139" s="34">
        <f>$C$138</f>
        <v>1.000775</v>
      </c>
      <c r="D139" s="34">
        <f>6*$D$135*B138/100</f>
        <v>4.6716225E-3</v>
      </c>
      <c r="E139" s="34">
        <f>ROUND(C139*D139/(B139-1),10)</f>
        <v>0.50154820229999997</v>
      </c>
      <c r="F139" s="82">
        <f>(1+6*$D$135/100)*F138</f>
        <v>1.0093216225000001</v>
      </c>
      <c r="G139" s="38">
        <f>$G$138</f>
        <v>1.0015499999999999</v>
      </c>
      <c r="H139" s="38">
        <f>6*$D$135*F138/100</f>
        <v>4.6716225E-3</v>
      </c>
      <c r="I139" s="34">
        <f>ROUND(G139*H139/(F139-1),10)</f>
        <v>0.50193660120000005</v>
      </c>
      <c r="J139" s="81">
        <f>(1+6*$D$135/100)*J138</f>
        <v>1.0093216225000001</v>
      </c>
      <c r="K139" s="34">
        <f>$K$138</f>
        <v>1.0023249999999999</v>
      </c>
      <c r="L139" s="34">
        <f>6*$D$135*J138/100</f>
        <v>4.6716225E-3</v>
      </c>
      <c r="M139" s="34">
        <f>ROUND(K139*L139/(J139-1),10)</f>
        <v>0.50232500000000002</v>
      </c>
      <c r="N139" s="81">
        <f>(1+6*$D$135/100)*N138</f>
        <v>1.0093216225000001</v>
      </c>
      <c r="O139" s="34">
        <f>$O$138</f>
        <v>1.0031000000000001</v>
      </c>
      <c r="P139" s="34">
        <f>6*$D$135*N138/100</f>
        <v>4.6716225E-3</v>
      </c>
      <c r="Q139" s="34">
        <f>ROUND(O139*P139/(N139-1),10)</f>
        <v>0.50271339879999999</v>
      </c>
      <c r="R139" s="81">
        <f>(1+6*$D$135/100)*R138</f>
        <v>1.0093216225000001</v>
      </c>
      <c r="S139" s="34">
        <f>$S$138</f>
        <v>1.0038750000000001</v>
      </c>
      <c r="T139" s="34">
        <f>6*$D$135*R138/100</f>
        <v>4.6716225E-3</v>
      </c>
      <c r="U139" s="34">
        <f>ROUND(S139*T139/(R139-1),10)</f>
        <v>0.50310179769999996</v>
      </c>
      <c r="V139" s="81">
        <f>(1+6*$D$135/100)*V138</f>
        <v>1.0093216225000001</v>
      </c>
      <c r="W139" s="34">
        <f>$W$138</f>
        <v>1.00465</v>
      </c>
      <c r="X139" s="34">
        <f>6*$D$135*V138/100</f>
        <v>4.6716225E-3</v>
      </c>
      <c r="Y139" s="34">
        <f>ROUND(W139*X139/(V139-1),10)</f>
        <v>0.50349019650000004</v>
      </c>
      <c r="AA139" s="111" t="s">
        <v>66</v>
      </c>
    </row>
    <row r="140" spans="1:33" x14ac:dyDescent="0.15">
      <c r="A140" s="48">
        <v>3</v>
      </c>
      <c r="B140" s="81">
        <f t="shared" ref="B140:B197" si="48">(1+6*$D$135/100)*B139</f>
        <v>1.0140149680446251</v>
      </c>
      <c r="C140" s="34">
        <f t="shared" ref="C140:C197" si="49">$C$138</f>
        <v>1.000775</v>
      </c>
      <c r="D140" s="34">
        <f t="shared" ref="D140:D197" si="50">6*$D$135*B139/100</f>
        <v>4.6933455446250003E-3</v>
      </c>
      <c r="E140" s="34">
        <f t="shared" ref="E140:E197" si="51">ROUND(C140*D140/(B140-1),10)</f>
        <v>0.33514046359999999</v>
      </c>
      <c r="F140" s="82">
        <f t="shared" ref="F140:F197" si="52">(1+6*$D$135/100)*F139</f>
        <v>1.0140149680446251</v>
      </c>
      <c r="G140" s="38">
        <f t="shared" ref="G140:G197" si="53">$G$138</f>
        <v>1.0015499999999999</v>
      </c>
      <c r="H140" s="38">
        <f t="shared" ref="H140:H197" si="54">6*$D$135*F139/100</f>
        <v>4.6933455446250003E-3</v>
      </c>
      <c r="I140" s="34">
        <f t="shared" ref="I140:I197" si="55">ROUND(G140*H140/(F140-1),10)</f>
        <v>0.3353999963</v>
      </c>
      <c r="J140" s="81">
        <f t="shared" ref="J140:J197" si="56">(1+6*$D$135/100)*J139</f>
        <v>1.0140149680446251</v>
      </c>
      <c r="K140" s="34">
        <f t="shared" ref="K140:K197" si="57">$K$138</f>
        <v>1.0023249999999999</v>
      </c>
      <c r="L140" s="34">
        <f t="shared" ref="L140:L197" si="58">6*$D$135*J139/100</f>
        <v>4.6933455446250003E-3</v>
      </c>
      <c r="M140" s="34">
        <f t="shared" ref="M140:M197" si="59">ROUND(K140*L140/(J140-1),10)</f>
        <v>0.33565952900000001</v>
      </c>
      <c r="N140" s="81">
        <f t="shared" ref="N140:N197" si="60">(1+6*$D$135/100)*N139</f>
        <v>1.0140149680446251</v>
      </c>
      <c r="O140" s="34">
        <f t="shared" ref="O140:O197" si="61">$O$138</f>
        <v>1.0031000000000001</v>
      </c>
      <c r="P140" s="34">
        <f t="shared" ref="P140:P197" si="62">6*$D$135*N139/100</f>
        <v>4.6933455446250003E-3</v>
      </c>
      <c r="Q140" s="34">
        <f t="shared" ref="Q140:Q197" si="63">ROUND(O140*P140/(N140-1),10)</f>
        <v>0.33591906170000002</v>
      </c>
      <c r="R140" s="81">
        <f t="shared" ref="R140:R197" si="64">(1+6*$D$135/100)*R139</f>
        <v>1.0140149680446251</v>
      </c>
      <c r="S140" s="34">
        <f t="shared" ref="S140:S197" si="65">$S$138</f>
        <v>1.0038750000000001</v>
      </c>
      <c r="T140" s="34">
        <f t="shared" ref="T140:T197" si="66">6*$D$135*R139/100</f>
        <v>4.6933455446250003E-3</v>
      </c>
      <c r="U140" s="34">
        <f t="shared" ref="U140:U197" si="67">ROUND(S140*T140/(R140-1),10)</f>
        <v>0.33617859449999998</v>
      </c>
      <c r="V140" s="81">
        <f t="shared" ref="V140:V197" si="68">(1+6*$D$135/100)*V139</f>
        <v>1.0140149680446251</v>
      </c>
      <c r="W140" s="34">
        <f t="shared" ref="W140:W197" si="69">$W$138</f>
        <v>1.00465</v>
      </c>
      <c r="X140" s="34">
        <f t="shared" ref="X140:X197" si="70">6*$D$135*V139/100</f>
        <v>4.6933455446250003E-3</v>
      </c>
      <c r="Y140" s="34">
        <f t="shared" ref="Y140:Y197" si="71">ROUND(W140*X140/(V140-1),10)</f>
        <v>0.33643812719999999</v>
      </c>
    </row>
    <row r="141" spans="1:33" x14ac:dyDescent="0.15">
      <c r="A141" s="48">
        <v>4</v>
      </c>
      <c r="B141" s="81">
        <f t="shared" si="48"/>
        <v>1.0187301376460327</v>
      </c>
      <c r="C141" s="34">
        <f t="shared" si="49"/>
        <v>1.000775</v>
      </c>
      <c r="D141" s="34">
        <f t="shared" si="50"/>
        <v>4.7151696014075062E-3</v>
      </c>
      <c r="E141" s="34">
        <f t="shared" si="51"/>
        <v>0.25193748960000001</v>
      </c>
      <c r="F141" s="82">
        <f t="shared" si="52"/>
        <v>1.0187301376460327</v>
      </c>
      <c r="G141" s="38">
        <f t="shared" si="53"/>
        <v>1.0015499999999999</v>
      </c>
      <c r="H141" s="38">
        <f t="shared" si="54"/>
        <v>4.7151696014075062E-3</v>
      </c>
      <c r="I141" s="34">
        <f t="shared" si="55"/>
        <v>0.25213258989999998</v>
      </c>
      <c r="J141" s="81">
        <f t="shared" si="56"/>
        <v>1.0187301376460327</v>
      </c>
      <c r="K141" s="34">
        <f t="shared" si="57"/>
        <v>1.0023249999999999</v>
      </c>
      <c r="L141" s="34">
        <f t="shared" si="58"/>
        <v>4.7151696014075062E-3</v>
      </c>
      <c r="M141" s="34">
        <f t="shared" si="59"/>
        <v>0.25232769030000002</v>
      </c>
      <c r="N141" s="81">
        <f t="shared" si="60"/>
        <v>1.0187301376460327</v>
      </c>
      <c r="O141" s="34">
        <f t="shared" si="61"/>
        <v>1.0031000000000001</v>
      </c>
      <c r="P141" s="34">
        <f t="shared" si="62"/>
        <v>4.7151696014075062E-3</v>
      </c>
      <c r="Q141" s="34">
        <f t="shared" si="63"/>
        <v>0.25252279059999999</v>
      </c>
      <c r="R141" s="81">
        <f t="shared" si="64"/>
        <v>1.0187301376460327</v>
      </c>
      <c r="S141" s="34">
        <f t="shared" si="65"/>
        <v>1.0038750000000001</v>
      </c>
      <c r="T141" s="34">
        <f t="shared" si="66"/>
        <v>4.7151696014075062E-3</v>
      </c>
      <c r="U141" s="34">
        <f t="shared" si="67"/>
        <v>0.25271789099999997</v>
      </c>
      <c r="V141" s="81">
        <f t="shared" si="68"/>
        <v>1.0187301376460327</v>
      </c>
      <c r="W141" s="34">
        <f t="shared" si="69"/>
        <v>1.00465</v>
      </c>
      <c r="X141" s="34">
        <f t="shared" si="70"/>
        <v>4.7151696014075062E-3</v>
      </c>
      <c r="Y141" s="34">
        <f t="shared" si="71"/>
        <v>0.2529129913</v>
      </c>
    </row>
    <row r="142" spans="1:33" x14ac:dyDescent="0.15">
      <c r="A142" s="49">
        <v>5</v>
      </c>
      <c r="B142" s="81">
        <f t="shared" si="48"/>
        <v>1.0234672327860868</v>
      </c>
      <c r="C142" s="34">
        <f t="shared" si="49"/>
        <v>1.000775</v>
      </c>
      <c r="D142" s="34">
        <f t="shared" si="50"/>
        <v>4.7370951400540519E-3</v>
      </c>
      <c r="E142" s="38">
        <f t="shared" si="51"/>
        <v>0.20201642149999999</v>
      </c>
      <c r="F142" s="82">
        <f t="shared" si="52"/>
        <v>1.0234672327860868</v>
      </c>
      <c r="G142" s="38">
        <f t="shared" si="53"/>
        <v>1.0015499999999999</v>
      </c>
      <c r="H142" s="38">
        <f t="shared" si="54"/>
        <v>4.7370951400540519E-3</v>
      </c>
      <c r="I142" s="38">
        <f t="shared" si="55"/>
        <v>0.2021728629</v>
      </c>
      <c r="J142" s="81">
        <f t="shared" si="56"/>
        <v>1.0234672327860868</v>
      </c>
      <c r="K142" s="34">
        <f t="shared" si="57"/>
        <v>1.0023249999999999</v>
      </c>
      <c r="L142" s="34">
        <f t="shared" si="58"/>
        <v>4.7370951400540519E-3</v>
      </c>
      <c r="M142" s="38">
        <f t="shared" si="59"/>
        <v>0.20232930439999999</v>
      </c>
      <c r="N142" s="81">
        <f t="shared" si="60"/>
        <v>1.0234672327860868</v>
      </c>
      <c r="O142" s="34">
        <f t="shared" si="61"/>
        <v>1.0031000000000001</v>
      </c>
      <c r="P142" s="34">
        <f t="shared" si="62"/>
        <v>4.7370951400540519E-3</v>
      </c>
      <c r="Q142" s="38">
        <f t="shared" si="63"/>
        <v>0.20248574590000001</v>
      </c>
      <c r="R142" s="81">
        <f t="shared" si="64"/>
        <v>1.0234672327860868</v>
      </c>
      <c r="S142" s="34">
        <f t="shared" si="65"/>
        <v>1.0038750000000001</v>
      </c>
      <c r="T142" s="34">
        <f t="shared" si="66"/>
        <v>4.7370951400540519E-3</v>
      </c>
      <c r="U142" s="38">
        <f t="shared" si="67"/>
        <v>0.20264218740000001</v>
      </c>
      <c r="V142" s="81">
        <f t="shared" si="68"/>
        <v>1.0234672327860868</v>
      </c>
      <c r="W142" s="34">
        <f t="shared" si="69"/>
        <v>1.00465</v>
      </c>
      <c r="X142" s="34">
        <f t="shared" si="70"/>
        <v>4.7370951400540519E-3</v>
      </c>
      <c r="Y142" s="38">
        <f t="shared" si="71"/>
        <v>0.2027986289</v>
      </c>
    </row>
    <row r="143" spans="1:33" x14ac:dyDescent="0.15">
      <c r="A143" s="50">
        <v>6</v>
      </c>
      <c r="B143" s="81">
        <f t="shared" si="48"/>
        <v>1.028226355418542</v>
      </c>
      <c r="C143" s="34">
        <f t="shared" si="49"/>
        <v>1.000775</v>
      </c>
      <c r="D143" s="34">
        <f t="shared" si="50"/>
        <v>4.7591226324553036E-3</v>
      </c>
      <c r="E143" s="40">
        <f t="shared" si="51"/>
        <v>0.1687363063</v>
      </c>
      <c r="F143" s="82">
        <f t="shared" si="52"/>
        <v>1.028226355418542</v>
      </c>
      <c r="G143" s="38">
        <f t="shared" si="53"/>
        <v>1.0015499999999999</v>
      </c>
      <c r="H143" s="38">
        <f t="shared" si="54"/>
        <v>4.7591226324553036E-3</v>
      </c>
      <c r="I143" s="40">
        <f t="shared" si="55"/>
        <v>0.1688669756</v>
      </c>
      <c r="J143" s="81">
        <f t="shared" si="56"/>
        <v>1.028226355418542</v>
      </c>
      <c r="K143" s="34">
        <f t="shared" si="57"/>
        <v>1.0023249999999999</v>
      </c>
      <c r="L143" s="34">
        <f t="shared" si="58"/>
        <v>4.7591226324553036E-3</v>
      </c>
      <c r="M143" s="40">
        <f t="shared" si="59"/>
        <v>0.168997645</v>
      </c>
      <c r="N143" s="81">
        <f t="shared" si="60"/>
        <v>1.028226355418542</v>
      </c>
      <c r="O143" s="34">
        <f t="shared" si="61"/>
        <v>1.0031000000000001</v>
      </c>
      <c r="P143" s="34">
        <f t="shared" si="62"/>
        <v>4.7591226324553036E-3</v>
      </c>
      <c r="Q143" s="40">
        <f t="shared" si="63"/>
        <v>0.16912831440000001</v>
      </c>
      <c r="R143" s="81">
        <f t="shared" si="64"/>
        <v>1.028226355418542</v>
      </c>
      <c r="S143" s="34">
        <f t="shared" si="65"/>
        <v>1.0038750000000001</v>
      </c>
      <c r="T143" s="34">
        <f t="shared" si="66"/>
        <v>4.7591226324553036E-3</v>
      </c>
      <c r="U143" s="40">
        <f t="shared" si="67"/>
        <v>0.1692589837</v>
      </c>
      <c r="V143" s="81">
        <f t="shared" si="68"/>
        <v>1.028226355418542</v>
      </c>
      <c r="W143" s="34">
        <f t="shared" si="69"/>
        <v>1.00465</v>
      </c>
      <c r="X143" s="34">
        <f t="shared" si="70"/>
        <v>4.7591226324553036E-3</v>
      </c>
      <c r="Y143" s="40">
        <f t="shared" si="71"/>
        <v>0.16938965310000001</v>
      </c>
    </row>
    <row r="144" spans="1:33" x14ac:dyDescent="0.15">
      <c r="A144" s="51">
        <v>7</v>
      </c>
      <c r="B144" s="81">
        <f t="shared" si="48"/>
        <v>1.0330076079712383</v>
      </c>
      <c r="C144" s="34">
        <f t="shared" si="49"/>
        <v>1.000775</v>
      </c>
      <c r="D144" s="34">
        <f t="shared" si="50"/>
        <v>4.7812525526962201E-3</v>
      </c>
      <c r="E144" s="34">
        <f t="shared" si="51"/>
        <v>0.14496530699999999</v>
      </c>
      <c r="F144" s="82">
        <f t="shared" si="52"/>
        <v>1.0330076079712383</v>
      </c>
      <c r="G144" s="38">
        <f t="shared" si="53"/>
        <v>1.0015499999999999</v>
      </c>
      <c r="H144" s="38">
        <f t="shared" si="54"/>
        <v>4.7812525526962201E-3</v>
      </c>
      <c r="I144" s="34">
        <f t="shared" si="55"/>
        <v>0.1450775681</v>
      </c>
      <c r="J144" s="81">
        <f t="shared" si="56"/>
        <v>1.0330076079712383</v>
      </c>
      <c r="K144" s="34">
        <f t="shared" si="57"/>
        <v>1.0023249999999999</v>
      </c>
      <c r="L144" s="34">
        <f t="shared" si="58"/>
        <v>4.7812525526962201E-3</v>
      </c>
      <c r="M144" s="34">
        <f t="shared" si="59"/>
        <v>0.14518982920000001</v>
      </c>
      <c r="N144" s="81">
        <f t="shared" si="60"/>
        <v>1.0330076079712383</v>
      </c>
      <c r="O144" s="34">
        <f t="shared" si="61"/>
        <v>1.0031000000000001</v>
      </c>
      <c r="P144" s="34">
        <f t="shared" si="62"/>
        <v>4.7812525526962201E-3</v>
      </c>
      <c r="Q144" s="34">
        <f t="shared" si="63"/>
        <v>0.14530209029999999</v>
      </c>
      <c r="R144" s="81">
        <f t="shared" si="64"/>
        <v>1.0330076079712383</v>
      </c>
      <c r="S144" s="34">
        <f t="shared" si="65"/>
        <v>1.0038750000000001</v>
      </c>
      <c r="T144" s="34">
        <f t="shared" si="66"/>
        <v>4.7812525526962201E-3</v>
      </c>
      <c r="U144" s="34">
        <f t="shared" si="67"/>
        <v>0.14541435150000001</v>
      </c>
      <c r="V144" s="81">
        <f t="shared" si="68"/>
        <v>1.0330076079712383</v>
      </c>
      <c r="W144" s="34">
        <f t="shared" si="69"/>
        <v>1.00465</v>
      </c>
      <c r="X144" s="34">
        <f t="shared" si="70"/>
        <v>4.7812525526962201E-3</v>
      </c>
      <c r="Y144" s="34">
        <f t="shared" si="71"/>
        <v>0.14552661259999999</v>
      </c>
    </row>
    <row r="145" spans="1:25" x14ac:dyDescent="0.15">
      <c r="A145" s="51">
        <v>8</v>
      </c>
      <c r="B145" s="81">
        <f t="shared" si="48"/>
        <v>1.0378110933483045</v>
      </c>
      <c r="C145" s="34">
        <f t="shared" si="49"/>
        <v>1.000775</v>
      </c>
      <c r="D145" s="34">
        <f t="shared" si="50"/>
        <v>4.8034853770662581E-3</v>
      </c>
      <c r="E145" s="34">
        <f t="shared" si="51"/>
        <v>0.1271375052</v>
      </c>
      <c r="F145" s="82">
        <f t="shared" si="52"/>
        <v>1.0378110933483045</v>
      </c>
      <c r="G145" s="38">
        <f t="shared" si="53"/>
        <v>1.0015499999999999</v>
      </c>
      <c r="H145" s="38">
        <f t="shared" si="54"/>
        <v>4.8034853770662581E-3</v>
      </c>
      <c r="I145" s="34">
        <f t="shared" si="55"/>
        <v>0.12723596049999999</v>
      </c>
      <c r="J145" s="81">
        <f t="shared" si="56"/>
        <v>1.0378110933483045</v>
      </c>
      <c r="K145" s="34">
        <f t="shared" si="57"/>
        <v>1.0023249999999999</v>
      </c>
      <c r="L145" s="34">
        <f t="shared" si="58"/>
        <v>4.8034853770662581E-3</v>
      </c>
      <c r="M145" s="34">
        <f t="shared" si="59"/>
        <v>0.12733441579999999</v>
      </c>
      <c r="N145" s="81">
        <f t="shared" si="60"/>
        <v>1.0378110933483045</v>
      </c>
      <c r="O145" s="34">
        <f t="shared" si="61"/>
        <v>1.0031000000000001</v>
      </c>
      <c r="P145" s="34">
        <f t="shared" si="62"/>
        <v>4.8034853770662581E-3</v>
      </c>
      <c r="Q145" s="34">
        <f t="shared" si="63"/>
        <v>0.127432871</v>
      </c>
      <c r="R145" s="81">
        <f t="shared" si="64"/>
        <v>1.0378110933483045</v>
      </c>
      <c r="S145" s="34">
        <f t="shared" si="65"/>
        <v>1.0038750000000001</v>
      </c>
      <c r="T145" s="34">
        <f t="shared" si="66"/>
        <v>4.8034853770662581E-3</v>
      </c>
      <c r="U145" s="34">
        <f t="shared" si="67"/>
        <v>0.1275313263</v>
      </c>
      <c r="V145" s="81">
        <f t="shared" si="68"/>
        <v>1.0378110933483045</v>
      </c>
      <c r="W145" s="34">
        <f t="shared" si="69"/>
        <v>1.00465</v>
      </c>
      <c r="X145" s="34">
        <f t="shared" si="70"/>
        <v>4.8034853770662581E-3</v>
      </c>
      <c r="Y145" s="34">
        <f t="shared" si="71"/>
        <v>0.12762978150000001</v>
      </c>
    </row>
    <row r="146" spans="1:25" x14ac:dyDescent="0.15">
      <c r="A146" s="51">
        <v>9</v>
      </c>
      <c r="B146" s="81">
        <f t="shared" si="48"/>
        <v>1.0426369149323742</v>
      </c>
      <c r="C146" s="34">
        <f t="shared" si="49"/>
        <v>1.000775</v>
      </c>
      <c r="D146" s="34">
        <f t="shared" si="50"/>
        <v>4.8258215840696157E-3</v>
      </c>
      <c r="E146" s="34">
        <f t="shared" si="51"/>
        <v>0.1132718351</v>
      </c>
      <c r="F146" s="82">
        <f t="shared" si="52"/>
        <v>1.0426369149323742</v>
      </c>
      <c r="G146" s="38">
        <f t="shared" si="53"/>
        <v>1.0015499999999999</v>
      </c>
      <c r="H146" s="38">
        <f t="shared" si="54"/>
        <v>4.8258215840696157E-3</v>
      </c>
      <c r="I146" s="34">
        <f t="shared" si="55"/>
        <v>0.1133595528</v>
      </c>
      <c r="J146" s="81">
        <f t="shared" si="56"/>
        <v>1.0426369149323742</v>
      </c>
      <c r="K146" s="34">
        <f t="shared" si="57"/>
        <v>1.0023249999999999</v>
      </c>
      <c r="L146" s="34">
        <f t="shared" si="58"/>
        <v>4.8258215840696157E-3</v>
      </c>
      <c r="M146" s="34">
        <f t="shared" si="59"/>
        <v>0.11344727039999999</v>
      </c>
      <c r="N146" s="81">
        <f t="shared" si="60"/>
        <v>1.0426369149323742</v>
      </c>
      <c r="O146" s="34">
        <f t="shared" si="61"/>
        <v>1.0031000000000001</v>
      </c>
      <c r="P146" s="34">
        <f t="shared" si="62"/>
        <v>4.8258215840696157E-3</v>
      </c>
      <c r="Q146" s="34">
        <f t="shared" si="63"/>
        <v>0.1135349881</v>
      </c>
      <c r="R146" s="81">
        <f t="shared" si="64"/>
        <v>1.0426369149323742</v>
      </c>
      <c r="S146" s="34">
        <f t="shared" si="65"/>
        <v>1.0038750000000001</v>
      </c>
      <c r="T146" s="34">
        <f t="shared" si="66"/>
        <v>4.8258215840696157E-3</v>
      </c>
      <c r="U146" s="34">
        <f t="shared" si="67"/>
        <v>0.1136227058</v>
      </c>
      <c r="V146" s="81">
        <f t="shared" si="68"/>
        <v>1.0426369149323742</v>
      </c>
      <c r="W146" s="34">
        <f t="shared" si="69"/>
        <v>1.00465</v>
      </c>
      <c r="X146" s="34">
        <f t="shared" si="70"/>
        <v>4.8258215840696157E-3</v>
      </c>
      <c r="Y146" s="34">
        <f t="shared" si="71"/>
        <v>0.1137104235</v>
      </c>
    </row>
    <row r="147" spans="1:25" x14ac:dyDescent="0.15">
      <c r="A147" s="52">
        <v>10</v>
      </c>
      <c r="B147" s="81">
        <f t="shared" si="48"/>
        <v>1.0474851765868098</v>
      </c>
      <c r="C147" s="34">
        <f t="shared" si="49"/>
        <v>1.000775</v>
      </c>
      <c r="D147" s="34">
        <f t="shared" si="50"/>
        <v>4.8482616544355392E-3</v>
      </c>
      <c r="E147" s="36">
        <f t="shared" si="51"/>
        <v>0.10217965699999999</v>
      </c>
      <c r="F147" s="82">
        <f t="shared" si="52"/>
        <v>1.0474851765868098</v>
      </c>
      <c r="G147" s="38">
        <f t="shared" si="53"/>
        <v>1.0015499999999999</v>
      </c>
      <c r="H147" s="38">
        <f t="shared" si="54"/>
        <v>4.8482616544355392E-3</v>
      </c>
      <c r="I147" s="36">
        <f t="shared" si="55"/>
        <v>0.1022587849</v>
      </c>
      <c r="J147" s="81">
        <f t="shared" si="56"/>
        <v>1.0474851765868098</v>
      </c>
      <c r="K147" s="34">
        <f t="shared" si="57"/>
        <v>1.0023249999999999</v>
      </c>
      <c r="L147" s="34">
        <f t="shared" si="58"/>
        <v>4.8482616544355392E-3</v>
      </c>
      <c r="M147" s="36">
        <f t="shared" si="59"/>
        <v>0.1023379128</v>
      </c>
      <c r="N147" s="81">
        <f t="shared" si="60"/>
        <v>1.0474851765868098</v>
      </c>
      <c r="O147" s="34">
        <f t="shared" si="61"/>
        <v>1.0031000000000001</v>
      </c>
      <c r="P147" s="34">
        <f t="shared" si="62"/>
        <v>4.8482616544355392E-3</v>
      </c>
      <c r="Q147" s="36">
        <f t="shared" si="63"/>
        <v>0.1024170408</v>
      </c>
      <c r="R147" s="81">
        <f t="shared" si="64"/>
        <v>1.0474851765868098</v>
      </c>
      <c r="S147" s="34">
        <f t="shared" si="65"/>
        <v>1.0038750000000001</v>
      </c>
      <c r="T147" s="34">
        <f t="shared" si="66"/>
        <v>4.8482616544355392E-3</v>
      </c>
      <c r="U147" s="36">
        <f t="shared" si="67"/>
        <v>0.1024961687</v>
      </c>
      <c r="V147" s="81">
        <f t="shared" si="68"/>
        <v>1.0474851765868098</v>
      </c>
      <c r="W147" s="34">
        <f t="shared" si="69"/>
        <v>1.00465</v>
      </c>
      <c r="X147" s="34">
        <f t="shared" si="70"/>
        <v>4.8482616544355392E-3</v>
      </c>
      <c r="Y147" s="36">
        <f t="shared" si="71"/>
        <v>0.1025752966</v>
      </c>
    </row>
    <row r="148" spans="1:25" x14ac:dyDescent="0.15">
      <c r="A148" s="47">
        <v>11</v>
      </c>
      <c r="B148" s="81">
        <f t="shared" si="48"/>
        <v>1.0523559826579385</v>
      </c>
      <c r="C148" s="34">
        <f t="shared" si="49"/>
        <v>1.000775</v>
      </c>
      <c r="D148" s="34">
        <f t="shared" si="50"/>
        <v>4.8708060711286656E-3</v>
      </c>
      <c r="E148" s="32">
        <f t="shared" si="51"/>
        <v>9.3104564099999995E-2</v>
      </c>
      <c r="F148" s="82">
        <f t="shared" si="52"/>
        <v>1.0523559826579385</v>
      </c>
      <c r="G148" s="38">
        <f t="shared" si="53"/>
        <v>1.0015499999999999</v>
      </c>
      <c r="H148" s="38">
        <f t="shared" si="54"/>
        <v>4.8708060711286656E-3</v>
      </c>
      <c r="I148" s="32">
        <f t="shared" si="55"/>
        <v>9.3176664300000003E-2</v>
      </c>
      <c r="J148" s="81">
        <f t="shared" si="56"/>
        <v>1.0523559826579385</v>
      </c>
      <c r="K148" s="34">
        <f t="shared" si="57"/>
        <v>1.0023249999999999</v>
      </c>
      <c r="L148" s="34">
        <f t="shared" si="58"/>
        <v>4.8708060711286656E-3</v>
      </c>
      <c r="M148" s="32">
        <f t="shared" si="59"/>
        <v>9.3248764499999998E-2</v>
      </c>
      <c r="N148" s="81">
        <f t="shared" si="60"/>
        <v>1.0523559826579385</v>
      </c>
      <c r="O148" s="34">
        <f t="shared" si="61"/>
        <v>1.0031000000000001</v>
      </c>
      <c r="P148" s="34">
        <f t="shared" si="62"/>
        <v>4.8708060711286656E-3</v>
      </c>
      <c r="Q148" s="32">
        <f t="shared" si="63"/>
        <v>9.3320864599999998E-2</v>
      </c>
      <c r="R148" s="81">
        <f t="shared" si="64"/>
        <v>1.0523559826579385</v>
      </c>
      <c r="S148" s="34">
        <f t="shared" si="65"/>
        <v>1.0038750000000001</v>
      </c>
      <c r="T148" s="34">
        <f t="shared" si="66"/>
        <v>4.8708060711286656E-3</v>
      </c>
      <c r="U148" s="32">
        <f t="shared" si="67"/>
        <v>9.3392964800000006E-2</v>
      </c>
      <c r="V148" s="81">
        <f t="shared" si="68"/>
        <v>1.0523559826579385</v>
      </c>
      <c r="W148" s="34">
        <f t="shared" si="69"/>
        <v>1.00465</v>
      </c>
      <c r="X148" s="34">
        <f t="shared" si="70"/>
        <v>4.8708060711286656E-3</v>
      </c>
      <c r="Y148" s="32">
        <f t="shared" si="71"/>
        <v>9.3465064900000006E-2</v>
      </c>
    </row>
    <row r="149" spans="1:25" x14ac:dyDescent="0.15">
      <c r="A149" s="48">
        <v>12</v>
      </c>
      <c r="B149" s="81">
        <f t="shared" si="48"/>
        <v>1.0572494379772979</v>
      </c>
      <c r="C149" s="34">
        <f t="shared" si="49"/>
        <v>1.000775</v>
      </c>
      <c r="D149" s="34">
        <f t="shared" si="50"/>
        <v>4.8934553193594136E-3</v>
      </c>
      <c r="E149" s="34">
        <f t="shared" si="51"/>
        <v>8.5542285100000004E-2</v>
      </c>
      <c r="F149" s="82">
        <f t="shared" si="52"/>
        <v>1.0572494379772979</v>
      </c>
      <c r="G149" s="38">
        <f t="shared" si="53"/>
        <v>1.0015499999999999</v>
      </c>
      <c r="H149" s="38">
        <f t="shared" si="54"/>
        <v>4.8934553193594136E-3</v>
      </c>
      <c r="I149" s="34">
        <f t="shared" si="55"/>
        <v>8.5608529099999997E-2</v>
      </c>
      <c r="J149" s="81">
        <f t="shared" si="56"/>
        <v>1.0572494379772979</v>
      </c>
      <c r="K149" s="34">
        <f t="shared" si="57"/>
        <v>1.0023249999999999</v>
      </c>
      <c r="L149" s="34">
        <f t="shared" si="58"/>
        <v>4.8934553193594136E-3</v>
      </c>
      <c r="M149" s="34">
        <f t="shared" si="59"/>
        <v>8.5674772999999996E-2</v>
      </c>
      <c r="N149" s="81">
        <f t="shared" si="60"/>
        <v>1.0572494379772979</v>
      </c>
      <c r="O149" s="34">
        <f t="shared" si="61"/>
        <v>1.0031000000000001</v>
      </c>
      <c r="P149" s="34">
        <f t="shared" si="62"/>
        <v>4.8934553193594136E-3</v>
      </c>
      <c r="Q149" s="34">
        <f t="shared" si="63"/>
        <v>8.5741016899999994E-2</v>
      </c>
      <c r="R149" s="81">
        <f t="shared" si="64"/>
        <v>1.0572494379772979</v>
      </c>
      <c r="S149" s="34">
        <f t="shared" si="65"/>
        <v>1.0038750000000001</v>
      </c>
      <c r="T149" s="34">
        <f t="shared" si="66"/>
        <v>4.8934553193594136E-3</v>
      </c>
      <c r="U149" s="34">
        <f t="shared" si="67"/>
        <v>8.5807260900000001E-2</v>
      </c>
      <c r="V149" s="81">
        <f t="shared" si="68"/>
        <v>1.0572494379772979</v>
      </c>
      <c r="W149" s="34">
        <f t="shared" si="69"/>
        <v>1.00465</v>
      </c>
      <c r="X149" s="34">
        <f t="shared" si="70"/>
        <v>4.8934553193594136E-3</v>
      </c>
      <c r="Y149" s="34">
        <f t="shared" si="71"/>
        <v>8.58735048E-2</v>
      </c>
    </row>
    <row r="150" spans="1:25" x14ac:dyDescent="0.15">
      <c r="A150" s="48">
        <v>13</v>
      </c>
      <c r="B150" s="81">
        <f t="shared" si="48"/>
        <v>1.0621656478638923</v>
      </c>
      <c r="C150" s="34">
        <f t="shared" si="49"/>
        <v>1.000775</v>
      </c>
      <c r="D150" s="34">
        <f t="shared" si="50"/>
        <v>4.9162098865944345E-3</v>
      </c>
      <c r="E150" s="34">
        <f t="shared" si="51"/>
        <v>7.9143709100000001E-2</v>
      </c>
      <c r="F150" s="82">
        <f t="shared" si="52"/>
        <v>1.0621656478638923</v>
      </c>
      <c r="G150" s="38">
        <f t="shared" si="53"/>
        <v>1.0015499999999999</v>
      </c>
      <c r="H150" s="38">
        <f t="shared" si="54"/>
        <v>4.9162098865944345E-3</v>
      </c>
      <c r="I150" s="34">
        <f t="shared" si="55"/>
        <v>7.9204997999999999E-2</v>
      </c>
      <c r="J150" s="81">
        <f t="shared" si="56"/>
        <v>1.0621656478638923</v>
      </c>
      <c r="K150" s="34">
        <f t="shared" si="57"/>
        <v>1.0023249999999999</v>
      </c>
      <c r="L150" s="34">
        <f t="shared" si="58"/>
        <v>4.9162098865944345E-3</v>
      </c>
      <c r="M150" s="34">
        <f t="shared" si="59"/>
        <v>7.9266286800000002E-2</v>
      </c>
      <c r="N150" s="81">
        <f t="shared" si="60"/>
        <v>1.0621656478638923</v>
      </c>
      <c r="O150" s="34">
        <f t="shared" si="61"/>
        <v>1.0031000000000001</v>
      </c>
      <c r="P150" s="34">
        <f t="shared" si="62"/>
        <v>4.9162098865944345E-3</v>
      </c>
      <c r="Q150" s="34">
        <f t="shared" si="63"/>
        <v>7.93275757E-2</v>
      </c>
      <c r="R150" s="81">
        <f t="shared" si="64"/>
        <v>1.0621656478638923</v>
      </c>
      <c r="S150" s="34">
        <f t="shared" si="65"/>
        <v>1.0038750000000001</v>
      </c>
      <c r="T150" s="34">
        <f t="shared" si="66"/>
        <v>4.9162098865944345E-3</v>
      </c>
      <c r="U150" s="34">
        <f t="shared" si="67"/>
        <v>7.9388864599999998E-2</v>
      </c>
      <c r="V150" s="81">
        <f t="shared" si="68"/>
        <v>1.0621656478638923</v>
      </c>
      <c r="W150" s="34">
        <f t="shared" si="69"/>
        <v>1.00465</v>
      </c>
      <c r="X150" s="34">
        <f t="shared" si="70"/>
        <v>4.9162098865944345E-3</v>
      </c>
      <c r="Y150" s="34">
        <f t="shared" si="71"/>
        <v>7.9450153499999995E-2</v>
      </c>
    </row>
    <row r="151" spans="1:25" x14ac:dyDescent="0.15">
      <c r="A151" s="48">
        <v>14</v>
      </c>
      <c r="B151" s="81">
        <f t="shared" si="48"/>
        <v>1.0671047181264595</v>
      </c>
      <c r="C151" s="34">
        <f t="shared" si="49"/>
        <v>1.000775</v>
      </c>
      <c r="D151" s="34">
        <f t="shared" si="50"/>
        <v>4.9390702625670994E-3</v>
      </c>
      <c r="E151" s="34">
        <f t="shared" si="51"/>
        <v>7.3659471000000004E-2</v>
      </c>
      <c r="F151" s="82">
        <f t="shared" si="52"/>
        <v>1.0671047181264595</v>
      </c>
      <c r="G151" s="38">
        <f t="shared" si="53"/>
        <v>1.0015499999999999</v>
      </c>
      <c r="H151" s="38">
        <f t="shared" si="54"/>
        <v>4.9390702625670994E-3</v>
      </c>
      <c r="I151" s="34">
        <f t="shared" si="55"/>
        <v>7.3716512900000003E-2</v>
      </c>
      <c r="J151" s="81">
        <f t="shared" si="56"/>
        <v>1.0671047181264595</v>
      </c>
      <c r="K151" s="34">
        <f t="shared" si="57"/>
        <v>1.0023249999999999</v>
      </c>
      <c r="L151" s="34">
        <f t="shared" si="58"/>
        <v>4.9390702625670994E-3</v>
      </c>
      <c r="M151" s="34">
        <f t="shared" si="59"/>
        <v>7.3773554800000002E-2</v>
      </c>
      <c r="N151" s="81">
        <f t="shared" si="60"/>
        <v>1.0671047181264595</v>
      </c>
      <c r="O151" s="34">
        <f t="shared" si="61"/>
        <v>1.0031000000000001</v>
      </c>
      <c r="P151" s="34">
        <f t="shared" si="62"/>
        <v>4.9390702625670994E-3</v>
      </c>
      <c r="Q151" s="34">
        <f t="shared" si="63"/>
        <v>7.3830596700000001E-2</v>
      </c>
      <c r="R151" s="81">
        <f t="shared" si="64"/>
        <v>1.0671047181264595</v>
      </c>
      <c r="S151" s="34">
        <f t="shared" si="65"/>
        <v>1.0038750000000001</v>
      </c>
      <c r="T151" s="34">
        <f t="shared" si="66"/>
        <v>4.9390702625670994E-3</v>
      </c>
      <c r="U151" s="34">
        <f t="shared" si="67"/>
        <v>7.38876386E-2</v>
      </c>
      <c r="V151" s="81">
        <f t="shared" si="68"/>
        <v>1.0671047181264595</v>
      </c>
      <c r="W151" s="34">
        <f t="shared" si="69"/>
        <v>1.00465</v>
      </c>
      <c r="X151" s="34">
        <f t="shared" si="70"/>
        <v>4.9390702625670994E-3</v>
      </c>
      <c r="Y151" s="34">
        <f t="shared" si="71"/>
        <v>7.3944680499999998E-2</v>
      </c>
    </row>
    <row r="152" spans="1:25" x14ac:dyDescent="0.15">
      <c r="A152" s="49">
        <v>15</v>
      </c>
      <c r="B152" s="81">
        <f t="shared" si="48"/>
        <v>1.0720667550657474</v>
      </c>
      <c r="C152" s="34">
        <f t="shared" si="49"/>
        <v>1.000775</v>
      </c>
      <c r="D152" s="34">
        <f t="shared" si="50"/>
        <v>4.9620369392880358E-3</v>
      </c>
      <c r="E152" s="38">
        <f t="shared" si="51"/>
        <v>6.8906703400000005E-2</v>
      </c>
      <c r="F152" s="82">
        <f t="shared" si="52"/>
        <v>1.0720667550657474</v>
      </c>
      <c r="G152" s="38">
        <f t="shared" si="53"/>
        <v>1.0015499999999999</v>
      </c>
      <c r="H152" s="38">
        <f t="shared" si="54"/>
        <v>4.9620369392880358E-3</v>
      </c>
      <c r="I152" s="38">
        <f t="shared" si="55"/>
        <v>6.8960064799999998E-2</v>
      </c>
      <c r="J152" s="81">
        <f t="shared" si="56"/>
        <v>1.0720667550657474</v>
      </c>
      <c r="K152" s="34">
        <f t="shared" si="57"/>
        <v>1.0023249999999999</v>
      </c>
      <c r="L152" s="34">
        <f t="shared" si="58"/>
        <v>4.9620369392880358E-3</v>
      </c>
      <c r="M152" s="38">
        <f t="shared" si="59"/>
        <v>6.9013426099999997E-2</v>
      </c>
      <c r="N152" s="81">
        <f t="shared" si="60"/>
        <v>1.0720667550657474</v>
      </c>
      <c r="O152" s="34">
        <f t="shared" si="61"/>
        <v>1.0031000000000001</v>
      </c>
      <c r="P152" s="34">
        <f t="shared" si="62"/>
        <v>4.9620369392880358E-3</v>
      </c>
      <c r="Q152" s="38">
        <f t="shared" si="63"/>
        <v>6.9066787399999996E-2</v>
      </c>
      <c r="R152" s="81">
        <f t="shared" si="64"/>
        <v>1.0720667550657474</v>
      </c>
      <c r="S152" s="34">
        <f t="shared" si="65"/>
        <v>1.0038750000000001</v>
      </c>
      <c r="T152" s="34">
        <f t="shared" si="66"/>
        <v>4.9620369392880358E-3</v>
      </c>
      <c r="U152" s="38">
        <f t="shared" si="67"/>
        <v>6.9120148800000003E-2</v>
      </c>
      <c r="V152" s="81">
        <f t="shared" si="68"/>
        <v>1.0720667550657474</v>
      </c>
      <c r="W152" s="34">
        <f t="shared" si="69"/>
        <v>1.00465</v>
      </c>
      <c r="X152" s="34">
        <f t="shared" si="70"/>
        <v>4.9620369392880358E-3</v>
      </c>
      <c r="Y152" s="38">
        <f t="shared" si="71"/>
        <v>6.9173510100000002E-2</v>
      </c>
    </row>
    <row r="153" spans="1:25" x14ac:dyDescent="0.15">
      <c r="A153" s="50">
        <v>16</v>
      </c>
      <c r="B153" s="81">
        <f t="shared" si="48"/>
        <v>1.0770518654768033</v>
      </c>
      <c r="C153" s="34">
        <f t="shared" si="49"/>
        <v>1.000775</v>
      </c>
      <c r="D153" s="34">
        <f t="shared" si="50"/>
        <v>4.9851104110557251E-3</v>
      </c>
      <c r="E153" s="40">
        <f t="shared" si="51"/>
        <v>6.4748255500000004E-2</v>
      </c>
      <c r="F153" s="82">
        <f t="shared" si="52"/>
        <v>1.0770518654768033</v>
      </c>
      <c r="G153" s="38">
        <f t="shared" si="53"/>
        <v>1.0015499999999999</v>
      </c>
      <c r="H153" s="38">
        <f t="shared" si="54"/>
        <v>4.9851104110557251E-3</v>
      </c>
      <c r="I153" s="40">
        <f t="shared" si="55"/>
        <v>6.4798396499999994E-2</v>
      </c>
      <c r="J153" s="81">
        <f t="shared" si="56"/>
        <v>1.0770518654768033</v>
      </c>
      <c r="K153" s="34">
        <f t="shared" si="57"/>
        <v>1.0023249999999999</v>
      </c>
      <c r="L153" s="34">
        <f t="shared" si="58"/>
        <v>4.9851104110557251E-3</v>
      </c>
      <c r="M153" s="40">
        <f t="shared" si="59"/>
        <v>6.4848537600000006E-2</v>
      </c>
      <c r="N153" s="81">
        <f t="shared" si="60"/>
        <v>1.0770518654768033</v>
      </c>
      <c r="O153" s="34">
        <f t="shared" si="61"/>
        <v>1.0031000000000001</v>
      </c>
      <c r="P153" s="34">
        <f t="shared" si="62"/>
        <v>4.9851104110557251E-3</v>
      </c>
      <c r="Q153" s="40">
        <f t="shared" si="63"/>
        <v>6.4898678599999995E-2</v>
      </c>
      <c r="R153" s="81">
        <f t="shared" si="64"/>
        <v>1.0770518654768033</v>
      </c>
      <c r="S153" s="34">
        <f t="shared" si="65"/>
        <v>1.0038750000000001</v>
      </c>
      <c r="T153" s="34">
        <f t="shared" si="66"/>
        <v>4.9851104110557251E-3</v>
      </c>
      <c r="U153" s="40">
        <f t="shared" si="67"/>
        <v>6.4948819599999999E-2</v>
      </c>
      <c r="V153" s="81">
        <f t="shared" si="68"/>
        <v>1.0770518654768033</v>
      </c>
      <c r="W153" s="34">
        <f t="shared" si="69"/>
        <v>1.00465</v>
      </c>
      <c r="X153" s="34">
        <f t="shared" si="70"/>
        <v>4.9851104110557251E-3</v>
      </c>
      <c r="Y153" s="40">
        <f t="shared" si="71"/>
        <v>6.4998960699999997E-2</v>
      </c>
    </row>
    <row r="154" spans="1:25" x14ac:dyDescent="0.15">
      <c r="A154" s="51">
        <v>17</v>
      </c>
      <c r="B154" s="81">
        <f t="shared" si="48"/>
        <v>1.0820601566512704</v>
      </c>
      <c r="C154" s="34">
        <f t="shared" si="49"/>
        <v>1.000775</v>
      </c>
      <c r="D154" s="34">
        <f t="shared" si="50"/>
        <v>5.0082911744671358E-3</v>
      </c>
      <c r="E154" s="34">
        <f t="shared" si="51"/>
        <v>6.10792473E-2</v>
      </c>
      <c r="F154" s="82">
        <f t="shared" si="52"/>
        <v>1.0820601566512704</v>
      </c>
      <c r="G154" s="38">
        <f t="shared" si="53"/>
        <v>1.0015499999999999</v>
      </c>
      <c r="H154" s="38">
        <f t="shared" si="54"/>
        <v>5.0082911744671358E-3</v>
      </c>
      <c r="I154" s="34">
        <f t="shared" si="55"/>
        <v>6.1126547000000003E-2</v>
      </c>
      <c r="J154" s="81">
        <f t="shared" si="56"/>
        <v>1.0820601566512704</v>
      </c>
      <c r="K154" s="34">
        <f t="shared" si="57"/>
        <v>1.0023249999999999</v>
      </c>
      <c r="L154" s="34">
        <f t="shared" si="58"/>
        <v>5.0082911744671358E-3</v>
      </c>
      <c r="M154" s="34">
        <f t="shared" si="59"/>
        <v>6.1173846800000001E-2</v>
      </c>
      <c r="N154" s="81">
        <f t="shared" si="60"/>
        <v>1.0820601566512704</v>
      </c>
      <c r="O154" s="34">
        <f t="shared" si="61"/>
        <v>1.0031000000000001</v>
      </c>
      <c r="P154" s="34">
        <f t="shared" si="62"/>
        <v>5.0082911744671358E-3</v>
      </c>
      <c r="Q154" s="34">
        <f t="shared" si="63"/>
        <v>6.1221146599999998E-2</v>
      </c>
      <c r="R154" s="81">
        <f t="shared" si="64"/>
        <v>1.0820601566512704</v>
      </c>
      <c r="S154" s="34">
        <f t="shared" si="65"/>
        <v>1.0038750000000001</v>
      </c>
      <c r="T154" s="34">
        <f t="shared" si="66"/>
        <v>5.0082911744671358E-3</v>
      </c>
      <c r="U154" s="34">
        <f t="shared" si="67"/>
        <v>6.1268446300000001E-2</v>
      </c>
      <c r="V154" s="81">
        <f t="shared" si="68"/>
        <v>1.0820601566512704</v>
      </c>
      <c r="W154" s="34">
        <f t="shared" si="69"/>
        <v>1.00465</v>
      </c>
      <c r="X154" s="34">
        <f t="shared" si="70"/>
        <v>5.0082911744671358E-3</v>
      </c>
      <c r="Y154" s="34">
        <f t="shared" si="71"/>
        <v>6.1315746099999999E-2</v>
      </c>
    </row>
    <row r="155" spans="1:25" x14ac:dyDescent="0.15">
      <c r="A155" s="51">
        <v>18</v>
      </c>
      <c r="B155" s="81">
        <f t="shared" si="48"/>
        <v>1.0870917363796988</v>
      </c>
      <c r="C155" s="34">
        <f t="shared" si="49"/>
        <v>1.000775</v>
      </c>
      <c r="D155" s="34">
        <f t="shared" si="50"/>
        <v>5.0315797284284066E-3</v>
      </c>
      <c r="E155" s="34">
        <f t="shared" si="51"/>
        <v>5.7818105500000001E-2</v>
      </c>
      <c r="F155" s="82">
        <f t="shared" si="52"/>
        <v>1.0870917363796988</v>
      </c>
      <c r="G155" s="38">
        <f t="shared" si="53"/>
        <v>1.0015499999999999</v>
      </c>
      <c r="H155" s="38">
        <f t="shared" si="54"/>
        <v>5.0315797284284066E-3</v>
      </c>
      <c r="I155" s="34">
        <f t="shared" si="55"/>
        <v>5.7862879800000003E-2</v>
      </c>
      <c r="J155" s="81">
        <f t="shared" si="56"/>
        <v>1.0870917363796988</v>
      </c>
      <c r="K155" s="34">
        <f t="shared" si="57"/>
        <v>1.0023249999999999</v>
      </c>
      <c r="L155" s="34">
        <f t="shared" si="58"/>
        <v>5.0315797284284066E-3</v>
      </c>
      <c r="M155" s="34">
        <f t="shared" si="59"/>
        <v>5.7907654199999999E-2</v>
      </c>
      <c r="N155" s="81">
        <f t="shared" si="60"/>
        <v>1.0870917363796988</v>
      </c>
      <c r="O155" s="34">
        <f t="shared" si="61"/>
        <v>1.0031000000000001</v>
      </c>
      <c r="P155" s="34">
        <f t="shared" si="62"/>
        <v>5.0315797284284066E-3</v>
      </c>
      <c r="Q155" s="34">
        <f t="shared" si="63"/>
        <v>5.79524285E-2</v>
      </c>
      <c r="R155" s="81">
        <f t="shared" si="64"/>
        <v>1.0870917363796988</v>
      </c>
      <c r="S155" s="34">
        <f t="shared" si="65"/>
        <v>1.0038750000000001</v>
      </c>
      <c r="T155" s="34">
        <f t="shared" si="66"/>
        <v>5.0315797284284066E-3</v>
      </c>
      <c r="U155" s="34">
        <f t="shared" si="67"/>
        <v>5.7997202800000001E-2</v>
      </c>
      <c r="V155" s="81">
        <f t="shared" si="68"/>
        <v>1.0870917363796988</v>
      </c>
      <c r="W155" s="34">
        <f t="shared" si="69"/>
        <v>1.00465</v>
      </c>
      <c r="X155" s="34">
        <f t="shared" si="70"/>
        <v>5.0315797284284066E-3</v>
      </c>
      <c r="Y155" s="34">
        <f t="shared" si="71"/>
        <v>5.8041977199999997E-2</v>
      </c>
    </row>
    <row r="156" spans="1:25" x14ac:dyDescent="0.15">
      <c r="A156" s="51">
        <v>19</v>
      </c>
      <c r="B156" s="81">
        <f t="shared" si="48"/>
        <v>1.0921467129538645</v>
      </c>
      <c r="C156" s="34">
        <f t="shared" si="49"/>
        <v>1.000775</v>
      </c>
      <c r="D156" s="34">
        <f t="shared" si="50"/>
        <v>5.0549765741655997E-3</v>
      </c>
      <c r="E156" s="34">
        <f t="shared" si="51"/>
        <v>5.4900430200000003E-2</v>
      </c>
      <c r="F156" s="82">
        <f t="shared" si="52"/>
        <v>1.0921467129538645</v>
      </c>
      <c r="G156" s="38">
        <f t="shared" si="53"/>
        <v>1.0015499999999999</v>
      </c>
      <c r="H156" s="38">
        <f t="shared" si="54"/>
        <v>5.0549765741655997E-3</v>
      </c>
      <c r="I156" s="34">
        <f t="shared" si="55"/>
        <v>5.4942945100000001E-2</v>
      </c>
      <c r="J156" s="81">
        <f t="shared" si="56"/>
        <v>1.0921467129538645</v>
      </c>
      <c r="K156" s="34">
        <f t="shared" si="57"/>
        <v>1.0023249999999999</v>
      </c>
      <c r="L156" s="34">
        <f t="shared" si="58"/>
        <v>5.0549765741655997E-3</v>
      </c>
      <c r="M156" s="34">
        <f t="shared" si="59"/>
        <v>5.498546E-2</v>
      </c>
      <c r="N156" s="81">
        <f t="shared" si="60"/>
        <v>1.0921467129538645</v>
      </c>
      <c r="O156" s="34">
        <f t="shared" si="61"/>
        <v>1.0031000000000001</v>
      </c>
      <c r="P156" s="34">
        <f t="shared" si="62"/>
        <v>5.0549765741655997E-3</v>
      </c>
      <c r="Q156" s="34">
        <f t="shared" si="63"/>
        <v>5.5027974799999997E-2</v>
      </c>
      <c r="R156" s="81">
        <f t="shared" si="64"/>
        <v>1.0921467129538645</v>
      </c>
      <c r="S156" s="34">
        <f t="shared" si="65"/>
        <v>1.0038750000000001</v>
      </c>
      <c r="T156" s="34">
        <f t="shared" si="66"/>
        <v>5.0549765741655997E-3</v>
      </c>
      <c r="U156" s="34">
        <f t="shared" si="67"/>
        <v>5.5070489700000003E-2</v>
      </c>
      <c r="V156" s="81">
        <f t="shared" si="68"/>
        <v>1.0921467129538645</v>
      </c>
      <c r="W156" s="34">
        <f t="shared" si="69"/>
        <v>1.00465</v>
      </c>
      <c r="X156" s="34">
        <f t="shared" si="70"/>
        <v>5.0549765741655997E-3</v>
      </c>
      <c r="Y156" s="34">
        <f t="shared" si="71"/>
        <v>5.5113004600000001E-2</v>
      </c>
    </row>
    <row r="157" spans="1:25" x14ac:dyDescent="0.15">
      <c r="A157" s="52">
        <v>20</v>
      </c>
      <c r="B157" s="81">
        <f t="shared" si="48"/>
        <v>1.0972251951690999</v>
      </c>
      <c r="C157" s="34">
        <f t="shared" si="49"/>
        <v>1.000775</v>
      </c>
      <c r="D157" s="34">
        <f t="shared" si="50"/>
        <v>5.0784822152354688E-3</v>
      </c>
      <c r="E157" s="36">
        <f t="shared" si="51"/>
        <v>5.2274701299999997E-2</v>
      </c>
      <c r="F157" s="82">
        <f t="shared" si="52"/>
        <v>1.0972251951690999</v>
      </c>
      <c r="G157" s="38">
        <f t="shared" si="53"/>
        <v>1.0015499999999999</v>
      </c>
      <c r="H157" s="38">
        <f t="shared" si="54"/>
        <v>5.0784822152354688E-3</v>
      </c>
      <c r="I157" s="36">
        <f t="shared" si="55"/>
        <v>5.2315182799999999E-2</v>
      </c>
      <c r="J157" s="81">
        <f t="shared" si="56"/>
        <v>1.0972251951690999</v>
      </c>
      <c r="K157" s="34">
        <f t="shared" si="57"/>
        <v>1.0023249999999999</v>
      </c>
      <c r="L157" s="34">
        <f t="shared" si="58"/>
        <v>5.0784822152354688E-3</v>
      </c>
      <c r="M157" s="36">
        <f t="shared" si="59"/>
        <v>5.2355664400000002E-2</v>
      </c>
      <c r="N157" s="81">
        <f t="shared" si="60"/>
        <v>1.0972251951690999</v>
      </c>
      <c r="O157" s="34">
        <f t="shared" si="61"/>
        <v>1.0031000000000001</v>
      </c>
      <c r="P157" s="34">
        <f t="shared" si="62"/>
        <v>5.0784822152354688E-3</v>
      </c>
      <c r="Q157" s="36">
        <f t="shared" si="63"/>
        <v>5.2396145900000003E-2</v>
      </c>
      <c r="R157" s="81">
        <f t="shared" si="64"/>
        <v>1.0972251951690999</v>
      </c>
      <c r="S157" s="34">
        <f t="shared" si="65"/>
        <v>1.0038750000000001</v>
      </c>
      <c r="T157" s="34">
        <f t="shared" si="66"/>
        <v>5.0784822152354688E-3</v>
      </c>
      <c r="U157" s="36">
        <f t="shared" si="67"/>
        <v>5.2436627399999998E-2</v>
      </c>
      <c r="V157" s="81">
        <f t="shared" si="68"/>
        <v>1.0972251951690999</v>
      </c>
      <c r="W157" s="34">
        <f t="shared" si="69"/>
        <v>1.00465</v>
      </c>
      <c r="X157" s="34">
        <f t="shared" si="70"/>
        <v>5.0784822152354688E-3</v>
      </c>
      <c r="Y157" s="36">
        <f t="shared" si="71"/>
        <v>5.24771089E-2</v>
      </c>
    </row>
    <row r="158" spans="1:25" x14ac:dyDescent="0.15">
      <c r="A158" s="47">
        <v>21</v>
      </c>
      <c r="B158" s="81">
        <f t="shared" si="48"/>
        <v>1.1023272923266363</v>
      </c>
      <c r="C158" s="34">
        <f t="shared" si="49"/>
        <v>1.000775</v>
      </c>
      <c r="D158" s="34">
        <f t="shared" si="50"/>
        <v>5.1020971575363137E-3</v>
      </c>
      <c r="E158" s="32">
        <f t="shared" si="51"/>
        <v>4.9899212300000002E-2</v>
      </c>
      <c r="F158" s="82">
        <f t="shared" si="52"/>
        <v>1.1023272923266363</v>
      </c>
      <c r="G158" s="38">
        <f t="shared" si="53"/>
        <v>1.0015499999999999</v>
      </c>
      <c r="H158" s="38">
        <f t="shared" si="54"/>
        <v>5.1020971575363137E-3</v>
      </c>
      <c r="I158" s="32">
        <f t="shared" si="55"/>
        <v>4.9937854199999999E-2</v>
      </c>
      <c r="J158" s="81">
        <f t="shared" si="56"/>
        <v>1.1023272923266363</v>
      </c>
      <c r="K158" s="34">
        <f t="shared" si="57"/>
        <v>1.0023249999999999</v>
      </c>
      <c r="L158" s="34">
        <f t="shared" si="58"/>
        <v>5.1020971575363137E-3</v>
      </c>
      <c r="M158" s="32">
        <f t="shared" si="59"/>
        <v>4.9976496199999998E-2</v>
      </c>
      <c r="N158" s="81">
        <f t="shared" si="60"/>
        <v>1.1023272923266363</v>
      </c>
      <c r="O158" s="34">
        <f t="shared" si="61"/>
        <v>1.0031000000000001</v>
      </c>
      <c r="P158" s="34">
        <f t="shared" si="62"/>
        <v>5.1020971575363137E-3</v>
      </c>
      <c r="Q158" s="32">
        <f t="shared" si="63"/>
        <v>5.0015138100000002E-2</v>
      </c>
      <c r="R158" s="81">
        <f t="shared" si="64"/>
        <v>1.1023272923266363</v>
      </c>
      <c r="S158" s="34">
        <f t="shared" si="65"/>
        <v>1.0038750000000001</v>
      </c>
      <c r="T158" s="34">
        <f t="shared" si="66"/>
        <v>5.1020971575363137E-3</v>
      </c>
      <c r="U158" s="32">
        <f t="shared" si="67"/>
        <v>5.00537801E-2</v>
      </c>
      <c r="V158" s="81">
        <f t="shared" si="68"/>
        <v>1.1023272923266363</v>
      </c>
      <c r="W158" s="34">
        <f t="shared" si="69"/>
        <v>1.00465</v>
      </c>
      <c r="X158" s="34">
        <f t="shared" si="70"/>
        <v>5.1020971575363137E-3</v>
      </c>
      <c r="Y158" s="32">
        <f t="shared" si="71"/>
        <v>5.0092421999999998E-2</v>
      </c>
    </row>
    <row r="159" spans="1:25" x14ac:dyDescent="0.15">
      <c r="A159" s="48">
        <v>22</v>
      </c>
      <c r="B159" s="81">
        <f t="shared" si="48"/>
        <v>1.1074531142359552</v>
      </c>
      <c r="C159" s="34">
        <f t="shared" si="49"/>
        <v>1.000775</v>
      </c>
      <c r="D159" s="34">
        <f t="shared" si="50"/>
        <v>5.1258219093188581E-3</v>
      </c>
      <c r="E159" s="34">
        <f t="shared" si="51"/>
        <v>4.7739839399999998E-2</v>
      </c>
      <c r="F159" s="82">
        <f t="shared" si="52"/>
        <v>1.1074531142359552</v>
      </c>
      <c r="G159" s="38">
        <f t="shared" si="53"/>
        <v>1.0015499999999999</v>
      </c>
      <c r="H159" s="38">
        <f t="shared" si="54"/>
        <v>5.1258219093188581E-3</v>
      </c>
      <c r="I159" s="34">
        <f t="shared" si="55"/>
        <v>4.7776809199999999E-2</v>
      </c>
      <c r="J159" s="81">
        <f t="shared" si="56"/>
        <v>1.1074531142359552</v>
      </c>
      <c r="K159" s="34">
        <f t="shared" si="57"/>
        <v>1.0023249999999999</v>
      </c>
      <c r="L159" s="34">
        <f t="shared" si="58"/>
        <v>5.1258219093188581E-3</v>
      </c>
      <c r="M159" s="34">
        <f t="shared" si="59"/>
        <v>4.7813778899999999E-2</v>
      </c>
      <c r="N159" s="81">
        <f t="shared" si="60"/>
        <v>1.1074531142359552</v>
      </c>
      <c r="O159" s="34">
        <f t="shared" si="61"/>
        <v>1.0031000000000001</v>
      </c>
      <c r="P159" s="34">
        <f t="shared" si="62"/>
        <v>5.1258219093188581E-3</v>
      </c>
      <c r="Q159" s="34">
        <f t="shared" si="63"/>
        <v>4.78507486E-2</v>
      </c>
      <c r="R159" s="81">
        <f t="shared" si="64"/>
        <v>1.1074531142359552</v>
      </c>
      <c r="S159" s="34">
        <f t="shared" si="65"/>
        <v>1.0038750000000001</v>
      </c>
      <c r="T159" s="34">
        <f t="shared" si="66"/>
        <v>5.1258219093188581E-3</v>
      </c>
      <c r="U159" s="34">
        <f t="shared" si="67"/>
        <v>4.78877183E-2</v>
      </c>
      <c r="V159" s="81">
        <f t="shared" si="68"/>
        <v>1.1074531142359552</v>
      </c>
      <c r="W159" s="34">
        <f t="shared" si="69"/>
        <v>1.00465</v>
      </c>
      <c r="X159" s="34">
        <f t="shared" si="70"/>
        <v>5.1258219093188581E-3</v>
      </c>
      <c r="Y159" s="34">
        <f t="shared" si="71"/>
        <v>4.7924688100000001E-2</v>
      </c>
    </row>
    <row r="160" spans="1:25" x14ac:dyDescent="0.15">
      <c r="A160" s="48">
        <v>23</v>
      </c>
      <c r="B160" s="81">
        <f t="shared" si="48"/>
        <v>1.1126027712171525</v>
      </c>
      <c r="C160" s="34">
        <f t="shared" si="49"/>
        <v>1.000775</v>
      </c>
      <c r="D160" s="34">
        <f t="shared" si="50"/>
        <v>5.1496569811971919E-3</v>
      </c>
      <c r="E160" s="34">
        <f t="shared" si="51"/>
        <v>4.57683937E-2</v>
      </c>
      <c r="F160" s="82">
        <f t="shared" si="52"/>
        <v>1.1126027712171525</v>
      </c>
      <c r="G160" s="38">
        <f t="shared" si="53"/>
        <v>1.0015499999999999</v>
      </c>
      <c r="H160" s="38">
        <f t="shared" si="54"/>
        <v>5.1496569811971919E-3</v>
      </c>
      <c r="I160" s="34">
        <f t="shared" si="55"/>
        <v>4.5803836700000003E-2</v>
      </c>
      <c r="J160" s="81">
        <f t="shared" si="56"/>
        <v>1.1126027712171525</v>
      </c>
      <c r="K160" s="34">
        <f t="shared" si="57"/>
        <v>1.0023249999999999</v>
      </c>
      <c r="L160" s="34">
        <f t="shared" si="58"/>
        <v>5.1496569811971919E-3</v>
      </c>
      <c r="M160" s="34">
        <f t="shared" si="59"/>
        <v>4.58392798E-2</v>
      </c>
      <c r="N160" s="81">
        <f t="shared" si="60"/>
        <v>1.1126027712171525</v>
      </c>
      <c r="O160" s="34">
        <f t="shared" si="61"/>
        <v>1.0031000000000001</v>
      </c>
      <c r="P160" s="34">
        <f t="shared" si="62"/>
        <v>5.1496569811971919E-3</v>
      </c>
      <c r="Q160" s="34">
        <f t="shared" si="63"/>
        <v>4.5874722800000003E-2</v>
      </c>
      <c r="R160" s="81">
        <f t="shared" si="64"/>
        <v>1.1126027712171525</v>
      </c>
      <c r="S160" s="34">
        <f t="shared" si="65"/>
        <v>1.0038750000000001</v>
      </c>
      <c r="T160" s="34">
        <f t="shared" si="66"/>
        <v>5.1496569811971919E-3</v>
      </c>
      <c r="U160" s="34">
        <f t="shared" si="67"/>
        <v>4.5910165900000001E-2</v>
      </c>
      <c r="V160" s="81">
        <f t="shared" si="68"/>
        <v>1.1126027712171525</v>
      </c>
      <c r="W160" s="34">
        <f t="shared" si="69"/>
        <v>1.00465</v>
      </c>
      <c r="X160" s="34">
        <f t="shared" si="70"/>
        <v>5.1496569811971919E-3</v>
      </c>
      <c r="Y160" s="34">
        <f t="shared" si="71"/>
        <v>4.5945608899999997E-2</v>
      </c>
    </row>
    <row r="161" spans="1:25" x14ac:dyDescent="0.15">
      <c r="A161" s="48">
        <v>24</v>
      </c>
      <c r="B161" s="81">
        <f t="shared" si="48"/>
        <v>1.1177763741033122</v>
      </c>
      <c r="C161" s="34">
        <f t="shared" si="49"/>
        <v>1.000775</v>
      </c>
      <c r="D161" s="34">
        <f t="shared" si="50"/>
        <v>5.1736028861597587E-3</v>
      </c>
      <c r="E161" s="34">
        <f t="shared" si="51"/>
        <v>4.3961384200000002E-2</v>
      </c>
      <c r="F161" s="82">
        <f t="shared" si="52"/>
        <v>1.1177763741033122</v>
      </c>
      <c r="G161" s="38">
        <f t="shared" si="53"/>
        <v>1.0015499999999999</v>
      </c>
      <c r="H161" s="38">
        <f t="shared" si="54"/>
        <v>5.1736028861597587E-3</v>
      </c>
      <c r="I161" s="34">
        <f t="shared" si="55"/>
        <v>4.3995427900000002E-2</v>
      </c>
      <c r="J161" s="81">
        <f t="shared" si="56"/>
        <v>1.1177763741033122</v>
      </c>
      <c r="K161" s="34">
        <f t="shared" si="57"/>
        <v>1.0023249999999999</v>
      </c>
      <c r="L161" s="34">
        <f t="shared" si="58"/>
        <v>5.1736028861597587E-3</v>
      </c>
      <c r="M161" s="34">
        <f t="shared" si="59"/>
        <v>4.4029471600000002E-2</v>
      </c>
      <c r="N161" s="81">
        <f t="shared" si="60"/>
        <v>1.1177763741033122</v>
      </c>
      <c r="O161" s="34">
        <f t="shared" si="61"/>
        <v>1.0031000000000001</v>
      </c>
      <c r="P161" s="34">
        <f t="shared" si="62"/>
        <v>5.1736028861597587E-3</v>
      </c>
      <c r="Q161" s="34">
        <f t="shared" si="63"/>
        <v>4.40635152E-2</v>
      </c>
      <c r="R161" s="81">
        <f t="shared" si="64"/>
        <v>1.1177763741033122</v>
      </c>
      <c r="S161" s="34">
        <f t="shared" si="65"/>
        <v>1.0038750000000001</v>
      </c>
      <c r="T161" s="34">
        <f t="shared" si="66"/>
        <v>5.1736028861597587E-3</v>
      </c>
      <c r="U161" s="34">
        <f t="shared" si="67"/>
        <v>4.40975589E-2</v>
      </c>
      <c r="V161" s="81">
        <f t="shared" si="68"/>
        <v>1.1177763741033122</v>
      </c>
      <c r="W161" s="34">
        <f t="shared" si="69"/>
        <v>1.00465</v>
      </c>
      <c r="X161" s="34">
        <f t="shared" si="70"/>
        <v>5.1736028861597587E-3</v>
      </c>
      <c r="Y161" s="34">
        <f t="shared" si="71"/>
        <v>4.41316026E-2</v>
      </c>
    </row>
    <row r="162" spans="1:25" x14ac:dyDescent="0.15">
      <c r="A162" s="49">
        <v>25</v>
      </c>
      <c r="B162" s="81">
        <f t="shared" si="48"/>
        <v>1.1229740342428927</v>
      </c>
      <c r="C162" s="34">
        <f t="shared" si="49"/>
        <v>1.000775</v>
      </c>
      <c r="D162" s="34">
        <f t="shared" si="50"/>
        <v>5.1976601395804008E-3</v>
      </c>
      <c r="E162" s="38">
        <f t="shared" si="51"/>
        <v>4.2299078499999997E-2</v>
      </c>
      <c r="F162" s="82">
        <f t="shared" si="52"/>
        <v>1.1229740342428927</v>
      </c>
      <c r="G162" s="38">
        <f t="shared" si="53"/>
        <v>1.0015499999999999</v>
      </c>
      <c r="H162" s="38">
        <f t="shared" si="54"/>
        <v>5.1976601395804008E-3</v>
      </c>
      <c r="I162" s="38">
        <f t="shared" si="55"/>
        <v>4.2331834899999997E-2</v>
      </c>
      <c r="J162" s="81">
        <f t="shared" si="56"/>
        <v>1.1229740342428927</v>
      </c>
      <c r="K162" s="34">
        <f t="shared" si="57"/>
        <v>1.0023249999999999</v>
      </c>
      <c r="L162" s="34">
        <f t="shared" si="58"/>
        <v>5.1976601395804008E-3</v>
      </c>
      <c r="M162" s="38">
        <f t="shared" si="59"/>
        <v>4.2364591299999997E-2</v>
      </c>
      <c r="N162" s="81">
        <f t="shared" si="60"/>
        <v>1.1229740342428927</v>
      </c>
      <c r="O162" s="34">
        <f t="shared" si="61"/>
        <v>1.0031000000000001</v>
      </c>
      <c r="P162" s="34">
        <f t="shared" si="62"/>
        <v>5.1976601395804008E-3</v>
      </c>
      <c r="Q162" s="38">
        <f t="shared" si="63"/>
        <v>4.2397347699999997E-2</v>
      </c>
      <c r="R162" s="81">
        <f t="shared" si="64"/>
        <v>1.1229740342428927</v>
      </c>
      <c r="S162" s="34">
        <f t="shared" si="65"/>
        <v>1.0038750000000001</v>
      </c>
      <c r="T162" s="34">
        <f t="shared" si="66"/>
        <v>5.1976601395804008E-3</v>
      </c>
      <c r="U162" s="38">
        <f t="shared" si="67"/>
        <v>4.2430104099999998E-2</v>
      </c>
      <c r="V162" s="81">
        <f t="shared" si="68"/>
        <v>1.1229740342428927</v>
      </c>
      <c r="W162" s="34">
        <f t="shared" si="69"/>
        <v>1.00465</v>
      </c>
      <c r="X162" s="34">
        <f t="shared" si="70"/>
        <v>5.1976601395804008E-3</v>
      </c>
      <c r="Y162" s="38">
        <f t="shared" si="71"/>
        <v>4.2462860499999998E-2</v>
      </c>
    </row>
    <row r="163" spans="1:25" x14ac:dyDescent="0.15">
      <c r="A163" s="50">
        <v>26</v>
      </c>
      <c r="B163" s="81">
        <f t="shared" si="48"/>
        <v>1.1281958635021221</v>
      </c>
      <c r="C163" s="34">
        <f t="shared" si="49"/>
        <v>1.000775</v>
      </c>
      <c r="D163" s="34">
        <f t="shared" si="50"/>
        <v>5.2218292592294503E-3</v>
      </c>
      <c r="E163" s="40">
        <f t="shared" si="51"/>
        <v>4.076478E-2</v>
      </c>
      <c r="F163" s="82">
        <f t="shared" si="52"/>
        <v>1.1281958635021221</v>
      </c>
      <c r="G163" s="38">
        <f t="shared" si="53"/>
        <v>1.0015499999999999</v>
      </c>
      <c r="H163" s="38">
        <f t="shared" si="54"/>
        <v>5.2218292592294503E-3</v>
      </c>
      <c r="I163" s="40">
        <f t="shared" si="55"/>
        <v>4.07963483E-2</v>
      </c>
      <c r="J163" s="81">
        <f t="shared" si="56"/>
        <v>1.1281958635021221</v>
      </c>
      <c r="K163" s="34">
        <f t="shared" si="57"/>
        <v>1.0023249999999999</v>
      </c>
      <c r="L163" s="34">
        <f t="shared" si="58"/>
        <v>5.2218292592294503E-3</v>
      </c>
      <c r="M163" s="40">
        <f t="shared" si="59"/>
        <v>4.0827916499999999E-2</v>
      </c>
      <c r="N163" s="81">
        <f t="shared" si="60"/>
        <v>1.1281958635021221</v>
      </c>
      <c r="O163" s="34">
        <f t="shared" si="61"/>
        <v>1.0031000000000001</v>
      </c>
      <c r="P163" s="34">
        <f t="shared" si="62"/>
        <v>5.2218292592294503E-3</v>
      </c>
      <c r="Q163" s="40">
        <f t="shared" si="63"/>
        <v>4.0859484799999998E-2</v>
      </c>
      <c r="R163" s="81">
        <f t="shared" si="64"/>
        <v>1.1281958635021221</v>
      </c>
      <c r="S163" s="34">
        <f t="shared" si="65"/>
        <v>1.0038750000000001</v>
      </c>
      <c r="T163" s="34">
        <f t="shared" si="66"/>
        <v>5.2218292592294503E-3</v>
      </c>
      <c r="U163" s="40">
        <f t="shared" si="67"/>
        <v>4.0891052999999997E-2</v>
      </c>
      <c r="V163" s="81">
        <f t="shared" si="68"/>
        <v>1.1281958635021221</v>
      </c>
      <c r="W163" s="34">
        <f t="shared" si="69"/>
        <v>1.00465</v>
      </c>
      <c r="X163" s="34">
        <f t="shared" si="70"/>
        <v>5.2218292592294503E-3</v>
      </c>
      <c r="Y163" s="40">
        <f t="shared" si="71"/>
        <v>4.0922621200000002E-2</v>
      </c>
    </row>
    <row r="164" spans="1:25" x14ac:dyDescent="0.15">
      <c r="A164" s="51">
        <v>27</v>
      </c>
      <c r="B164" s="81">
        <f t="shared" si="48"/>
        <v>1.1334419742674069</v>
      </c>
      <c r="C164" s="34">
        <f t="shared" si="49"/>
        <v>1.000775</v>
      </c>
      <c r="D164" s="34">
        <f t="shared" si="50"/>
        <v>5.2461107652848667E-3</v>
      </c>
      <c r="E164" s="34">
        <f t="shared" si="51"/>
        <v>3.93442658E-2</v>
      </c>
      <c r="F164" s="82">
        <f t="shared" si="52"/>
        <v>1.1334419742674069</v>
      </c>
      <c r="G164" s="38">
        <f t="shared" si="53"/>
        <v>1.0015499999999999</v>
      </c>
      <c r="H164" s="38">
        <f t="shared" si="54"/>
        <v>5.2461107652848667E-3</v>
      </c>
      <c r="I164" s="34">
        <f t="shared" si="55"/>
        <v>3.9374734000000002E-2</v>
      </c>
      <c r="J164" s="81">
        <f t="shared" si="56"/>
        <v>1.1334419742674069</v>
      </c>
      <c r="K164" s="34">
        <f t="shared" si="57"/>
        <v>1.0023249999999999</v>
      </c>
      <c r="L164" s="34">
        <f t="shared" si="58"/>
        <v>5.2461107652848667E-3</v>
      </c>
      <c r="M164" s="34">
        <f t="shared" si="59"/>
        <v>3.9405202200000003E-2</v>
      </c>
      <c r="N164" s="81">
        <f t="shared" si="60"/>
        <v>1.1334419742674069</v>
      </c>
      <c r="O164" s="34">
        <f t="shared" si="61"/>
        <v>1.0031000000000001</v>
      </c>
      <c r="P164" s="34">
        <f t="shared" si="62"/>
        <v>5.2461107652848667E-3</v>
      </c>
      <c r="Q164" s="34">
        <f t="shared" si="63"/>
        <v>3.9435670399999997E-2</v>
      </c>
      <c r="R164" s="81">
        <f t="shared" si="64"/>
        <v>1.1334419742674069</v>
      </c>
      <c r="S164" s="34">
        <f t="shared" si="65"/>
        <v>1.0038750000000001</v>
      </c>
      <c r="T164" s="34">
        <f t="shared" si="66"/>
        <v>5.2461107652848667E-3</v>
      </c>
      <c r="U164" s="34">
        <f t="shared" si="67"/>
        <v>3.9466138499999998E-2</v>
      </c>
      <c r="V164" s="81">
        <f t="shared" si="68"/>
        <v>1.1334419742674069</v>
      </c>
      <c r="W164" s="34">
        <f t="shared" si="69"/>
        <v>1.00465</v>
      </c>
      <c r="X164" s="34">
        <f t="shared" si="70"/>
        <v>5.2461107652848667E-3</v>
      </c>
      <c r="Y164" s="34">
        <f t="shared" si="71"/>
        <v>3.9496606699999999E-2</v>
      </c>
    </row>
    <row r="165" spans="1:25" x14ac:dyDescent="0.15">
      <c r="A165" s="51">
        <v>28</v>
      </c>
      <c r="B165" s="81">
        <f t="shared" si="48"/>
        <v>1.1387124794477503</v>
      </c>
      <c r="C165" s="34">
        <f t="shared" si="49"/>
        <v>1.000775</v>
      </c>
      <c r="D165" s="34">
        <f t="shared" si="50"/>
        <v>5.2705051803434424E-3</v>
      </c>
      <c r="E165" s="34">
        <f t="shared" si="51"/>
        <v>3.8025344500000002E-2</v>
      </c>
      <c r="F165" s="82">
        <f t="shared" si="52"/>
        <v>1.1387124794477503</v>
      </c>
      <c r="G165" s="38">
        <f t="shared" si="53"/>
        <v>1.0015499999999999</v>
      </c>
      <c r="H165" s="38">
        <f t="shared" si="54"/>
        <v>5.2705051803434424E-3</v>
      </c>
      <c r="I165" s="34">
        <f t="shared" si="55"/>
        <v>3.8054791400000003E-2</v>
      </c>
      <c r="J165" s="81">
        <f t="shared" si="56"/>
        <v>1.1387124794477503</v>
      </c>
      <c r="K165" s="34">
        <f t="shared" si="57"/>
        <v>1.0023249999999999</v>
      </c>
      <c r="L165" s="34">
        <f t="shared" si="58"/>
        <v>5.2705051803434424E-3</v>
      </c>
      <c r="M165" s="34">
        <f t="shared" si="59"/>
        <v>3.8084238200000002E-2</v>
      </c>
      <c r="N165" s="81">
        <f t="shared" si="60"/>
        <v>1.1387124794477503</v>
      </c>
      <c r="O165" s="34">
        <f t="shared" si="61"/>
        <v>1.0031000000000001</v>
      </c>
      <c r="P165" s="34">
        <f t="shared" si="62"/>
        <v>5.2705051803434424E-3</v>
      </c>
      <c r="Q165" s="34">
        <f t="shared" si="63"/>
        <v>3.8113685000000001E-2</v>
      </c>
      <c r="R165" s="81">
        <f t="shared" si="64"/>
        <v>1.1387124794477503</v>
      </c>
      <c r="S165" s="34">
        <f t="shared" si="65"/>
        <v>1.0038750000000001</v>
      </c>
      <c r="T165" s="34">
        <f t="shared" si="66"/>
        <v>5.2705051803434424E-3</v>
      </c>
      <c r="U165" s="34">
        <f t="shared" si="67"/>
        <v>3.8143131800000001E-2</v>
      </c>
      <c r="V165" s="81">
        <f t="shared" si="68"/>
        <v>1.1387124794477503</v>
      </c>
      <c r="W165" s="34">
        <f t="shared" si="69"/>
        <v>1.00465</v>
      </c>
      <c r="X165" s="34">
        <f t="shared" si="70"/>
        <v>5.2705051803434424E-3</v>
      </c>
      <c r="Y165" s="34">
        <f t="shared" si="71"/>
        <v>3.81725786E-2</v>
      </c>
    </row>
    <row r="166" spans="1:25" x14ac:dyDescent="0.15">
      <c r="A166" s="51">
        <v>29</v>
      </c>
      <c r="B166" s="81">
        <f t="shared" si="48"/>
        <v>1.1440074924771824</v>
      </c>
      <c r="C166" s="34">
        <f t="shared" si="49"/>
        <v>1.000775</v>
      </c>
      <c r="D166" s="34">
        <f t="shared" si="50"/>
        <v>5.2950130294320387E-3</v>
      </c>
      <c r="E166" s="34">
        <f t="shared" si="51"/>
        <v>3.6797506700000003E-2</v>
      </c>
      <c r="F166" s="82">
        <f t="shared" si="52"/>
        <v>1.1440074924771824</v>
      </c>
      <c r="G166" s="38">
        <f t="shared" si="53"/>
        <v>1.0015499999999999</v>
      </c>
      <c r="H166" s="38">
        <f t="shared" si="54"/>
        <v>5.2950130294320387E-3</v>
      </c>
      <c r="I166" s="34">
        <f t="shared" si="55"/>
        <v>3.6826002699999999E-2</v>
      </c>
      <c r="J166" s="81">
        <f t="shared" si="56"/>
        <v>1.1440074924771824</v>
      </c>
      <c r="K166" s="34">
        <f t="shared" si="57"/>
        <v>1.0023249999999999</v>
      </c>
      <c r="L166" s="34">
        <f t="shared" si="58"/>
        <v>5.2950130294320387E-3</v>
      </c>
      <c r="M166" s="34">
        <f t="shared" si="59"/>
        <v>3.68544986E-2</v>
      </c>
      <c r="N166" s="81">
        <f t="shared" si="60"/>
        <v>1.1440074924771824</v>
      </c>
      <c r="O166" s="34">
        <f t="shared" si="61"/>
        <v>1.0031000000000001</v>
      </c>
      <c r="P166" s="34">
        <f t="shared" si="62"/>
        <v>5.2950130294320387E-3</v>
      </c>
      <c r="Q166" s="34">
        <f t="shared" si="63"/>
        <v>3.6882994600000003E-2</v>
      </c>
      <c r="R166" s="81">
        <f t="shared" si="64"/>
        <v>1.1440074924771824</v>
      </c>
      <c r="S166" s="34">
        <f t="shared" si="65"/>
        <v>1.0038750000000001</v>
      </c>
      <c r="T166" s="34">
        <f t="shared" si="66"/>
        <v>5.2950130294320387E-3</v>
      </c>
      <c r="U166" s="34">
        <f t="shared" si="67"/>
        <v>3.6911490599999999E-2</v>
      </c>
      <c r="V166" s="81">
        <f t="shared" si="68"/>
        <v>1.1440074924771824</v>
      </c>
      <c r="W166" s="34">
        <f t="shared" si="69"/>
        <v>1.00465</v>
      </c>
      <c r="X166" s="34">
        <f t="shared" si="70"/>
        <v>5.2950130294320387E-3</v>
      </c>
      <c r="Y166" s="34">
        <f t="shared" si="71"/>
        <v>3.6939986600000002E-2</v>
      </c>
    </row>
    <row r="167" spans="1:25" x14ac:dyDescent="0.15">
      <c r="A167" s="52">
        <v>30</v>
      </c>
      <c r="B167" s="81">
        <f t="shared" si="48"/>
        <v>1.1493271273172012</v>
      </c>
      <c r="C167" s="34">
        <f t="shared" si="49"/>
        <v>1.000775</v>
      </c>
      <c r="D167" s="34">
        <f t="shared" si="50"/>
        <v>5.3196348400188975E-3</v>
      </c>
      <c r="E167" s="36">
        <f t="shared" si="51"/>
        <v>3.56516438E-2</v>
      </c>
      <c r="F167" s="82">
        <f t="shared" si="52"/>
        <v>1.1493271273172012</v>
      </c>
      <c r="G167" s="38">
        <f t="shared" si="53"/>
        <v>1.0015499999999999</v>
      </c>
      <c r="H167" s="38">
        <f t="shared" si="54"/>
        <v>5.3196348400188975E-3</v>
      </c>
      <c r="I167" s="36">
        <f t="shared" si="55"/>
        <v>3.5679252500000001E-2</v>
      </c>
      <c r="J167" s="81">
        <f t="shared" si="56"/>
        <v>1.1493271273172012</v>
      </c>
      <c r="K167" s="34">
        <f t="shared" si="57"/>
        <v>1.0023249999999999</v>
      </c>
      <c r="L167" s="34">
        <f t="shared" si="58"/>
        <v>5.3196348400188975E-3</v>
      </c>
      <c r="M167" s="36">
        <f t="shared" si="59"/>
        <v>3.5706861100000001E-2</v>
      </c>
      <c r="N167" s="81">
        <f t="shared" si="60"/>
        <v>1.1493271273172012</v>
      </c>
      <c r="O167" s="34">
        <f t="shared" si="61"/>
        <v>1.0031000000000001</v>
      </c>
      <c r="P167" s="34">
        <f t="shared" si="62"/>
        <v>5.3196348400188975E-3</v>
      </c>
      <c r="Q167" s="36">
        <f t="shared" si="63"/>
        <v>3.57344697E-2</v>
      </c>
      <c r="R167" s="81">
        <f t="shared" si="64"/>
        <v>1.1493271273172012</v>
      </c>
      <c r="S167" s="34">
        <f t="shared" si="65"/>
        <v>1.0038750000000001</v>
      </c>
      <c r="T167" s="34">
        <f t="shared" si="66"/>
        <v>5.3196348400188975E-3</v>
      </c>
      <c r="U167" s="36">
        <f t="shared" si="67"/>
        <v>3.57620783E-2</v>
      </c>
      <c r="V167" s="81">
        <f t="shared" si="68"/>
        <v>1.1493271273172012</v>
      </c>
      <c r="W167" s="34">
        <f t="shared" si="69"/>
        <v>1.00465</v>
      </c>
      <c r="X167" s="34">
        <f t="shared" si="70"/>
        <v>5.3196348400188975E-3</v>
      </c>
      <c r="Y167" s="36">
        <f t="shared" si="71"/>
        <v>3.5789687000000001E-2</v>
      </c>
    </row>
    <row r="168" spans="1:25" x14ac:dyDescent="0.15">
      <c r="A168" s="47">
        <v>31</v>
      </c>
      <c r="B168" s="81">
        <f t="shared" si="48"/>
        <v>1.1546714984592263</v>
      </c>
      <c r="C168" s="34">
        <f t="shared" si="49"/>
        <v>1.000775</v>
      </c>
      <c r="D168" s="34">
        <f t="shared" si="50"/>
        <v>5.3443711420249852E-3</v>
      </c>
      <c r="E168" s="32">
        <f t="shared" si="51"/>
        <v>3.4579822900000001E-2</v>
      </c>
      <c r="F168" s="82">
        <f t="shared" si="52"/>
        <v>1.1546714984592263</v>
      </c>
      <c r="G168" s="38">
        <f t="shared" si="53"/>
        <v>1.0015499999999999</v>
      </c>
      <c r="H168" s="38">
        <f t="shared" si="54"/>
        <v>5.3443711420249852E-3</v>
      </c>
      <c r="I168" s="32">
        <f t="shared" si="55"/>
        <v>3.46066015E-2</v>
      </c>
      <c r="J168" s="81">
        <f t="shared" si="56"/>
        <v>1.1546714984592263</v>
      </c>
      <c r="K168" s="34">
        <f t="shared" si="57"/>
        <v>1.0023249999999999</v>
      </c>
      <c r="L168" s="34">
        <f t="shared" si="58"/>
        <v>5.3443711420249852E-3</v>
      </c>
      <c r="M168" s="32">
        <f t="shared" si="59"/>
        <v>3.4633380200000001E-2</v>
      </c>
      <c r="N168" s="81">
        <f t="shared" si="60"/>
        <v>1.1546714984592263</v>
      </c>
      <c r="O168" s="34">
        <f t="shared" si="61"/>
        <v>1.0031000000000001</v>
      </c>
      <c r="P168" s="34">
        <f t="shared" si="62"/>
        <v>5.3443711420249852E-3</v>
      </c>
      <c r="Q168" s="32">
        <f t="shared" si="63"/>
        <v>3.46601588E-2</v>
      </c>
      <c r="R168" s="81">
        <f t="shared" si="64"/>
        <v>1.1546714984592263</v>
      </c>
      <c r="S168" s="34">
        <f t="shared" si="65"/>
        <v>1.0038750000000001</v>
      </c>
      <c r="T168" s="34">
        <f t="shared" si="66"/>
        <v>5.3443711420249852E-3</v>
      </c>
      <c r="U168" s="32">
        <f t="shared" si="67"/>
        <v>3.4686937399999999E-2</v>
      </c>
      <c r="V168" s="81">
        <f t="shared" si="68"/>
        <v>1.1546714984592263</v>
      </c>
      <c r="W168" s="34">
        <f t="shared" si="69"/>
        <v>1.00465</v>
      </c>
      <c r="X168" s="34">
        <f t="shared" si="70"/>
        <v>5.3443711420249852E-3</v>
      </c>
      <c r="Y168" s="32">
        <f t="shared" si="71"/>
        <v>3.4713715999999999E-2</v>
      </c>
    </row>
    <row r="169" spans="1:25" x14ac:dyDescent="0.15">
      <c r="A169" s="48">
        <v>32</v>
      </c>
      <c r="B169" s="81">
        <f t="shared" si="48"/>
        <v>1.1600407209270618</v>
      </c>
      <c r="C169" s="34">
        <f t="shared" si="49"/>
        <v>1.000775</v>
      </c>
      <c r="D169" s="34">
        <f t="shared" si="50"/>
        <v>5.3692224678354014E-3</v>
      </c>
      <c r="E169" s="34">
        <f t="shared" si="51"/>
        <v>3.3575102500000002E-2</v>
      </c>
      <c r="F169" s="82">
        <f t="shared" si="52"/>
        <v>1.1600407209270618</v>
      </c>
      <c r="G169" s="38">
        <f t="shared" si="53"/>
        <v>1.0015499999999999</v>
      </c>
      <c r="H169" s="38">
        <f t="shared" si="54"/>
        <v>5.3692224678354014E-3</v>
      </c>
      <c r="I169" s="34">
        <f t="shared" si="55"/>
        <v>3.3601103100000002E-2</v>
      </c>
      <c r="J169" s="81">
        <f t="shared" si="56"/>
        <v>1.1600407209270618</v>
      </c>
      <c r="K169" s="34">
        <f t="shared" si="57"/>
        <v>1.0023249999999999</v>
      </c>
      <c r="L169" s="34">
        <f t="shared" si="58"/>
        <v>5.3692224678354014E-3</v>
      </c>
      <c r="M169" s="34">
        <f t="shared" si="59"/>
        <v>3.36271036E-2</v>
      </c>
      <c r="N169" s="81">
        <f t="shared" si="60"/>
        <v>1.1600407209270618</v>
      </c>
      <c r="O169" s="34">
        <f t="shared" si="61"/>
        <v>1.0031000000000001</v>
      </c>
      <c r="P169" s="34">
        <f t="shared" si="62"/>
        <v>5.3692224678354014E-3</v>
      </c>
      <c r="Q169" s="34">
        <f t="shared" si="63"/>
        <v>3.3653104199999999E-2</v>
      </c>
      <c r="R169" s="81">
        <f t="shared" si="64"/>
        <v>1.1600407209270618</v>
      </c>
      <c r="S169" s="34">
        <f t="shared" si="65"/>
        <v>1.0038750000000001</v>
      </c>
      <c r="T169" s="34">
        <f t="shared" si="66"/>
        <v>5.3692224678354014E-3</v>
      </c>
      <c r="U169" s="34">
        <f t="shared" si="67"/>
        <v>3.3679104799999998E-2</v>
      </c>
      <c r="V169" s="81">
        <f t="shared" si="68"/>
        <v>1.1600407209270618</v>
      </c>
      <c r="W169" s="34">
        <f t="shared" si="69"/>
        <v>1.00465</v>
      </c>
      <c r="X169" s="34">
        <f t="shared" si="70"/>
        <v>5.3692224678354014E-3</v>
      </c>
      <c r="Y169" s="34">
        <f t="shared" si="71"/>
        <v>3.3705105300000003E-2</v>
      </c>
    </row>
    <row r="170" spans="1:25" x14ac:dyDescent="0.15">
      <c r="A170" s="48">
        <v>33</v>
      </c>
      <c r="B170" s="81">
        <f t="shared" si="48"/>
        <v>1.1654349102793726</v>
      </c>
      <c r="C170" s="34">
        <f t="shared" si="49"/>
        <v>1.000775</v>
      </c>
      <c r="D170" s="34">
        <f t="shared" si="50"/>
        <v>5.3941893523108365E-3</v>
      </c>
      <c r="E170" s="34">
        <f t="shared" si="51"/>
        <v>3.2631382600000002E-2</v>
      </c>
      <c r="F170" s="82">
        <f t="shared" si="52"/>
        <v>1.1654349102793726</v>
      </c>
      <c r="G170" s="38">
        <f t="shared" si="53"/>
        <v>1.0015499999999999</v>
      </c>
      <c r="H170" s="38">
        <f t="shared" si="54"/>
        <v>5.3941893523108365E-3</v>
      </c>
      <c r="I170" s="34">
        <f t="shared" si="55"/>
        <v>3.2656652299999998E-2</v>
      </c>
      <c r="J170" s="81">
        <f t="shared" si="56"/>
        <v>1.1654349102793726</v>
      </c>
      <c r="K170" s="34">
        <f t="shared" si="57"/>
        <v>1.0023249999999999</v>
      </c>
      <c r="L170" s="34">
        <f t="shared" si="58"/>
        <v>5.3941893523108365E-3</v>
      </c>
      <c r="M170" s="34">
        <f t="shared" si="59"/>
        <v>3.2681922099999997E-2</v>
      </c>
      <c r="N170" s="81">
        <f t="shared" si="60"/>
        <v>1.1654349102793726</v>
      </c>
      <c r="O170" s="34">
        <f t="shared" si="61"/>
        <v>1.0031000000000001</v>
      </c>
      <c r="P170" s="34">
        <f t="shared" si="62"/>
        <v>5.3941893523108365E-3</v>
      </c>
      <c r="Q170" s="34">
        <f t="shared" si="63"/>
        <v>3.27071918E-2</v>
      </c>
      <c r="R170" s="81">
        <f t="shared" si="64"/>
        <v>1.1654349102793726</v>
      </c>
      <c r="S170" s="34">
        <f t="shared" si="65"/>
        <v>1.0038750000000001</v>
      </c>
      <c r="T170" s="34">
        <f t="shared" si="66"/>
        <v>5.3941893523108365E-3</v>
      </c>
      <c r="U170" s="34">
        <f t="shared" si="67"/>
        <v>3.2732461499999997E-2</v>
      </c>
      <c r="V170" s="81">
        <f t="shared" si="68"/>
        <v>1.1654349102793726</v>
      </c>
      <c r="W170" s="34">
        <f t="shared" si="69"/>
        <v>1.00465</v>
      </c>
      <c r="X170" s="34">
        <f t="shared" si="70"/>
        <v>5.3941893523108365E-3</v>
      </c>
      <c r="Y170" s="34">
        <f t="shared" si="71"/>
        <v>3.2757731300000002E-2</v>
      </c>
    </row>
    <row r="171" spans="1:25" x14ac:dyDescent="0.15">
      <c r="A171" s="48">
        <v>34</v>
      </c>
      <c r="B171" s="81">
        <f t="shared" si="48"/>
        <v>1.1708541826121717</v>
      </c>
      <c r="C171" s="34">
        <f t="shared" si="49"/>
        <v>1.000775</v>
      </c>
      <c r="D171" s="34">
        <f t="shared" si="50"/>
        <v>5.4192723327990818E-3</v>
      </c>
      <c r="E171" s="34">
        <f t="shared" si="51"/>
        <v>3.17432806E-2</v>
      </c>
      <c r="F171" s="82">
        <f t="shared" si="52"/>
        <v>1.1708541826121717</v>
      </c>
      <c r="G171" s="38">
        <f t="shared" si="53"/>
        <v>1.0015499999999999</v>
      </c>
      <c r="H171" s="38">
        <f t="shared" si="54"/>
        <v>5.4192723327990818E-3</v>
      </c>
      <c r="I171" s="34">
        <f t="shared" si="55"/>
        <v>3.1767862600000002E-2</v>
      </c>
      <c r="J171" s="81">
        <f t="shared" si="56"/>
        <v>1.1708541826121717</v>
      </c>
      <c r="K171" s="34">
        <f t="shared" si="57"/>
        <v>1.0023249999999999</v>
      </c>
      <c r="L171" s="34">
        <f t="shared" si="58"/>
        <v>5.4192723327990818E-3</v>
      </c>
      <c r="M171" s="34">
        <f t="shared" si="59"/>
        <v>3.1792444599999997E-2</v>
      </c>
      <c r="N171" s="81">
        <f t="shared" si="60"/>
        <v>1.1708541826121717</v>
      </c>
      <c r="O171" s="34">
        <f t="shared" si="61"/>
        <v>1.0031000000000001</v>
      </c>
      <c r="P171" s="34">
        <f t="shared" si="62"/>
        <v>5.4192723327990818E-3</v>
      </c>
      <c r="Q171" s="34">
        <f t="shared" si="63"/>
        <v>3.1817026599999999E-2</v>
      </c>
      <c r="R171" s="81">
        <f t="shared" si="64"/>
        <v>1.1708541826121717</v>
      </c>
      <c r="S171" s="34">
        <f t="shared" si="65"/>
        <v>1.0038750000000001</v>
      </c>
      <c r="T171" s="34">
        <f t="shared" si="66"/>
        <v>5.4192723327990818E-3</v>
      </c>
      <c r="U171" s="34">
        <f t="shared" si="67"/>
        <v>3.1841608600000001E-2</v>
      </c>
      <c r="V171" s="81">
        <f t="shared" si="68"/>
        <v>1.1708541826121717</v>
      </c>
      <c r="W171" s="34">
        <f t="shared" si="69"/>
        <v>1.00465</v>
      </c>
      <c r="X171" s="34">
        <f t="shared" si="70"/>
        <v>5.4192723327990818E-3</v>
      </c>
      <c r="Y171" s="34">
        <f t="shared" si="71"/>
        <v>3.1866190599999997E-2</v>
      </c>
    </row>
    <row r="172" spans="1:25" x14ac:dyDescent="0.15">
      <c r="A172" s="49">
        <v>35</v>
      </c>
      <c r="B172" s="81">
        <f t="shared" si="48"/>
        <v>1.1762986545613183</v>
      </c>
      <c r="C172" s="34">
        <f t="shared" si="49"/>
        <v>1.000775</v>
      </c>
      <c r="D172" s="34">
        <f t="shared" si="50"/>
        <v>5.4444719491465975E-3</v>
      </c>
      <c r="E172" s="38">
        <f t="shared" si="51"/>
        <v>3.0906029500000001E-2</v>
      </c>
      <c r="F172" s="82">
        <f t="shared" si="52"/>
        <v>1.1762986545613183</v>
      </c>
      <c r="G172" s="38">
        <f t="shared" si="53"/>
        <v>1.0015499999999999</v>
      </c>
      <c r="H172" s="38">
        <f t="shared" si="54"/>
        <v>5.4444719491465975E-3</v>
      </c>
      <c r="I172" s="38">
        <f t="shared" si="55"/>
        <v>3.0929963099999999E-2</v>
      </c>
      <c r="J172" s="81">
        <f t="shared" si="56"/>
        <v>1.1762986545613183</v>
      </c>
      <c r="K172" s="34">
        <f t="shared" si="57"/>
        <v>1.0023249999999999</v>
      </c>
      <c r="L172" s="34">
        <f t="shared" si="58"/>
        <v>5.4444719491465975E-3</v>
      </c>
      <c r="M172" s="38">
        <f t="shared" si="59"/>
        <v>3.0953896700000001E-2</v>
      </c>
      <c r="N172" s="81">
        <f t="shared" si="60"/>
        <v>1.1762986545613183</v>
      </c>
      <c r="O172" s="34">
        <f t="shared" si="61"/>
        <v>1.0031000000000001</v>
      </c>
      <c r="P172" s="34">
        <f t="shared" si="62"/>
        <v>5.4444719491465975E-3</v>
      </c>
      <c r="Q172" s="38">
        <f t="shared" si="63"/>
        <v>3.09778304E-2</v>
      </c>
      <c r="R172" s="81">
        <f t="shared" si="64"/>
        <v>1.1762986545613183</v>
      </c>
      <c r="S172" s="34">
        <f t="shared" si="65"/>
        <v>1.0038750000000001</v>
      </c>
      <c r="T172" s="34">
        <f t="shared" si="66"/>
        <v>5.4444719491465975E-3</v>
      </c>
      <c r="U172" s="38">
        <f t="shared" si="67"/>
        <v>3.1001764000000001E-2</v>
      </c>
      <c r="V172" s="81">
        <f t="shared" si="68"/>
        <v>1.1762986545613183</v>
      </c>
      <c r="W172" s="34">
        <f t="shared" si="69"/>
        <v>1.00465</v>
      </c>
      <c r="X172" s="34">
        <f t="shared" si="70"/>
        <v>5.4444719491465975E-3</v>
      </c>
      <c r="Y172" s="38">
        <f t="shared" si="71"/>
        <v>3.1025697599999999E-2</v>
      </c>
    </row>
    <row r="173" spans="1:25" x14ac:dyDescent="0.15">
      <c r="A173" s="50">
        <v>36</v>
      </c>
      <c r="B173" s="81">
        <f t="shared" si="48"/>
        <v>1.1817684433050286</v>
      </c>
      <c r="C173" s="34">
        <f t="shared" si="49"/>
        <v>1.000775</v>
      </c>
      <c r="D173" s="34">
        <f t="shared" si="50"/>
        <v>5.4697887437101297E-3</v>
      </c>
      <c r="E173" s="40">
        <f t="shared" si="51"/>
        <v>3.0115391500000002E-2</v>
      </c>
      <c r="F173" s="82">
        <f t="shared" si="52"/>
        <v>1.1817684433050286</v>
      </c>
      <c r="G173" s="38">
        <f t="shared" si="53"/>
        <v>1.0015499999999999</v>
      </c>
      <c r="H173" s="38">
        <f t="shared" si="54"/>
        <v>5.4697887437101297E-3</v>
      </c>
      <c r="I173" s="40">
        <f t="shared" si="55"/>
        <v>3.0138712799999998E-2</v>
      </c>
      <c r="J173" s="81">
        <f t="shared" si="56"/>
        <v>1.1817684433050286</v>
      </c>
      <c r="K173" s="34">
        <f t="shared" si="57"/>
        <v>1.0023249999999999</v>
      </c>
      <c r="L173" s="34">
        <f t="shared" si="58"/>
        <v>5.4697887437101297E-3</v>
      </c>
      <c r="M173" s="40">
        <f t="shared" si="59"/>
        <v>3.01620342E-2</v>
      </c>
      <c r="N173" s="81">
        <f t="shared" si="60"/>
        <v>1.1817684433050286</v>
      </c>
      <c r="O173" s="34">
        <f t="shared" si="61"/>
        <v>1.0031000000000001</v>
      </c>
      <c r="P173" s="34">
        <f t="shared" si="62"/>
        <v>5.4697887437101297E-3</v>
      </c>
      <c r="Q173" s="40">
        <f t="shared" si="63"/>
        <v>3.01853555E-2</v>
      </c>
      <c r="R173" s="81">
        <f t="shared" si="64"/>
        <v>1.1817684433050286</v>
      </c>
      <c r="S173" s="34">
        <f t="shared" si="65"/>
        <v>1.0038750000000001</v>
      </c>
      <c r="T173" s="34">
        <f t="shared" si="66"/>
        <v>5.4697887437101297E-3</v>
      </c>
      <c r="U173" s="40">
        <f t="shared" si="67"/>
        <v>3.0208676899999998E-2</v>
      </c>
      <c r="V173" s="81">
        <f t="shared" si="68"/>
        <v>1.1817684433050286</v>
      </c>
      <c r="W173" s="34">
        <f t="shared" si="69"/>
        <v>1.00465</v>
      </c>
      <c r="X173" s="34">
        <f t="shared" si="70"/>
        <v>5.4697887437101297E-3</v>
      </c>
      <c r="Y173" s="40">
        <f t="shared" si="71"/>
        <v>3.02319983E-2</v>
      </c>
    </row>
    <row r="174" spans="1:25" x14ac:dyDescent="0.15">
      <c r="A174" s="51">
        <v>37</v>
      </c>
      <c r="B174" s="81">
        <f t="shared" si="48"/>
        <v>1.1872636665663971</v>
      </c>
      <c r="C174" s="34">
        <f t="shared" si="49"/>
        <v>1.000775</v>
      </c>
      <c r="D174" s="34">
        <f t="shared" si="50"/>
        <v>5.4952232613683823E-3</v>
      </c>
      <c r="E174" s="34">
        <f t="shared" si="51"/>
        <v>2.93675872E-2</v>
      </c>
      <c r="F174" s="82">
        <f t="shared" si="52"/>
        <v>1.1872636665663971</v>
      </c>
      <c r="G174" s="38">
        <f t="shared" si="53"/>
        <v>1.0015499999999999</v>
      </c>
      <c r="H174" s="38">
        <f t="shared" si="54"/>
        <v>5.4952232613683823E-3</v>
      </c>
      <c r="I174" s="34">
        <f t="shared" si="55"/>
        <v>2.9390329499999999E-2</v>
      </c>
      <c r="J174" s="81">
        <f t="shared" si="56"/>
        <v>1.1872636665663971</v>
      </c>
      <c r="K174" s="34">
        <f t="shared" si="57"/>
        <v>1.0023249999999999</v>
      </c>
      <c r="L174" s="34">
        <f t="shared" si="58"/>
        <v>5.4952232613683823E-3</v>
      </c>
      <c r="M174" s="34">
        <f t="shared" si="59"/>
        <v>2.9413071700000001E-2</v>
      </c>
      <c r="N174" s="81">
        <f t="shared" si="60"/>
        <v>1.1872636665663971</v>
      </c>
      <c r="O174" s="34">
        <f t="shared" si="61"/>
        <v>1.0031000000000001</v>
      </c>
      <c r="P174" s="34">
        <f t="shared" si="62"/>
        <v>5.4952232613683823E-3</v>
      </c>
      <c r="Q174" s="34">
        <f t="shared" si="63"/>
        <v>2.9435814000000001E-2</v>
      </c>
      <c r="R174" s="81">
        <f t="shared" si="64"/>
        <v>1.1872636665663971</v>
      </c>
      <c r="S174" s="34">
        <f t="shared" si="65"/>
        <v>1.0038750000000001</v>
      </c>
      <c r="T174" s="34">
        <f t="shared" si="66"/>
        <v>5.4952232613683823E-3</v>
      </c>
      <c r="U174" s="34">
        <f t="shared" si="67"/>
        <v>2.94585562E-2</v>
      </c>
      <c r="V174" s="81">
        <f t="shared" si="68"/>
        <v>1.1872636665663971</v>
      </c>
      <c r="W174" s="34">
        <f t="shared" si="69"/>
        <v>1.00465</v>
      </c>
      <c r="X174" s="34">
        <f t="shared" si="70"/>
        <v>5.4952232613683823E-3</v>
      </c>
      <c r="Y174" s="34">
        <f t="shared" si="71"/>
        <v>2.9481298499999999E-2</v>
      </c>
    </row>
    <row r="175" spans="1:25" x14ac:dyDescent="0.15">
      <c r="A175" s="51">
        <v>38</v>
      </c>
      <c r="B175" s="81">
        <f t="shared" si="48"/>
        <v>1.1927844426159309</v>
      </c>
      <c r="C175" s="34">
        <f t="shared" si="49"/>
        <v>1.000775</v>
      </c>
      <c r="D175" s="34">
        <f t="shared" si="50"/>
        <v>5.5207760495337467E-3</v>
      </c>
      <c r="E175" s="34">
        <f t="shared" si="51"/>
        <v>2.8659235000000002E-2</v>
      </c>
      <c r="F175" s="82">
        <f t="shared" si="52"/>
        <v>1.1927844426159309</v>
      </c>
      <c r="G175" s="38">
        <f t="shared" si="53"/>
        <v>1.0015499999999999</v>
      </c>
      <c r="H175" s="38">
        <f t="shared" si="54"/>
        <v>5.5207760495337467E-3</v>
      </c>
      <c r="I175" s="34">
        <f t="shared" si="55"/>
        <v>2.8681428700000001E-2</v>
      </c>
      <c r="J175" s="81">
        <f t="shared" si="56"/>
        <v>1.1927844426159309</v>
      </c>
      <c r="K175" s="34">
        <f t="shared" si="57"/>
        <v>1.0023249999999999</v>
      </c>
      <c r="L175" s="34">
        <f t="shared" si="58"/>
        <v>5.5207760495337467E-3</v>
      </c>
      <c r="M175" s="34">
        <f t="shared" si="59"/>
        <v>2.87036224E-2</v>
      </c>
      <c r="N175" s="81">
        <f t="shared" si="60"/>
        <v>1.1927844426159309</v>
      </c>
      <c r="O175" s="34">
        <f t="shared" si="61"/>
        <v>1.0031000000000001</v>
      </c>
      <c r="P175" s="34">
        <f t="shared" si="62"/>
        <v>5.5207760495337467E-3</v>
      </c>
      <c r="Q175" s="34">
        <f t="shared" si="63"/>
        <v>2.87258162E-2</v>
      </c>
      <c r="R175" s="81">
        <f t="shared" si="64"/>
        <v>1.1927844426159309</v>
      </c>
      <c r="S175" s="34">
        <f t="shared" si="65"/>
        <v>1.0038750000000001</v>
      </c>
      <c r="T175" s="34">
        <f t="shared" si="66"/>
        <v>5.5207760495337467E-3</v>
      </c>
      <c r="U175" s="34">
        <f t="shared" si="67"/>
        <v>2.87480099E-2</v>
      </c>
      <c r="V175" s="81">
        <f t="shared" si="68"/>
        <v>1.1927844426159309</v>
      </c>
      <c r="W175" s="34">
        <f t="shared" si="69"/>
        <v>1.00465</v>
      </c>
      <c r="X175" s="34">
        <f t="shared" si="70"/>
        <v>5.5207760495337467E-3</v>
      </c>
      <c r="Y175" s="34">
        <f t="shared" si="71"/>
        <v>2.8770203599999999E-2</v>
      </c>
    </row>
    <row r="176" spans="1:25" x14ac:dyDescent="0.15">
      <c r="A176" s="51">
        <v>39</v>
      </c>
      <c r="B176" s="81">
        <f t="shared" si="48"/>
        <v>1.198330890274095</v>
      </c>
      <c r="C176" s="34">
        <f t="shared" si="49"/>
        <v>1.000775</v>
      </c>
      <c r="D176" s="34">
        <f t="shared" si="50"/>
        <v>5.5464476581640774E-3</v>
      </c>
      <c r="E176" s="34">
        <f t="shared" si="51"/>
        <v>2.7987300100000001E-2</v>
      </c>
      <c r="F176" s="82">
        <f t="shared" si="52"/>
        <v>1.198330890274095</v>
      </c>
      <c r="G176" s="38">
        <f t="shared" si="53"/>
        <v>1.0015499999999999</v>
      </c>
      <c r="H176" s="38">
        <f t="shared" si="54"/>
        <v>5.5464476581640774E-3</v>
      </c>
      <c r="I176" s="34">
        <f t="shared" si="55"/>
        <v>2.8008973499999999E-2</v>
      </c>
      <c r="J176" s="81">
        <f t="shared" si="56"/>
        <v>1.198330890274095</v>
      </c>
      <c r="K176" s="34">
        <f t="shared" si="57"/>
        <v>1.0023249999999999</v>
      </c>
      <c r="L176" s="34">
        <f t="shared" si="58"/>
        <v>5.5464476581640774E-3</v>
      </c>
      <c r="M176" s="34">
        <f t="shared" si="59"/>
        <v>2.8030646900000001E-2</v>
      </c>
      <c r="N176" s="81">
        <f t="shared" si="60"/>
        <v>1.198330890274095</v>
      </c>
      <c r="O176" s="34">
        <f t="shared" si="61"/>
        <v>1.0031000000000001</v>
      </c>
      <c r="P176" s="34">
        <f t="shared" si="62"/>
        <v>5.5464476581640774E-3</v>
      </c>
      <c r="Q176" s="34">
        <f t="shared" si="63"/>
        <v>2.8052320200000001E-2</v>
      </c>
      <c r="R176" s="81">
        <f t="shared" si="64"/>
        <v>1.198330890274095</v>
      </c>
      <c r="S176" s="34">
        <f t="shared" si="65"/>
        <v>1.0038750000000001</v>
      </c>
      <c r="T176" s="34">
        <f t="shared" si="66"/>
        <v>5.5464476581640774E-3</v>
      </c>
      <c r="U176" s="34">
        <f t="shared" si="67"/>
        <v>2.80739936E-2</v>
      </c>
      <c r="V176" s="81">
        <f t="shared" si="68"/>
        <v>1.198330890274095</v>
      </c>
      <c r="W176" s="34">
        <f t="shared" si="69"/>
        <v>1.00465</v>
      </c>
      <c r="X176" s="34">
        <f t="shared" si="70"/>
        <v>5.5464476581640774E-3</v>
      </c>
      <c r="Y176" s="34">
        <f t="shared" si="71"/>
        <v>2.8095667000000001E-2</v>
      </c>
    </row>
    <row r="177" spans="1:25" x14ac:dyDescent="0.15">
      <c r="A177" s="52">
        <v>40</v>
      </c>
      <c r="B177" s="81">
        <f t="shared" si="48"/>
        <v>1.2039031289138695</v>
      </c>
      <c r="C177" s="34">
        <f t="shared" si="49"/>
        <v>1.000775</v>
      </c>
      <c r="D177" s="34">
        <f t="shared" si="50"/>
        <v>5.5722386397745417E-3</v>
      </c>
      <c r="E177" s="36">
        <f t="shared" si="51"/>
        <v>2.73490513E-2</v>
      </c>
      <c r="F177" s="82">
        <f t="shared" si="52"/>
        <v>1.2039031289138695</v>
      </c>
      <c r="G177" s="38">
        <f t="shared" si="53"/>
        <v>1.0015499999999999</v>
      </c>
      <c r="H177" s="38">
        <f t="shared" si="54"/>
        <v>5.5722386397745417E-3</v>
      </c>
      <c r="I177" s="36">
        <f t="shared" si="55"/>
        <v>2.7370230400000001E-2</v>
      </c>
      <c r="J177" s="81">
        <f t="shared" si="56"/>
        <v>1.2039031289138695</v>
      </c>
      <c r="K177" s="34">
        <f t="shared" si="57"/>
        <v>1.0023249999999999</v>
      </c>
      <c r="L177" s="34">
        <f t="shared" si="58"/>
        <v>5.5722386397745417E-3</v>
      </c>
      <c r="M177" s="36">
        <f t="shared" si="59"/>
        <v>2.7391409500000002E-2</v>
      </c>
      <c r="N177" s="81">
        <f t="shared" si="60"/>
        <v>1.2039031289138695</v>
      </c>
      <c r="O177" s="34">
        <f t="shared" si="61"/>
        <v>1.0031000000000001</v>
      </c>
      <c r="P177" s="34">
        <f t="shared" si="62"/>
        <v>5.5722386397745417E-3</v>
      </c>
      <c r="Q177" s="36">
        <f t="shared" si="63"/>
        <v>2.7412588599999999E-2</v>
      </c>
      <c r="R177" s="81">
        <f t="shared" si="64"/>
        <v>1.2039031289138695</v>
      </c>
      <c r="S177" s="34">
        <f t="shared" si="65"/>
        <v>1.0038750000000001</v>
      </c>
      <c r="T177" s="34">
        <f t="shared" si="66"/>
        <v>5.5722386397745417E-3</v>
      </c>
      <c r="U177" s="36">
        <f t="shared" si="67"/>
        <v>2.74337677E-2</v>
      </c>
      <c r="V177" s="81">
        <f t="shared" si="68"/>
        <v>1.2039031289138695</v>
      </c>
      <c r="W177" s="34">
        <f t="shared" si="69"/>
        <v>1.00465</v>
      </c>
      <c r="X177" s="34">
        <f t="shared" si="70"/>
        <v>5.5722386397745417E-3</v>
      </c>
      <c r="Y177" s="36">
        <f t="shared" si="71"/>
        <v>2.7454946800000001E-2</v>
      </c>
    </row>
    <row r="178" spans="1:25" x14ac:dyDescent="0.15">
      <c r="A178" s="47">
        <v>41</v>
      </c>
      <c r="B178" s="81">
        <f t="shared" si="48"/>
        <v>1.209501278463319</v>
      </c>
      <c r="C178" s="34">
        <f t="shared" si="49"/>
        <v>1.000775</v>
      </c>
      <c r="D178" s="34">
        <f t="shared" si="50"/>
        <v>5.598149549449493E-3</v>
      </c>
      <c r="E178" s="32">
        <f t="shared" si="51"/>
        <v>2.67420235E-2</v>
      </c>
      <c r="F178" s="82">
        <f t="shared" si="52"/>
        <v>1.209501278463319</v>
      </c>
      <c r="G178" s="38">
        <f t="shared" si="53"/>
        <v>1.0015499999999999</v>
      </c>
      <c r="H178" s="38">
        <f t="shared" si="54"/>
        <v>5.598149549449493E-3</v>
      </c>
      <c r="I178" s="32">
        <f t="shared" si="55"/>
        <v>2.6762732500000001E-2</v>
      </c>
      <c r="J178" s="81">
        <f t="shared" si="56"/>
        <v>1.209501278463319</v>
      </c>
      <c r="K178" s="34">
        <f t="shared" si="57"/>
        <v>1.0023249999999999</v>
      </c>
      <c r="L178" s="34">
        <f t="shared" si="58"/>
        <v>5.598149549449493E-3</v>
      </c>
      <c r="M178" s="32">
        <f t="shared" si="59"/>
        <v>2.6783441599999999E-2</v>
      </c>
      <c r="N178" s="81">
        <f t="shared" si="60"/>
        <v>1.209501278463319</v>
      </c>
      <c r="O178" s="34">
        <f t="shared" si="61"/>
        <v>1.0031000000000001</v>
      </c>
      <c r="P178" s="34">
        <f t="shared" si="62"/>
        <v>5.598149549449493E-3</v>
      </c>
      <c r="Q178" s="32">
        <f t="shared" si="63"/>
        <v>2.68041506E-2</v>
      </c>
      <c r="R178" s="81">
        <f t="shared" si="64"/>
        <v>1.209501278463319</v>
      </c>
      <c r="S178" s="34">
        <f t="shared" si="65"/>
        <v>1.0038750000000001</v>
      </c>
      <c r="T178" s="34">
        <f t="shared" si="66"/>
        <v>5.598149549449493E-3</v>
      </c>
      <c r="U178" s="32">
        <f t="shared" si="67"/>
        <v>2.6824859600000001E-2</v>
      </c>
      <c r="V178" s="81">
        <f t="shared" si="68"/>
        <v>1.209501278463319</v>
      </c>
      <c r="W178" s="34">
        <f t="shared" si="69"/>
        <v>1.00465</v>
      </c>
      <c r="X178" s="34">
        <f t="shared" si="70"/>
        <v>5.598149549449493E-3</v>
      </c>
      <c r="Y178" s="32">
        <f t="shared" si="71"/>
        <v>2.6845568600000001E-2</v>
      </c>
    </row>
    <row r="179" spans="1:25" x14ac:dyDescent="0.15">
      <c r="A179" s="48">
        <v>42</v>
      </c>
      <c r="B179" s="81">
        <f t="shared" si="48"/>
        <v>1.2151254594081735</v>
      </c>
      <c r="C179" s="34">
        <f t="shared" si="49"/>
        <v>1.000775</v>
      </c>
      <c r="D179" s="34">
        <f t="shared" si="50"/>
        <v>5.6241809448544337E-3</v>
      </c>
      <c r="E179" s="34">
        <f t="shared" si="51"/>
        <v>2.61639868E-2</v>
      </c>
      <c r="F179" s="82">
        <f t="shared" si="52"/>
        <v>1.2151254594081735</v>
      </c>
      <c r="G179" s="38">
        <f t="shared" si="53"/>
        <v>1.0015499999999999</v>
      </c>
      <c r="H179" s="38">
        <f t="shared" si="54"/>
        <v>5.6241809448544337E-3</v>
      </c>
      <c r="I179" s="34">
        <f t="shared" si="55"/>
        <v>2.6184248199999999E-2</v>
      </c>
      <c r="J179" s="81">
        <f t="shared" si="56"/>
        <v>1.2151254594081735</v>
      </c>
      <c r="K179" s="34">
        <f t="shared" si="57"/>
        <v>1.0023249999999999</v>
      </c>
      <c r="L179" s="34">
        <f t="shared" si="58"/>
        <v>5.6241809448544337E-3</v>
      </c>
      <c r="M179" s="34">
        <f t="shared" si="59"/>
        <v>2.6204509599999998E-2</v>
      </c>
      <c r="N179" s="81">
        <f t="shared" si="60"/>
        <v>1.2151254594081735</v>
      </c>
      <c r="O179" s="34">
        <f t="shared" si="61"/>
        <v>1.0031000000000001</v>
      </c>
      <c r="P179" s="34">
        <f t="shared" si="62"/>
        <v>5.6241809448544337E-3</v>
      </c>
      <c r="Q179" s="34">
        <f t="shared" si="63"/>
        <v>2.6224771000000001E-2</v>
      </c>
      <c r="R179" s="81">
        <f t="shared" si="64"/>
        <v>1.2151254594081735</v>
      </c>
      <c r="S179" s="34">
        <f t="shared" si="65"/>
        <v>1.0038750000000001</v>
      </c>
      <c r="T179" s="34">
        <f t="shared" si="66"/>
        <v>5.6241809448544337E-3</v>
      </c>
      <c r="U179" s="34">
        <f t="shared" si="67"/>
        <v>2.62450324E-2</v>
      </c>
      <c r="V179" s="81">
        <f t="shared" si="68"/>
        <v>1.2151254594081735</v>
      </c>
      <c r="W179" s="34">
        <f t="shared" si="69"/>
        <v>1.00465</v>
      </c>
      <c r="X179" s="34">
        <f t="shared" si="70"/>
        <v>5.6241809448544337E-3</v>
      </c>
      <c r="Y179" s="34">
        <f t="shared" si="71"/>
        <v>2.6265293799999999E-2</v>
      </c>
    </row>
    <row r="180" spans="1:25" x14ac:dyDescent="0.15">
      <c r="A180" s="48">
        <v>43</v>
      </c>
      <c r="B180" s="81">
        <f t="shared" si="48"/>
        <v>1.2207757927944216</v>
      </c>
      <c r="C180" s="34">
        <f t="shared" si="49"/>
        <v>1.000775</v>
      </c>
      <c r="D180" s="34">
        <f t="shared" si="50"/>
        <v>5.6503333862480062E-3</v>
      </c>
      <c r="E180" s="34">
        <f t="shared" si="51"/>
        <v>2.5612918500000002E-2</v>
      </c>
      <c r="F180" s="82">
        <f t="shared" si="52"/>
        <v>1.2207757927944216</v>
      </c>
      <c r="G180" s="38">
        <f t="shared" si="53"/>
        <v>1.0015499999999999</v>
      </c>
      <c r="H180" s="38">
        <f t="shared" si="54"/>
        <v>5.6503333862480062E-3</v>
      </c>
      <c r="I180" s="34">
        <f t="shared" si="55"/>
        <v>2.56327532E-2</v>
      </c>
      <c r="J180" s="81">
        <f t="shared" si="56"/>
        <v>1.2207757927944216</v>
      </c>
      <c r="K180" s="34">
        <f t="shared" si="57"/>
        <v>1.0023249999999999</v>
      </c>
      <c r="L180" s="34">
        <f t="shared" si="58"/>
        <v>5.6503333862480062E-3</v>
      </c>
      <c r="M180" s="34">
        <f t="shared" si="59"/>
        <v>2.5652587800000001E-2</v>
      </c>
      <c r="N180" s="81">
        <f t="shared" si="60"/>
        <v>1.2207757927944216</v>
      </c>
      <c r="O180" s="34">
        <f t="shared" si="61"/>
        <v>1.0031000000000001</v>
      </c>
      <c r="P180" s="34">
        <f t="shared" si="62"/>
        <v>5.6503333862480062E-3</v>
      </c>
      <c r="Q180" s="34">
        <f t="shared" si="63"/>
        <v>2.56724225E-2</v>
      </c>
      <c r="R180" s="81">
        <f t="shared" si="64"/>
        <v>1.2207757927944216</v>
      </c>
      <c r="S180" s="34">
        <f t="shared" si="65"/>
        <v>1.0038750000000001</v>
      </c>
      <c r="T180" s="34">
        <f t="shared" si="66"/>
        <v>5.6503333862480062E-3</v>
      </c>
      <c r="U180" s="34">
        <f t="shared" si="67"/>
        <v>2.5692257100000001E-2</v>
      </c>
      <c r="V180" s="81">
        <f t="shared" si="68"/>
        <v>1.2207757927944216</v>
      </c>
      <c r="W180" s="34">
        <f t="shared" si="69"/>
        <v>1.00465</v>
      </c>
      <c r="X180" s="34">
        <f t="shared" si="70"/>
        <v>5.6503333862480062E-3</v>
      </c>
      <c r="Y180" s="34">
        <f t="shared" si="71"/>
        <v>2.5712091699999998E-2</v>
      </c>
    </row>
    <row r="181" spans="1:25" x14ac:dyDescent="0.15">
      <c r="A181" s="48">
        <v>44</v>
      </c>
      <c r="B181" s="81">
        <f t="shared" si="48"/>
        <v>1.2264524002309156</v>
      </c>
      <c r="C181" s="34">
        <f t="shared" si="49"/>
        <v>1.000775</v>
      </c>
      <c r="D181" s="34">
        <f t="shared" si="50"/>
        <v>5.6766074364940598E-3</v>
      </c>
      <c r="E181" s="34">
        <f t="shared" si="51"/>
        <v>2.50869799E-2</v>
      </c>
      <c r="F181" s="82">
        <f t="shared" si="52"/>
        <v>1.2264524002309156</v>
      </c>
      <c r="G181" s="38">
        <f t="shared" si="53"/>
        <v>1.0015499999999999</v>
      </c>
      <c r="H181" s="38">
        <f t="shared" si="54"/>
        <v>5.6766074364940598E-3</v>
      </c>
      <c r="I181" s="34">
        <f t="shared" si="55"/>
        <v>2.51064072E-2</v>
      </c>
      <c r="J181" s="81">
        <f t="shared" si="56"/>
        <v>1.2264524002309156</v>
      </c>
      <c r="K181" s="34">
        <f t="shared" si="57"/>
        <v>1.0023249999999999</v>
      </c>
      <c r="L181" s="34">
        <f t="shared" si="58"/>
        <v>5.6766074364940598E-3</v>
      </c>
      <c r="M181" s="34">
        <f t="shared" si="59"/>
        <v>2.5125834600000001E-2</v>
      </c>
      <c r="N181" s="81">
        <f t="shared" si="60"/>
        <v>1.2264524002309156</v>
      </c>
      <c r="O181" s="34">
        <f t="shared" si="61"/>
        <v>1.0031000000000001</v>
      </c>
      <c r="P181" s="34">
        <f t="shared" si="62"/>
        <v>5.6766074364940598E-3</v>
      </c>
      <c r="Q181" s="34">
        <f t="shared" si="63"/>
        <v>2.51452619E-2</v>
      </c>
      <c r="R181" s="81">
        <f t="shared" si="64"/>
        <v>1.2264524002309156</v>
      </c>
      <c r="S181" s="34">
        <f t="shared" si="65"/>
        <v>1.0038750000000001</v>
      </c>
      <c r="T181" s="34">
        <f t="shared" si="66"/>
        <v>5.6766074364940598E-3</v>
      </c>
      <c r="U181" s="34">
        <f t="shared" si="67"/>
        <v>2.5164689300000001E-2</v>
      </c>
      <c r="V181" s="81">
        <f t="shared" si="68"/>
        <v>1.2264524002309156</v>
      </c>
      <c r="W181" s="34">
        <f t="shared" si="69"/>
        <v>1.00465</v>
      </c>
      <c r="X181" s="34">
        <f t="shared" si="70"/>
        <v>5.6766074364940598E-3</v>
      </c>
      <c r="Y181" s="34">
        <f t="shared" si="71"/>
        <v>2.5184116600000001E-2</v>
      </c>
    </row>
    <row r="182" spans="1:25" x14ac:dyDescent="0.15">
      <c r="A182" s="49">
        <v>45</v>
      </c>
      <c r="B182" s="81">
        <f t="shared" si="48"/>
        <v>1.2321554038919895</v>
      </c>
      <c r="C182" s="34">
        <f t="shared" si="49"/>
        <v>1.000775</v>
      </c>
      <c r="D182" s="34">
        <f t="shared" si="50"/>
        <v>5.7030036610737581E-3</v>
      </c>
      <c r="E182" s="38">
        <f t="shared" si="51"/>
        <v>2.4584495500000001E-2</v>
      </c>
      <c r="F182" s="82">
        <f t="shared" si="52"/>
        <v>1.2321554038919895</v>
      </c>
      <c r="G182" s="38">
        <f t="shared" si="53"/>
        <v>1.0015499999999999</v>
      </c>
      <c r="H182" s="38">
        <f t="shared" si="54"/>
        <v>5.7030036610737581E-3</v>
      </c>
      <c r="I182" s="38">
        <f t="shared" si="55"/>
        <v>2.4603533800000001E-2</v>
      </c>
      <c r="J182" s="81">
        <f t="shared" si="56"/>
        <v>1.2321554038919895</v>
      </c>
      <c r="K182" s="34">
        <f t="shared" si="57"/>
        <v>1.0023249999999999</v>
      </c>
      <c r="L182" s="34">
        <f t="shared" si="58"/>
        <v>5.7030036610737581E-3</v>
      </c>
      <c r="M182" s="38">
        <f t="shared" si="59"/>
        <v>2.4622571999999999E-2</v>
      </c>
      <c r="N182" s="81">
        <f t="shared" si="60"/>
        <v>1.2321554038919895</v>
      </c>
      <c r="O182" s="34">
        <f t="shared" si="61"/>
        <v>1.0031000000000001</v>
      </c>
      <c r="P182" s="34">
        <f t="shared" si="62"/>
        <v>5.7030036610737581E-3</v>
      </c>
      <c r="Q182" s="38">
        <f t="shared" si="63"/>
        <v>2.46416102E-2</v>
      </c>
      <c r="R182" s="81">
        <f t="shared" si="64"/>
        <v>1.2321554038919895</v>
      </c>
      <c r="S182" s="34">
        <f t="shared" si="65"/>
        <v>1.0038750000000001</v>
      </c>
      <c r="T182" s="34">
        <f t="shared" si="66"/>
        <v>5.7030036610737581E-3</v>
      </c>
      <c r="U182" s="38">
        <f t="shared" si="67"/>
        <v>2.4660648399999999E-2</v>
      </c>
      <c r="V182" s="81">
        <f t="shared" si="68"/>
        <v>1.2321554038919895</v>
      </c>
      <c r="W182" s="34">
        <f t="shared" si="69"/>
        <v>1.00465</v>
      </c>
      <c r="X182" s="34">
        <f t="shared" si="70"/>
        <v>5.7030036610737581E-3</v>
      </c>
      <c r="Y182" s="38">
        <f t="shared" si="71"/>
        <v>2.4679686700000002E-2</v>
      </c>
    </row>
    <row r="183" spans="1:25" x14ac:dyDescent="0.15">
      <c r="A183" s="50">
        <v>46</v>
      </c>
      <c r="B183" s="81">
        <f t="shared" si="48"/>
        <v>1.2378849265200873</v>
      </c>
      <c r="C183" s="34">
        <f t="shared" si="49"/>
        <v>1.000775</v>
      </c>
      <c r="D183" s="34">
        <f t="shared" si="50"/>
        <v>5.7295226280977508E-3</v>
      </c>
      <c r="E183" s="40">
        <f t="shared" si="51"/>
        <v>2.41039358E-2</v>
      </c>
      <c r="F183" s="82">
        <f t="shared" si="52"/>
        <v>1.2378849265200873</v>
      </c>
      <c r="G183" s="38">
        <f t="shared" si="53"/>
        <v>1.0015499999999999</v>
      </c>
      <c r="H183" s="38">
        <f t="shared" si="54"/>
        <v>5.7295226280977508E-3</v>
      </c>
      <c r="I183" s="40">
        <f t="shared" si="55"/>
        <v>2.4122601899999999E-2</v>
      </c>
      <c r="J183" s="81">
        <f t="shared" si="56"/>
        <v>1.2378849265200873</v>
      </c>
      <c r="K183" s="34">
        <f t="shared" si="57"/>
        <v>1.0023249999999999</v>
      </c>
      <c r="L183" s="34">
        <f t="shared" si="58"/>
        <v>5.7295226280977508E-3</v>
      </c>
      <c r="M183" s="40">
        <f t="shared" si="59"/>
        <v>2.4141268E-2</v>
      </c>
      <c r="N183" s="81">
        <f t="shared" si="60"/>
        <v>1.2378849265200873</v>
      </c>
      <c r="O183" s="34">
        <f t="shared" si="61"/>
        <v>1.0031000000000001</v>
      </c>
      <c r="P183" s="34">
        <f t="shared" si="62"/>
        <v>5.7295226280977508E-3</v>
      </c>
      <c r="Q183" s="40">
        <f t="shared" si="63"/>
        <v>2.4159934099999999E-2</v>
      </c>
      <c r="R183" s="81">
        <f t="shared" si="64"/>
        <v>1.2378849265200873</v>
      </c>
      <c r="S183" s="34">
        <f t="shared" si="65"/>
        <v>1.0038750000000001</v>
      </c>
      <c r="T183" s="34">
        <f t="shared" si="66"/>
        <v>5.7295226280977508E-3</v>
      </c>
      <c r="U183" s="40">
        <f t="shared" si="67"/>
        <v>2.4178600200000001E-2</v>
      </c>
      <c r="V183" s="81">
        <f t="shared" si="68"/>
        <v>1.2378849265200873</v>
      </c>
      <c r="W183" s="34">
        <f t="shared" si="69"/>
        <v>1.00465</v>
      </c>
      <c r="X183" s="34">
        <f t="shared" si="70"/>
        <v>5.7295226280977508E-3</v>
      </c>
      <c r="Y183" s="40">
        <f t="shared" si="71"/>
        <v>2.4197266299999999E-2</v>
      </c>
    </row>
    <row r="184" spans="1:25" x14ac:dyDescent="0.15">
      <c r="A184" s="51">
        <v>47</v>
      </c>
      <c r="B184" s="81">
        <f t="shared" si="48"/>
        <v>1.2436410914284057</v>
      </c>
      <c r="C184" s="34">
        <f t="shared" si="49"/>
        <v>1.000775</v>
      </c>
      <c r="D184" s="34">
        <f t="shared" si="50"/>
        <v>5.7561649083184051E-3</v>
      </c>
      <c r="E184" s="34">
        <f t="shared" si="51"/>
        <v>2.36439014E-2</v>
      </c>
      <c r="F184" s="82">
        <f t="shared" si="52"/>
        <v>1.2436410914284057</v>
      </c>
      <c r="G184" s="38">
        <f t="shared" si="53"/>
        <v>1.0015499999999999</v>
      </c>
      <c r="H184" s="38">
        <f t="shared" si="54"/>
        <v>5.7561649083184051E-3</v>
      </c>
      <c r="I184" s="34">
        <f t="shared" si="55"/>
        <v>2.3662211200000002E-2</v>
      </c>
      <c r="J184" s="81">
        <f t="shared" si="56"/>
        <v>1.2436410914284057</v>
      </c>
      <c r="K184" s="34">
        <f t="shared" si="57"/>
        <v>1.0023249999999999</v>
      </c>
      <c r="L184" s="34">
        <f t="shared" si="58"/>
        <v>5.7561649083184051E-3</v>
      </c>
      <c r="M184" s="34">
        <f t="shared" si="59"/>
        <v>2.3680521E-2</v>
      </c>
      <c r="N184" s="81">
        <f t="shared" si="60"/>
        <v>1.2436410914284057</v>
      </c>
      <c r="O184" s="34">
        <f t="shared" si="61"/>
        <v>1.0031000000000001</v>
      </c>
      <c r="P184" s="34">
        <f t="shared" si="62"/>
        <v>5.7561649083184051E-3</v>
      </c>
      <c r="Q184" s="34">
        <f t="shared" si="63"/>
        <v>2.3698830899999999E-2</v>
      </c>
      <c r="R184" s="81">
        <f t="shared" si="64"/>
        <v>1.2436410914284057</v>
      </c>
      <c r="S184" s="34">
        <f t="shared" si="65"/>
        <v>1.0038750000000001</v>
      </c>
      <c r="T184" s="34">
        <f t="shared" si="66"/>
        <v>5.7561649083184051E-3</v>
      </c>
      <c r="U184" s="34">
        <f t="shared" si="67"/>
        <v>2.37171407E-2</v>
      </c>
      <c r="V184" s="81">
        <f t="shared" si="68"/>
        <v>1.2436410914284057</v>
      </c>
      <c r="W184" s="34">
        <f t="shared" si="69"/>
        <v>1.00465</v>
      </c>
      <c r="X184" s="34">
        <f t="shared" si="70"/>
        <v>5.7561649083184051E-3</v>
      </c>
      <c r="Y184" s="34">
        <f t="shared" si="71"/>
        <v>2.3735450500000001E-2</v>
      </c>
    </row>
    <row r="185" spans="1:25" x14ac:dyDescent="0.15">
      <c r="A185" s="51">
        <v>48</v>
      </c>
      <c r="B185" s="81">
        <f t="shared" si="48"/>
        <v>1.2494240225035478</v>
      </c>
      <c r="C185" s="34">
        <f t="shared" si="49"/>
        <v>1.000775</v>
      </c>
      <c r="D185" s="34">
        <f t="shared" si="50"/>
        <v>5.782931075142086E-3</v>
      </c>
      <c r="E185" s="34">
        <f t="shared" si="51"/>
        <v>2.32031093E-2</v>
      </c>
      <c r="F185" s="82">
        <f t="shared" si="52"/>
        <v>1.2494240225035478</v>
      </c>
      <c r="G185" s="38">
        <f t="shared" si="53"/>
        <v>1.0015499999999999</v>
      </c>
      <c r="H185" s="38">
        <f t="shared" si="54"/>
        <v>5.782931075142086E-3</v>
      </c>
      <c r="I185" s="34">
        <f t="shared" si="55"/>
        <v>2.3221077699999999E-2</v>
      </c>
      <c r="J185" s="81">
        <f t="shared" si="56"/>
        <v>1.2494240225035478</v>
      </c>
      <c r="K185" s="34">
        <f t="shared" si="57"/>
        <v>1.0023249999999999</v>
      </c>
      <c r="L185" s="34">
        <f t="shared" si="58"/>
        <v>5.782931075142086E-3</v>
      </c>
      <c r="M185" s="34">
        <f t="shared" si="59"/>
        <v>2.3239046199999999E-2</v>
      </c>
      <c r="N185" s="81">
        <f t="shared" si="60"/>
        <v>1.2494240225035478</v>
      </c>
      <c r="O185" s="34">
        <f t="shared" si="61"/>
        <v>1.0031000000000001</v>
      </c>
      <c r="P185" s="34">
        <f t="shared" si="62"/>
        <v>5.782931075142086E-3</v>
      </c>
      <c r="Q185" s="34">
        <f t="shared" si="63"/>
        <v>2.3257014699999998E-2</v>
      </c>
      <c r="R185" s="81">
        <f t="shared" si="64"/>
        <v>1.2494240225035478</v>
      </c>
      <c r="S185" s="34">
        <f t="shared" si="65"/>
        <v>1.0038750000000001</v>
      </c>
      <c r="T185" s="34">
        <f t="shared" si="66"/>
        <v>5.782931075142086E-3</v>
      </c>
      <c r="U185" s="34">
        <f t="shared" si="67"/>
        <v>2.3274983199999998E-2</v>
      </c>
      <c r="V185" s="81">
        <f t="shared" si="68"/>
        <v>1.2494240225035478</v>
      </c>
      <c r="W185" s="34">
        <f t="shared" si="69"/>
        <v>1.00465</v>
      </c>
      <c r="X185" s="34">
        <f t="shared" si="70"/>
        <v>5.782931075142086E-3</v>
      </c>
      <c r="Y185" s="34">
        <f t="shared" si="71"/>
        <v>2.3292951700000002E-2</v>
      </c>
    </row>
    <row r="186" spans="1:25" x14ac:dyDescent="0.15">
      <c r="A186" s="51">
        <v>49</v>
      </c>
      <c r="B186" s="81">
        <f t="shared" si="48"/>
        <v>1.2552338442081894</v>
      </c>
      <c r="C186" s="34">
        <f t="shared" si="49"/>
        <v>1.000775</v>
      </c>
      <c r="D186" s="34">
        <f t="shared" si="50"/>
        <v>5.8098217046414968E-3</v>
      </c>
      <c r="E186" s="34">
        <f t="shared" si="51"/>
        <v>2.2780381400000001E-2</v>
      </c>
      <c r="F186" s="82">
        <f t="shared" si="52"/>
        <v>1.2552338442081894</v>
      </c>
      <c r="G186" s="38">
        <f t="shared" si="53"/>
        <v>1.0015499999999999</v>
      </c>
      <c r="H186" s="38">
        <f t="shared" si="54"/>
        <v>5.8098217046414968E-3</v>
      </c>
      <c r="I186" s="34">
        <f t="shared" si="55"/>
        <v>2.2798022500000001E-2</v>
      </c>
      <c r="J186" s="81">
        <f t="shared" si="56"/>
        <v>1.2552338442081894</v>
      </c>
      <c r="K186" s="34">
        <f t="shared" si="57"/>
        <v>1.0023249999999999</v>
      </c>
      <c r="L186" s="34">
        <f t="shared" si="58"/>
        <v>5.8098217046414968E-3</v>
      </c>
      <c r="M186" s="34">
        <f t="shared" si="59"/>
        <v>2.2815663600000001E-2</v>
      </c>
      <c r="N186" s="81">
        <f t="shared" si="60"/>
        <v>1.2552338442081894</v>
      </c>
      <c r="O186" s="34">
        <f t="shared" si="61"/>
        <v>1.0031000000000001</v>
      </c>
      <c r="P186" s="34">
        <f t="shared" si="62"/>
        <v>5.8098217046414968E-3</v>
      </c>
      <c r="Q186" s="34">
        <f t="shared" si="63"/>
        <v>2.2833304799999999E-2</v>
      </c>
      <c r="R186" s="81">
        <f t="shared" si="64"/>
        <v>1.2552338442081894</v>
      </c>
      <c r="S186" s="34">
        <f t="shared" si="65"/>
        <v>1.0038750000000001</v>
      </c>
      <c r="T186" s="34">
        <f t="shared" si="66"/>
        <v>5.8098217046414968E-3</v>
      </c>
      <c r="U186" s="34">
        <f t="shared" si="67"/>
        <v>2.2850945899999999E-2</v>
      </c>
      <c r="V186" s="81">
        <f t="shared" si="68"/>
        <v>1.2552338442081894</v>
      </c>
      <c r="W186" s="34">
        <f t="shared" si="69"/>
        <v>1.00465</v>
      </c>
      <c r="X186" s="34">
        <f t="shared" si="70"/>
        <v>5.8098217046414968E-3</v>
      </c>
      <c r="Y186" s="34">
        <f t="shared" si="71"/>
        <v>2.2868586999999999E-2</v>
      </c>
    </row>
    <row r="187" spans="1:25" x14ac:dyDescent="0.15">
      <c r="A187" s="52">
        <v>50</v>
      </c>
      <c r="B187" s="81">
        <f t="shared" si="48"/>
        <v>1.2610706815837576</v>
      </c>
      <c r="C187" s="34">
        <f t="shared" si="49"/>
        <v>1.000775</v>
      </c>
      <c r="D187" s="34">
        <f t="shared" si="50"/>
        <v>5.8368373755680802E-3</v>
      </c>
      <c r="E187" s="36">
        <f t="shared" si="51"/>
        <v>2.23746339E-2</v>
      </c>
      <c r="F187" s="82">
        <f t="shared" si="52"/>
        <v>1.2610706815837576</v>
      </c>
      <c r="G187" s="38">
        <f t="shared" si="53"/>
        <v>1.0015499999999999</v>
      </c>
      <c r="H187" s="38">
        <f t="shared" si="54"/>
        <v>5.8368373755680802E-3</v>
      </c>
      <c r="I187" s="36">
        <f t="shared" si="55"/>
        <v>2.2391960799999999E-2</v>
      </c>
      <c r="J187" s="81">
        <f t="shared" si="56"/>
        <v>1.2610706815837576</v>
      </c>
      <c r="K187" s="34">
        <f t="shared" si="57"/>
        <v>1.0023249999999999</v>
      </c>
      <c r="L187" s="34">
        <f t="shared" si="58"/>
        <v>5.8368373755680802E-3</v>
      </c>
      <c r="M187" s="36">
        <f t="shared" si="59"/>
        <v>2.2409287699999999E-2</v>
      </c>
      <c r="N187" s="81">
        <f t="shared" si="60"/>
        <v>1.2610706815837576</v>
      </c>
      <c r="O187" s="34">
        <f t="shared" si="61"/>
        <v>1.0031000000000001</v>
      </c>
      <c r="P187" s="34">
        <f t="shared" si="62"/>
        <v>5.8368373755680802E-3</v>
      </c>
      <c r="Q187" s="36">
        <f t="shared" si="63"/>
        <v>2.2426614599999999E-2</v>
      </c>
      <c r="R187" s="81">
        <f t="shared" si="64"/>
        <v>1.2610706815837576</v>
      </c>
      <c r="S187" s="34">
        <f t="shared" si="65"/>
        <v>1.0038750000000001</v>
      </c>
      <c r="T187" s="34">
        <f t="shared" si="66"/>
        <v>5.8368373755680802E-3</v>
      </c>
      <c r="U187" s="36">
        <f t="shared" si="67"/>
        <v>2.24439416E-2</v>
      </c>
      <c r="V187" s="81">
        <f t="shared" si="68"/>
        <v>1.2610706815837576</v>
      </c>
      <c r="W187" s="34">
        <f t="shared" si="69"/>
        <v>1.00465</v>
      </c>
      <c r="X187" s="34">
        <f t="shared" si="70"/>
        <v>5.8368373755680802E-3</v>
      </c>
      <c r="Y187" s="36">
        <f t="shared" si="71"/>
        <v>2.2461268499999999E-2</v>
      </c>
    </row>
    <row r="188" spans="1:25" x14ac:dyDescent="0.15">
      <c r="A188" s="47">
        <v>51</v>
      </c>
      <c r="B188" s="81">
        <f t="shared" si="48"/>
        <v>1.2669346602531222</v>
      </c>
      <c r="C188" s="34">
        <f t="shared" si="49"/>
        <v>1.000775</v>
      </c>
      <c r="D188" s="34">
        <f t="shared" si="50"/>
        <v>5.8639786693644724E-3</v>
      </c>
      <c r="E188" s="32">
        <f t="shared" si="51"/>
        <v>2.19848679E-2</v>
      </c>
      <c r="F188" s="82">
        <f t="shared" si="52"/>
        <v>1.2669346602531222</v>
      </c>
      <c r="G188" s="38">
        <f t="shared" si="53"/>
        <v>1.0015499999999999</v>
      </c>
      <c r="H188" s="38">
        <f t="shared" si="54"/>
        <v>5.8639786693644724E-3</v>
      </c>
      <c r="I188" s="32">
        <f t="shared" si="55"/>
        <v>2.2001893000000002E-2</v>
      </c>
      <c r="J188" s="81">
        <f t="shared" si="56"/>
        <v>1.2669346602531222</v>
      </c>
      <c r="K188" s="34">
        <f t="shared" si="57"/>
        <v>1.0023249999999999</v>
      </c>
      <c r="L188" s="34">
        <f t="shared" si="58"/>
        <v>5.8639786693644724E-3</v>
      </c>
      <c r="M188" s="32">
        <f t="shared" si="59"/>
        <v>2.20189181E-2</v>
      </c>
      <c r="N188" s="81">
        <f t="shared" si="60"/>
        <v>1.2669346602531222</v>
      </c>
      <c r="O188" s="34">
        <f t="shared" si="61"/>
        <v>1.0031000000000001</v>
      </c>
      <c r="P188" s="34">
        <f t="shared" si="62"/>
        <v>5.8639786693644724E-3</v>
      </c>
      <c r="Q188" s="32">
        <f t="shared" si="63"/>
        <v>2.2035943200000001E-2</v>
      </c>
      <c r="R188" s="81">
        <f t="shared" si="64"/>
        <v>1.2669346602531222</v>
      </c>
      <c r="S188" s="34">
        <f t="shared" si="65"/>
        <v>1.0038750000000001</v>
      </c>
      <c r="T188" s="34">
        <f t="shared" si="66"/>
        <v>5.8639786693644724E-3</v>
      </c>
      <c r="U188" s="32">
        <f t="shared" si="67"/>
        <v>2.2052968199999998E-2</v>
      </c>
      <c r="V188" s="81">
        <f t="shared" si="68"/>
        <v>1.2669346602531222</v>
      </c>
      <c r="W188" s="34">
        <f t="shared" si="69"/>
        <v>1.00465</v>
      </c>
      <c r="X188" s="34">
        <f t="shared" si="70"/>
        <v>5.8639786693644724E-3</v>
      </c>
      <c r="Y188" s="32">
        <f t="shared" si="71"/>
        <v>2.20699933E-2</v>
      </c>
    </row>
    <row r="189" spans="1:25" x14ac:dyDescent="0.15">
      <c r="A189" s="48">
        <v>52</v>
      </c>
      <c r="B189" s="81">
        <f t="shared" si="48"/>
        <v>1.2728259064232992</v>
      </c>
      <c r="C189" s="34">
        <f t="shared" si="49"/>
        <v>1.000775</v>
      </c>
      <c r="D189" s="34">
        <f t="shared" si="50"/>
        <v>5.8912461701770176E-3</v>
      </c>
      <c r="E189" s="34">
        <f t="shared" si="51"/>
        <v>2.1610161499999999E-2</v>
      </c>
      <c r="F189" s="82">
        <f t="shared" si="52"/>
        <v>1.2728259064232992</v>
      </c>
      <c r="G189" s="38">
        <f t="shared" si="53"/>
        <v>1.0015499999999999</v>
      </c>
      <c r="H189" s="38">
        <f t="shared" si="54"/>
        <v>5.8912461701770176E-3</v>
      </c>
      <c r="I189" s="34">
        <f t="shared" si="55"/>
        <v>2.1626896400000001E-2</v>
      </c>
      <c r="J189" s="81">
        <f t="shared" si="56"/>
        <v>1.2728259064232992</v>
      </c>
      <c r="K189" s="34">
        <f t="shared" si="57"/>
        <v>1.0023249999999999</v>
      </c>
      <c r="L189" s="34">
        <f t="shared" si="58"/>
        <v>5.8912461701770176E-3</v>
      </c>
      <c r="M189" s="34">
        <f t="shared" si="59"/>
        <v>2.1643631300000001E-2</v>
      </c>
      <c r="N189" s="81">
        <f t="shared" si="60"/>
        <v>1.2728259064232992</v>
      </c>
      <c r="O189" s="34">
        <f t="shared" si="61"/>
        <v>1.0031000000000001</v>
      </c>
      <c r="P189" s="34">
        <f t="shared" si="62"/>
        <v>5.8912461701770176E-3</v>
      </c>
      <c r="Q189" s="34">
        <f t="shared" si="63"/>
        <v>2.16603662E-2</v>
      </c>
      <c r="R189" s="81">
        <f t="shared" si="64"/>
        <v>1.2728259064232992</v>
      </c>
      <c r="S189" s="34">
        <f t="shared" si="65"/>
        <v>1.0038750000000001</v>
      </c>
      <c r="T189" s="34">
        <f t="shared" si="66"/>
        <v>5.8912461701770176E-3</v>
      </c>
      <c r="U189" s="34">
        <f t="shared" si="67"/>
        <v>2.1677101099999999E-2</v>
      </c>
      <c r="V189" s="81">
        <f t="shared" si="68"/>
        <v>1.2728259064232992</v>
      </c>
      <c r="W189" s="34">
        <f t="shared" si="69"/>
        <v>1.00465</v>
      </c>
      <c r="X189" s="34">
        <f t="shared" si="70"/>
        <v>5.8912461701770176E-3</v>
      </c>
      <c r="Y189" s="34">
        <f t="shared" si="71"/>
        <v>2.1693836000000001E-2</v>
      </c>
    </row>
    <row r="190" spans="1:25" x14ac:dyDescent="0.15">
      <c r="A190" s="48">
        <v>53</v>
      </c>
      <c r="B190" s="81">
        <f t="shared" si="48"/>
        <v>1.2787445468881675</v>
      </c>
      <c r="C190" s="34">
        <f t="shared" si="49"/>
        <v>1.000775</v>
      </c>
      <c r="D190" s="34">
        <f t="shared" si="50"/>
        <v>5.9186404648683411E-3</v>
      </c>
      <c r="E190" s="34">
        <f t="shared" si="51"/>
        <v>2.1249661999999999E-2</v>
      </c>
      <c r="F190" s="82">
        <f t="shared" si="52"/>
        <v>1.2787445468881675</v>
      </c>
      <c r="G190" s="38">
        <f t="shared" si="53"/>
        <v>1.0015499999999999</v>
      </c>
      <c r="H190" s="38">
        <f t="shared" si="54"/>
        <v>5.9186404648683411E-3</v>
      </c>
      <c r="I190" s="34">
        <f t="shared" si="55"/>
        <v>2.1266117800000001E-2</v>
      </c>
      <c r="J190" s="81">
        <f t="shared" si="56"/>
        <v>1.2787445468881675</v>
      </c>
      <c r="K190" s="34">
        <f t="shared" si="57"/>
        <v>1.0023249999999999</v>
      </c>
      <c r="L190" s="34">
        <f t="shared" si="58"/>
        <v>5.9186404648683411E-3</v>
      </c>
      <c r="M190" s="34">
        <f t="shared" si="59"/>
        <v>2.1282573499999999E-2</v>
      </c>
      <c r="N190" s="81">
        <f t="shared" si="60"/>
        <v>1.2787445468881675</v>
      </c>
      <c r="O190" s="34">
        <f t="shared" si="61"/>
        <v>1.0031000000000001</v>
      </c>
      <c r="P190" s="34">
        <f t="shared" si="62"/>
        <v>5.9186404648683411E-3</v>
      </c>
      <c r="Q190" s="34">
        <f t="shared" si="63"/>
        <v>2.12990292E-2</v>
      </c>
      <c r="R190" s="81">
        <f t="shared" si="64"/>
        <v>1.2787445468881675</v>
      </c>
      <c r="S190" s="34">
        <f t="shared" si="65"/>
        <v>1.0038750000000001</v>
      </c>
      <c r="T190" s="34">
        <f t="shared" si="66"/>
        <v>5.9186404648683411E-3</v>
      </c>
      <c r="U190" s="34">
        <f t="shared" si="67"/>
        <v>2.1315484999999999E-2</v>
      </c>
      <c r="V190" s="81">
        <f t="shared" si="68"/>
        <v>1.2787445468881675</v>
      </c>
      <c r="W190" s="34">
        <f t="shared" si="69"/>
        <v>1.00465</v>
      </c>
      <c r="X190" s="34">
        <f t="shared" si="70"/>
        <v>5.9186404648683411E-3</v>
      </c>
      <c r="Y190" s="34">
        <f t="shared" si="71"/>
        <v>2.13319407E-2</v>
      </c>
    </row>
    <row r="191" spans="1:25" x14ac:dyDescent="0.15">
      <c r="A191" s="48">
        <v>54</v>
      </c>
      <c r="B191" s="81">
        <f t="shared" si="48"/>
        <v>1.2846907090311976</v>
      </c>
      <c r="C191" s="34">
        <f t="shared" si="49"/>
        <v>1.000775</v>
      </c>
      <c r="D191" s="34">
        <f t="shared" si="50"/>
        <v>5.9461621430299781E-3</v>
      </c>
      <c r="E191" s="34">
        <f t="shared" si="51"/>
        <v>2.0902580300000001E-2</v>
      </c>
      <c r="F191" s="82">
        <f t="shared" si="52"/>
        <v>1.2846907090311976</v>
      </c>
      <c r="G191" s="38">
        <f t="shared" si="53"/>
        <v>1.0015499999999999</v>
      </c>
      <c r="H191" s="38">
        <f t="shared" si="54"/>
        <v>5.9461621430299781E-3</v>
      </c>
      <c r="I191" s="34">
        <f t="shared" si="55"/>
        <v>2.0918767299999998E-2</v>
      </c>
      <c r="J191" s="81">
        <f t="shared" si="56"/>
        <v>1.2846907090311976</v>
      </c>
      <c r="K191" s="34">
        <f t="shared" si="57"/>
        <v>1.0023249999999999</v>
      </c>
      <c r="L191" s="34">
        <f t="shared" si="58"/>
        <v>5.9461621430299781E-3</v>
      </c>
      <c r="M191" s="34">
        <f t="shared" si="59"/>
        <v>2.0934954299999999E-2</v>
      </c>
      <c r="N191" s="81">
        <f t="shared" si="60"/>
        <v>1.2846907090311976</v>
      </c>
      <c r="O191" s="34">
        <f t="shared" si="61"/>
        <v>1.0031000000000001</v>
      </c>
      <c r="P191" s="34">
        <f t="shared" si="62"/>
        <v>5.9461621430299781E-3</v>
      </c>
      <c r="Q191" s="34">
        <f t="shared" si="63"/>
        <v>2.0951141199999999E-2</v>
      </c>
      <c r="R191" s="81">
        <f t="shared" si="64"/>
        <v>1.2846907090311976</v>
      </c>
      <c r="S191" s="34">
        <f t="shared" si="65"/>
        <v>1.0038750000000001</v>
      </c>
      <c r="T191" s="34">
        <f t="shared" si="66"/>
        <v>5.9461621430299781E-3</v>
      </c>
      <c r="U191" s="34">
        <f t="shared" si="67"/>
        <v>2.09673282E-2</v>
      </c>
      <c r="V191" s="81">
        <f t="shared" si="68"/>
        <v>1.2846907090311976</v>
      </c>
      <c r="W191" s="34">
        <f t="shared" si="69"/>
        <v>1.00465</v>
      </c>
      <c r="X191" s="34">
        <f t="shared" si="70"/>
        <v>5.9461621430299781E-3</v>
      </c>
      <c r="Y191" s="34">
        <f t="shared" si="71"/>
        <v>2.0983515099999999E-2</v>
      </c>
    </row>
    <row r="192" spans="1:25" x14ac:dyDescent="0.15">
      <c r="A192" s="110">
        <v>55</v>
      </c>
      <c r="B192" s="81">
        <f t="shared" si="48"/>
        <v>1.2906645208281928</v>
      </c>
      <c r="C192" s="34">
        <f t="shared" si="49"/>
        <v>1.000775</v>
      </c>
      <c r="D192" s="34">
        <f t="shared" si="50"/>
        <v>5.9738117969950688E-3</v>
      </c>
      <c r="E192" s="36">
        <f t="shared" si="51"/>
        <v>2.05681845E-2</v>
      </c>
      <c r="F192" s="82">
        <f t="shared" si="52"/>
        <v>1.2906645208281928</v>
      </c>
      <c r="G192" s="38">
        <f t="shared" si="53"/>
        <v>1.0015499999999999</v>
      </c>
      <c r="H192" s="38">
        <f t="shared" si="54"/>
        <v>5.9738117969950688E-3</v>
      </c>
      <c r="I192" s="36">
        <f t="shared" si="55"/>
        <v>2.0584112500000001E-2</v>
      </c>
      <c r="J192" s="81">
        <f t="shared" si="56"/>
        <v>1.2906645208281928</v>
      </c>
      <c r="K192" s="34">
        <f t="shared" si="57"/>
        <v>1.0023249999999999</v>
      </c>
      <c r="L192" s="34">
        <f t="shared" si="58"/>
        <v>5.9738117969950688E-3</v>
      </c>
      <c r="M192" s="36">
        <f t="shared" si="59"/>
        <v>2.06000405E-2</v>
      </c>
      <c r="N192" s="81">
        <f t="shared" si="60"/>
        <v>1.2906645208281928</v>
      </c>
      <c r="O192" s="34">
        <f t="shared" si="61"/>
        <v>1.0031000000000001</v>
      </c>
      <c r="P192" s="34">
        <f t="shared" si="62"/>
        <v>5.9738117969950688E-3</v>
      </c>
      <c r="Q192" s="36">
        <f t="shared" si="63"/>
        <v>2.0615968500000002E-2</v>
      </c>
      <c r="R192" s="81">
        <f t="shared" si="64"/>
        <v>1.2906645208281928</v>
      </c>
      <c r="S192" s="34">
        <f t="shared" si="65"/>
        <v>1.0038750000000001</v>
      </c>
      <c r="T192" s="34">
        <f t="shared" si="66"/>
        <v>5.9738117969950688E-3</v>
      </c>
      <c r="U192" s="36">
        <f t="shared" si="67"/>
        <v>2.06318965E-2</v>
      </c>
      <c r="V192" s="81">
        <f t="shared" si="68"/>
        <v>1.2906645208281928</v>
      </c>
      <c r="W192" s="34">
        <f t="shared" si="69"/>
        <v>1.00465</v>
      </c>
      <c r="X192" s="34">
        <f t="shared" si="70"/>
        <v>5.9738117969950688E-3</v>
      </c>
      <c r="Y192" s="36">
        <f t="shared" si="71"/>
        <v>2.0647824499999998E-2</v>
      </c>
    </row>
    <row r="193" spans="1:25" x14ac:dyDescent="0.15">
      <c r="A193" s="50">
        <v>56</v>
      </c>
      <c r="B193" s="81">
        <f t="shared" si="48"/>
        <v>1.2966661108500439</v>
      </c>
      <c r="C193" s="34">
        <f t="shared" si="49"/>
        <v>1.000775</v>
      </c>
      <c r="D193" s="34">
        <f t="shared" si="50"/>
        <v>6.0015900218510967E-3</v>
      </c>
      <c r="E193" s="32">
        <f t="shared" si="51"/>
        <v>2.0245795E-2</v>
      </c>
      <c r="F193" s="82">
        <f t="shared" si="52"/>
        <v>1.2966661108500439</v>
      </c>
      <c r="G193" s="38">
        <f t="shared" si="53"/>
        <v>1.0015499999999999</v>
      </c>
      <c r="H193" s="38">
        <f t="shared" si="54"/>
        <v>6.0015900218510967E-3</v>
      </c>
      <c r="I193" s="32">
        <f t="shared" si="55"/>
        <v>2.0261473299999999E-2</v>
      </c>
      <c r="J193" s="81">
        <f t="shared" si="56"/>
        <v>1.2966661108500439</v>
      </c>
      <c r="K193" s="34">
        <f t="shared" si="57"/>
        <v>1.0023249999999999</v>
      </c>
      <c r="L193" s="34">
        <f t="shared" si="58"/>
        <v>6.0015900218510967E-3</v>
      </c>
      <c r="M193" s="32">
        <f t="shared" si="59"/>
        <v>2.0277151600000001E-2</v>
      </c>
      <c r="N193" s="81">
        <f t="shared" si="60"/>
        <v>1.2966661108500439</v>
      </c>
      <c r="O193" s="34">
        <f t="shared" si="61"/>
        <v>1.0031000000000001</v>
      </c>
      <c r="P193" s="34">
        <f t="shared" si="62"/>
        <v>6.0015900218510967E-3</v>
      </c>
      <c r="Q193" s="32">
        <f t="shared" si="63"/>
        <v>2.0292830000000001E-2</v>
      </c>
      <c r="R193" s="81">
        <f t="shared" si="64"/>
        <v>1.2966661108500439</v>
      </c>
      <c r="S193" s="34">
        <f t="shared" si="65"/>
        <v>1.0038750000000001</v>
      </c>
      <c r="T193" s="34">
        <f t="shared" si="66"/>
        <v>6.0015900218510967E-3</v>
      </c>
      <c r="U193" s="32">
        <f t="shared" si="67"/>
        <v>2.03085083E-2</v>
      </c>
      <c r="V193" s="81">
        <f t="shared" si="68"/>
        <v>1.2966661108500439</v>
      </c>
      <c r="W193" s="34">
        <f t="shared" si="69"/>
        <v>1.00465</v>
      </c>
      <c r="X193" s="34">
        <f t="shared" si="70"/>
        <v>6.0015900218510967E-3</v>
      </c>
      <c r="Y193" s="32">
        <f t="shared" si="71"/>
        <v>2.03241867E-2</v>
      </c>
    </row>
    <row r="194" spans="1:25" x14ac:dyDescent="0.15">
      <c r="A194" s="51">
        <v>57</v>
      </c>
      <c r="B194" s="81">
        <f t="shared" si="48"/>
        <v>1.3026956082654966</v>
      </c>
      <c r="C194" s="34">
        <f t="shared" si="49"/>
        <v>1.000775</v>
      </c>
      <c r="D194" s="34">
        <f t="shared" si="50"/>
        <v>6.0294974154527035E-3</v>
      </c>
      <c r="E194" s="34">
        <f t="shared" si="51"/>
        <v>1.9934779699999999E-2</v>
      </c>
      <c r="F194" s="82">
        <f t="shared" si="52"/>
        <v>1.3026956082654966</v>
      </c>
      <c r="G194" s="38">
        <f t="shared" si="53"/>
        <v>1.0015499999999999</v>
      </c>
      <c r="H194" s="38">
        <f t="shared" si="54"/>
        <v>6.0294974154527035E-3</v>
      </c>
      <c r="I194" s="34">
        <f t="shared" si="55"/>
        <v>1.9950217199999998E-2</v>
      </c>
      <c r="J194" s="81">
        <f t="shared" si="56"/>
        <v>1.3026956082654966</v>
      </c>
      <c r="K194" s="34">
        <f t="shared" si="57"/>
        <v>1.0023249999999999</v>
      </c>
      <c r="L194" s="34">
        <f t="shared" si="58"/>
        <v>6.0294974154527035E-3</v>
      </c>
      <c r="M194" s="34">
        <f t="shared" si="59"/>
        <v>1.9965654699999998E-2</v>
      </c>
      <c r="N194" s="81">
        <f t="shared" si="60"/>
        <v>1.3026956082654966</v>
      </c>
      <c r="O194" s="34">
        <f t="shared" si="61"/>
        <v>1.0031000000000001</v>
      </c>
      <c r="P194" s="34">
        <f t="shared" si="62"/>
        <v>6.0294974154527035E-3</v>
      </c>
      <c r="Q194" s="34">
        <f t="shared" si="63"/>
        <v>1.9981092200000002E-2</v>
      </c>
      <c r="R194" s="81">
        <f t="shared" si="64"/>
        <v>1.3026956082654966</v>
      </c>
      <c r="S194" s="34">
        <f t="shared" si="65"/>
        <v>1.0038750000000001</v>
      </c>
      <c r="T194" s="34">
        <f t="shared" si="66"/>
        <v>6.0294974154527035E-3</v>
      </c>
      <c r="U194" s="34">
        <f t="shared" si="67"/>
        <v>1.9996529700000001E-2</v>
      </c>
      <c r="V194" s="81">
        <f t="shared" si="68"/>
        <v>1.3026956082654966</v>
      </c>
      <c r="W194" s="34">
        <f t="shared" si="69"/>
        <v>1.00465</v>
      </c>
      <c r="X194" s="34">
        <f t="shared" si="70"/>
        <v>6.0294974154527035E-3</v>
      </c>
      <c r="Y194" s="34">
        <f t="shared" si="71"/>
        <v>2.0011967200000001E-2</v>
      </c>
    </row>
    <row r="195" spans="1:25" x14ac:dyDescent="0.15">
      <c r="A195" s="51">
        <v>58</v>
      </c>
      <c r="B195" s="81">
        <f t="shared" si="48"/>
        <v>1.3087531428439312</v>
      </c>
      <c r="C195" s="34">
        <f t="shared" si="49"/>
        <v>1.000775</v>
      </c>
      <c r="D195" s="34">
        <f t="shared" si="50"/>
        <v>6.0575345784345588E-3</v>
      </c>
      <c r="E195" s="34">
        <f t="shared" si="51"/>
        <v>1.96345505E-2</v>
      </c>
      <c r="F195" s="82">
        <f t="shared" si="52"/>
        <v>1.3087531428439312</v>
      </c>
      <c r="G195" s="38">
        <f t="shared" si="53"/>
        <v>1.0015499999999999</v>
      </c>
      <c r="H195" s="38">
        <f t="shared" si="54"/>
        <v>6.0575345784345588E-3</v>
      </c>
      <c r="I195" s="34">
        <f t="shared" si="55"/>
        <v>1.9649755500000001E-2</v>
      </c>
      <c r="J195" s="81">
        <f t="shared" si="56"/>
        <v>1.3087531428439312</v>
      </c>
      <c r="K195" s="34">
        <f t="shared" si="57"/>
        <v>1.0023249999999999</v>
      </c>
      <c r="L195" s="34">
        <f t="shared" si="58"/>
        <v>6.0575345784345588E-3</v>
      </c>
      <c r="M195" s="34">
        <f t="shared" si="59"/>
        <v>1.9664960499999998E-2</v>
      </c>
      <c r="N195" s="81">
        <f t="shared" si="60"/>
        <v>1.3087531428439312</v>
      </c>
      <c r="O195" s="34">
        <f t="shared" si="61"/>
        <v>1.0031000000000001</v>
      </c>
      <c r="P195" s="34">
        <f t="shared" si="62"/>
        <v>6.0575345784345588E-3</v>
      </c>
      <c r="Q195" s="34">
        <f t="shared" si="63"/>
        <v>1.9680165499999999E-2</v>
      </c>
      <c r="R195" s="81">
        <f t="shared" si="64"/>
        <v>1.3087531428439312</v>
      </c>
      <c r="S195" s="34">
        <f t="shared" si="65"/>
        <v>1.0038750000000001</v>
      </c>
      <c r="T195" s="34">
        <f t="shared" si="66"/>
        <v>6.0575345784345588E-3</v>
      </c>
      <c r="U195" s="34">
        <f t="shared" si="67"/>
        <v>1.9695370399999999E-2</v>
      </c>
      <c r="V195" s="81">
        <f t="shared" si="68"/>
        <v>1.3087531428439312</v>
      </c>
      <c r="W195" s="34">
        <f t="shared" si="69"/>
        <v>1.00465</v>
      </c>
      <c r="X195" s="34">
        <f t="shared" si="70"/>
        <v>6.0575345784345588E-3</v>
      </c>
      <c r="Y195" s="34">
        <f t="shared" si="71"/>
        <v>1.9710575399999999E-2</v>
      </c>
    </row>
    <row r="196" spans="1:25" x14ac:dyDescent="0.15">
      <c r="A196" s="51">
        <v>59</v>
      </c>
      <c r="B196" s="81">
        <f t="shared" si="48"/>
        <v>1.3148388449581556</v>
      </c>
      <c r="C196" s="34">
        <f t="shared" si="49"/>
        <v>1.000775</v>
      </c>
      <c r="D196" s="34">
        <f t="shared" si="50"/>
        <v>6.0857021142242795E-3</v>
      </c>
      <c r="E196" s="34">
        <f t="shared" si="51"/>
        <v>1.9344558800000002E-2</v>
      </c>
      <c r="F196" s="82">
        <f t="shared" si="52"/>
        <v>1.3148388449581556</v>
      </c>
      <c r="G196" s="38">
        <f t="shared" si="53"/>
        <v>1.0015499999999999</v>
      </c>
      <c r="H196" s="38">
        <f t="shared" si="54"/>
        <v>6.0857021142242795E-3</v>
      </c>
      <c r="I196" s="34">
        <f t="shared" si="55"/>
        <v>1.9359539200000001E-2</v>
      </c>
      <c r="J196" s="81">
        <f t="shared" si="56"/>
        <v>1.3148388449581556</v>
      </c>
      <c r="K196" s="34">
        <f t="shared" si="57"/>
        <v>1.0023249999999999</v>
      </c>
      <c r="L196" s="34">
        <f t="shared" si="58"/>
        <v>6.0857021142242795E-3</v>
      </c>
      <c r="M196" s="34">
        <f t="shared" si="59"/>
        <v>1.9374519600000001E-2</v>
      </c>
      <c r="N196" s="81">
        <f t="shared" si="60"/>
        <v>1.3148388449581556</v>
      </c>
      <c r="O196" s="34">
        <f t="shared" si="61"/>
        <v>1.0031000000000001</v>
      </c>
      <c r="P196" s="34">
        <f t="shared" si="62"/>
        <v>6.0857021142242795E-3</v>
      </c>
      <c r="Q196" s="34">
        <f t="shared" si="63"/>
        <v>1.93895E-2</v>
      </c>
      <c r="R196" s="81">
        <f t="shared" si="64"/>
        <v>1.3148388449581556</v>
      </c>
      <c r="S196" s="34">
        <f t="shared" si="65"/>
        <v>1.0038750000000001</v>
      </c>
      <c r="T196" s="34">
        <f t="shared" si="66"/>
        <v>6.0857021142242795E-3</v>
      </c>
      <c r="U196" s="34">
        <f t="shared" si="67"/>
        <v>1.94044804E-2</v>
      </c>
      <c r="V196" s="81">
        <f t="shared" si="68"/>
        <v>1.3148388449581556</v>
      </c>
      <c r="W196" s="34">
        <f t="shared" si="69"/>
        <v>1.00465</v>
      </c>
      <c r="X196" s="34">
        <f t="shared" si="70"/>
        <v>6.0857021142242795E-3</v>
      </c>
      <c r="Y196" s="34">
        <f t="shared" si="71"/>
        <v>1.9419460900000001E-2</v>
      </c>
    </row>
    <row r="197" spans="1:25" x14ac:dyDescent="0.15">
      <c r="A197" s="52">
        <v>60</v>
      </c>
      <c r="B197" s="81">
        <f t="shared" si="48"/>
        <v>1.320952845587211</v>
      </c>
      <c r="C197" s="34">
        <f t="shared" si="49"/>
        <v>1.000775</v>
      </c>
      <c r="D197" s="34">
        <f t="shared" si="50"/>
        <v>6.1140006290554228E-3</v>
      </c>
      <c r="E197" s="38">
        <f t="shared" si="51"/>
        <v>1.9064292699999999E-2</v>
      </c>
      <c r="F197" s="82">
        <f t="shared" si="52"/>
        <v>1.320952845587211</v>
      </c>
      <c r="G197" s="38">
        <f t="shared" si="53"/>
        <v>1.0015499999999999</v>
      </c>
      <c r="H197" s="38">
        <f t="shared" si="54"/>
        <v>6.1140006290554228E-3</v>
      </c>
      <c r="I197" s="38">
        <f t="shared" si="55"/>
        <v>1.9079056E-2</v>
      </c>
      <c r="J197" s="81">
        <f t="shared" si="56"/>
        <v>1.320952845587211</v>
      </c>
      <c r="K197" s="34">
        <f t="shared" si="57"/>
        <v>1.0023249999999999</v>
      </c>
      <c r="L197" s="34">
        <f t="shared" si="58"/>
        <v>6.1140006290554228E-3</v>
      </c>
      <c r="M197" s="38">
        <f t="shared" si="59"/>
        <v>1.90938194E-2</v>
      </c>
      <c r="N197" s="81">
        <f t="shared" si="60"/>
        <v>1.320952845587211</v>
      </c>
      <c r="O197" s="34">
        <f t="shared" si="61"/>
        <v>1.0031000000000001</v>
      </c>
      <c r="P197" s="34">
        <f t="shared" si="62"/>
        <v>6.1140006290554228E-3</v>
      </c>
      <c r="Q197" s="38">
        <f t="shared" si="63"/>
        <v>1.9108582799999999E-2</v>
      </c>
      <c r="R197" s="81">
        <f t="shared" si="64"/>
        <v>1.320952845587211</v>
      </c>
      <c r="S197" s="34">
        <f t="shared" si="65"/>
        <v>1.0038750000000001</v>
      </c>
      <c r="T197" s="34">
        <f t="shared" si="66"/>
        <v>6.1140006290554228E-3</v>
      </c>
      <c r="U197" s="38">
        <f t="shared" si="67"/>
        <v>1.9123346199999999E-2</v>
      </c>
      <c r="V197" s="81">
        <f t="shared" si="68"/>
        <v>1.320952845587211</v>
      </c>
      <c r="W197" s="34">
        <f t="shared" si="69"/>
        <v>1.00465</v>
      </c>
      <c r="X197" s="34">
        <f t="shared" si="70"/>
        <v>6.1140006290554228E-3</v>
      </c>
      <c r="Y197" s="38">
        <f t="shared" si="71"/>
        <v>1.9138109600000001E-2</v>
      </c>
    </row>
  </sheetData>
  <sheetProtection algorithmName="SHA-512" hashValue="+016FiuMlxsbulbHv1VpEGECarLEgbZlxK2sWOyOXw+K7YdEA6dWxlnNzkd7sJnza0kNzQePq0V1yQ/myYIXfg==" saltValue="iJxxYrA2u/g/CoPaGaTzqQ==" spinCount="100000" sheet="1" objects="1" scenarios="1"/>
  <mergeCells count="2">
    <mergeCell ref="I1:AA1"/>
    <mergeCell ref="AC1:AE1"/>
  </mergeCells>
  <phoneticPr fontId="2"/>
  <hyperlinks>
    <hyperlink ref="I1:J1" location="'賦金率表（ボーナス償還）'!A93" display="在宅介護対応住宅・住宅災害 貸付け" xr:uid="{00000000-0004-0000-0400-000000000000}"/>
    <hyperlink ref="AG68" location="'賦金率表（ボーナス償還H19.3以前の貸付）'!A1" display="ページＴＯＰ" xr:uid="{00000000-0004-0000-0400-000001000000}"/>
    <hyperlink ref="AG133" location="'賦金率表（ボーナス償還H19.3以前の貸付）'!A1" display="ページＴＯＰ" xr:uid="{00000000-0004-0000-0400-000002000000}"/>
    <hyperlink ref="I1:Q1" location="'賦金率表（ボーナス償還）'!A97" display="在宅介護対応住宅・住宅災害 貸付け賦金率表" xr:uid="{00000000-0004-0000-0400-000003000000}"/>
    <hyperlink ref="AC1" location="'賦金率表（ボーナス償還）'!A156" display="住宅災害・災害貸付け" xr:uid="{00000000-0004-0000-0400-000004000000}"/>
    <hyperlink ref="I1:AA1" location="'賦金率表（ボーナス償還H19.3以前の貸付）'!A82" display="在宅介護対応　住宅・住宅災害貸付け賦金率表" xr:uid="{00000000-0004-0000-0400-000005000000}"/>
    <hyperlink ref="AC1:AE1" location="'賦金率表（ボーナス償還H19.3以前の貸付）'!A147" display="災害・住宅災害貸付け賦金率表" xr:uid="{00000000-0004-0000-0400-000006000000}"/>
  </hyperlinks>
  <pageMargins left="0.75" right="0.31" top="0.32" bottom="0.27" header="0.22" footer="0.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34"/>
  <sheetViews>
    <sheetView zoomScaleNormal="100" workbookViewId="0">
      <selection activeCell="AF21" sqref="AF21"/>
    </sheetView>
  </sheetViews>
  <sheetFormatPr defaultRowHeight="17.25" customHeight="1" x14ac:dyDescent="0.15"/>
  <cols>
    <col min="1" max="1" width="4.75" style="45" customWidth="1"/>
    <col min="2" max="3" width="12.25" style="45" hidden="1" customWidth="1"/>
    <col min="4" max="4" width="13.125" style="45" customWidth="1"/>
    <col min="5" max="5" width="5.125" style="45" customWidth="1"/>
    <col min="6" max="7" width="12.25" style="45" hidden="1" customWidth="1"/>
    <col min="8" max="8" width="13.125" style="45" customWidth="1"/>
    <col min="9" max="9" width="4.75" style="45" customWidth="1"/>
    <col min="10" max="11" width="12.25" style="45" hidden="1" customWidth="1"/>
    <col min="12" max="12" width="13.125" style="45" customWidth="1"/>
    <col min="13" max="13" width="5" style="45" customWidth="1"/>
    <col min="14" max="15" width="12.25" style="45" hidden="1" customWidth="1"/>
    <col min="16" max="16" width="13.125" style="45" customWidth="1"/>
    <col min="17" max="17" width="5" style="45" customWidth="1"/>
    <col min="18" max="19" width="12.25" style="45" hidden="1" customWidth="1"/>
    <col min="20" max="20" width="13.125" style="45" customWidth="1"/>
    <col min="21" max="21" width="5" style="45" customWidth="1"/>
    <col min="22" max="23" width="12.25" style="45" hidden="1" customWidth="1"/>
    <col min="24" max="24" width="13.125" style="45" customWidth="1"/>
    <col min="25" max="25" width="5" style="45" customWidth="1"/>
    <col min="26" max="27" width="12.25" style="45" hidden="1" customWidth="1"/>
    <col min="28" max="28" width="13.125" style="45" customWidth="1"/>
    <col min="29" max="29" width="4.75" style="45" customWidth="1"/>
    <col min="30" max="31" width="12.25" style="45" hidden="1" customWidth="1"/>
    <col min="32" max="32" width="13.125" style="45" customWidth="1"/>
    <col min="33" max="33" width="4.875" style="45" customWidth="1"/>
    <col min="34" max="35" width="12.25" style="45" hidden="1" customWidth="1"/>
    <col min="36" max="36" width="13.125" style="45" customWidth="1"/>
    <col min="37" max="16384" width="9" style="45"/>
  </cols>
  <sheetData>
    <row r="1" spans="1:36" ht="17.25" customHeight="1" thickTop="1" thickBot="1" x14ac:dyDescent="0.2">
      <c r="A1" s="152"/>
      <c r="D1" s="63" t="s">
        <v>72</v>
      </c>
      <c r="E1" s="497" t="s">
        <v>109</v>
      </c>
      <c r="F1" s="496"/>
      <c r="G1" s="496"/>
      <c r="H1" s="496"/>
      <c r="I1" s="496"/>
      <c r="J1" s="496"/>
      <c r="K1" s="496"/>
      <c r="L1" s="496"/>
      <c r="M1" s="496"/>
      <c r="P1" s="495" t="s">
        <v>111</v>
      </c>
      <c r="Q1" s="496"/>
      <c r="R1" s="496"/>
      <c r="S1" s="496"/>
      <c r="T1" s="496"/>
    </row>
    <row r="2" spans="1:36" ht="17.25" customHeight="1" thickTop="1" x14ac:dyDescent="0.15">
      <c r="A2" s="64" t="s">
        <v>116</v>
      </c>
      <c r="B2" s="42"/>
      <c r="C2" s="42"/>
      <c r="F2" s="44" t="s">
        <v>74</v>
      </c>
      <c r="G2" s="43"/>
      <c r="J2" s="43"/>
      <c r="M2" s="65" t="s">
        <v>93</v>
      </c>
    </row>
    <row r="3" spans="1:36" s="26" customFormat="1" ht="17.25" customHeight="1" x14ac:dyDescent="0.15">
      <c r="A3" s="66" t="s">
        <v>76</v>
      </c>
      <c r="B3" s="66"/>
      <c r="C3" s="66"/>
      <c r="D3" s="67">
        <v>1.32</v>
      </c>
      <c r="E3" s="68" t="s">
        <v>78</v>
      </c>
      <c r="I3" s="69"/>
      <c r="J3" s="69"/>
      <c r="K3" s="69"/>
      <c r="L3" s="69"/>
      <c r="M3" s="69"/>
      <c r="N3" s="69"/>
      <c r="O3" s="69"/>
      <c r="P3" s="69"/>
      <c r="Q3" s="69"/>
      <c r="R3" s="69"/>
      <c r="S3" s="69"/>
      <c r="T3" s="69"/>
      <c r="AC3" s="27" t="s">
        <v>76</v>
      </c>
      <c r="AD3" s="27"/>
      <c r="AE3" s="27"/>
      <c r="AF3" s="70">
        <f>D3</f>
        <v>1.32</v>
      </c>
      <c r="AG3" s="71" t="s">
        <v>78</v>
      </c>
      <c r="AJ3" s="28"/>
    </row>
    <row r="4" spans="1:36" s="26" customFormat="1" ht="17.25" customHeight="1" x14ac:dyDescent="0.15">
      <c r="A4" s="66" t="s">
        <v>80</v>
      </c>
      <c r="B4" s="72"/>
      <c r="C4" s="66"/>
      <c r="D4" s="73">
        <f>ROUNDDOWN(D3/12,4)</f>
        <v>0.11</v>
      </c>
      <c r="E4" s="66" t="s">
        <v>78</v>
      </c>
      <c r="F4" s="27"/>
      <c r="G4" s="27"/>
      <c r="H4" s="74"/>
      <c r="I4" s="69"/>
      <c r="J4" s="69"/>
      <c r="K4" s="69"/>
      <c r="L4" s="69"/>
      <c r="M4" s="69"/>
      <c r="N4" s="69"/>
      <c r="O4" s="69"/>
      <c r="P4" s="69"/>
      <c r="Q4" s="69"/>
      <c r="R4" s="69"/>
      <c r="S4" s="69"/>
      <c r="T4" s="69"/>
      <c r="AC4" s="27" t="s">
        <v>80</v>
      </c>
      <c r="AE4" s="27"/>
      <c r="AF4" s="75">
        <f>ROUNDDOWN(AF3/12,4)</f>
        <v>0.11</v>
      </c>
      <c r="AG4" s="27" t="s">
        <v>78</v>
      </c>
      <c r="AJ4" s="28"/>
    </row>
    <row r="5" spans="1:36" s="26" customFormat="1" ht="0.75" customHeight="1" x14ac:dyDescent="0.15">
      <c r="A5" s="27"/>
      <c r="C5" s="27"/>
      <c r="D5" s="76"/>
      <c r="E5" s="27"/>
      <c r="F5" s="27"/>
      <c r="G5" s="27"/>
      <c r="H5" s="74"/>
      <c r="I5" s="69"/>
      <c r="J5" s="69"/>
      <c r="K5" s="69"/>
      <c r="L5" s="69"/>
      <c r="M5" s="69"/>
      <c r="N5" s="69"/>
      <c r="O5" s="69"/>
      <c r="P5" s="69"/>
      <c r="Q5" s="69"/>
      <c r="R5" s="69"/>
      <c r="S5" s="69"/>
      <c r="T5" s="69"/>
      <c r="AJ5" s="28"/>
    </row>
    <row r="6" spans="1:36" s="26" customFormat="1" ht="17.25" customHeight="1" x14ac:dyDescent="0.15">
      <c r="A6" s="77" t="s">
        <v>49</v>
      </c>
      <c r="B6" s="78" t="s">
        <v>82</v>
      </c>
      <c r="C6" s="78" t="s">
        <v>84</v>
      </c>
      <c r="D6" s="79" t="s">
        <v>50</v>
      </c>
      <c r="E6" s="77" t="s">
        <v>49</v>
      </c>
      <c r="F6" s="78" t="s">
        <v>82</v>
      </c>
      <c r="G6" s="78" t="s">
        <v>84</v>
      </c>
      <c r="H6" s="79" t="s">
        <v>50</v>
      </c>
      <c r="I6" s="77" t="s">
        <v>49</v>
      </c>
      <c r="J6" s="78" t="s">
        <v>82</v>
      </c>
      <c r="K6" s="78" t="s">
        <v>84</v>
      </c>
      <c r="L6" s="79" t="s">
        <v>50</v>
      </c>
      <c r="M6" s="77" t="s">
        <v>49</v>
      </c>
      <c r="N6" s="78" t="s">
        <v>82</v>
      </c>
      <c r="O6" s="78" t="s">
        <v>84</v>
      </c>
      <c r="P6" s="79" t="s">
        <v>50</v>
      </c>
      <c r="Q6" s="77" t="s">
        <v>49</v>
      </c>
      <c r="R6" s="78" t="s">
        <v>82</v>
      </c>
      <c r="S6" s="78" t="s">
        <v>84</v>
      </c>
      <c r="T6" s="79" t="s">
        <v>50</v>
      </c>
      <c r="U6" s="77" t="s">
        <v>49</v>
      </c>
      <c r="V6" s="78" t="s">
        <v>82</v>
      </c>
      <c r="W6" s="78" t="s">
        <v>84</v>
      </c>
      <c r="X6" s="79" t="s">
        <v>50</v>
      </c>
      <c r="Y6" s="77" t="s">
        <v>49</v>
      </c>
      <c r="Z6" s="78" t="s">
        <v>82</v>
      </c>
      <c r="AA6" s="78" t="s">
        <v>84</v>
      </c>
      <c r="AB6" s="79" t="s">
        <v>50</v>
      </c>
      <c r="AC6" s="77" t="s">
        <v>49</v>
      </c>
      <c r="AD6" s="78" t="s">
        <v>82</v>
      </c>
      <c r="AE6" s="78" t="s">
        <v>84</v>
      </c>
      <c r="AF6" s="79" t="s">
        <v>50</v>
      </c>
      <c r="AG6" s="77" t="s">
        <v>49</v>
      </c>
      <c r="AH6" s="78" t="s">
        <v>82</v>
      </c>
      <c r="AI6" s="78" t="s">
        <v>84</v>
      </c>
      <c r="AJ6" s="79" t="s">
        <v>50</v>
      </c>
    </row>
    <row r="7" spans="1:36" s="26" customFormat="1" ht="17.25" customHeight="1" x14ac:dyDescent="0.15">
      <c r="A7" s="33">
        <v>1</v>
      </c>
      <c r="B7" s="32">
        <f>1+$D$4/100</f>
        <v>1.0011000000000001</v>
      </c>
      <c r="C7" s="32">
        <f t="shared" ref="C7:C46" si="0">$D$4*B7/100</f>
        <v>1.10121E-3</v>
      </c>
      <c r="D7" s="32">
        <f>ROUND(C7/(B7-1),10)</f>
        <v>1.0011000000000001</v>
      </c>
      <c r="E7" s="33">
        <v>41</v>
      </c>
      <c r="F7" s="80">
        <f>(1+$D$4/100)*B46</f>
        <v>1.0461065379443335</v>
      </c>
      <c r="G7" s="32">
        <f t="shared" ref="G7:G46" si="1">$D$4*F7/100</f>
        <v>1.1507171917387669E-3</v>
      </c>
      <c r="H7" s="32">
        <f>ROUND(G7/(F7-1),10)</f>
        <v>2.4957787799999999E-2</v>
      </c>
      <c r="I7" s="33">
        <v>81</v>
      </c>
      <c r="J7" s="80">
        <f>(1+$D$4/100)*F46</f>
        <v>1.0931364386473679</v>
      </c>
      <c r="K7" s="32">
        <f t="shared" ref="K7:K46" si="2">$D$4*J7/100</f>
        <v>1.2024500825121047E-3</v>
      </c>
      <c r="L7" s="32">
        <f t="shared" ref="L7:L46" si="3">ROUND(K7/(J7-1),10)</f>
        <v>1.29106298E-2</v>
      </c>
      <c r="M7" s="33">
        <v>121</v>
      </c>
      <c r="N7" s="80">
        <f>(1+$D$4/100)*J46</f>
        <v>1.1422806666009351</v>
      </c>
      <c r="O7" s="32">
        <f t="shared" ref="O7:O46" si="4">$D$4*N7/100</f>
        <v>1.2565087332610286E-3</v>
      </c>
      <c r="P7" s="32">
        <f t="shared" ref="P7:P46" si="5">ROUND(O7/(N7-1),10)</f>
        <v>8.8311980000000002E-3</v>
      </c>
      <c r="Q7" s="33">
        <v>161</v>
      </c>
      <c r="R7" s="80">
        <f>(1+$D$4/100)*N46</f>
        <v>1.1936342757952751</v>
      </c>
      <c r="S7" s="32">
        <f t="shared" ref="S7:S46" si="6">$D$4*R7/100</f>
        <v>1.3129977033748028E-3</v>
      </c>
      <c r="T7" s="32">
        <f t="shared" ref="T7:T46" si="7">ROUND(S7/(R7-1),10)</f>
        <v>6.7808123999999999E-3</v>
      </c>
      <c r="U7" s="33">
        <v>201</v>
      </c>
      <c r="V7" s="80">
        <f>(1+$D$4/100)*R46</f>
        <v>1.2472965935709592</v>
      </c>
      <c r="W7" s="32">
        <f t="shared" ref="W7:W46" si="8">$D$4*V7/100</f>
        <v>1.3720262529280552E-3</v>
      </c>
      <c r="X7" s="32">
        <f t="shared" ref="X7:X46" si="9">ROUND(W7/(V7-1),10)</f>
        <v>5.5481000999999999E-3</v>
      </c>
      <c r="Y7" s="33">
        <v>241</v>
      </c>
      <c r="Z7" s="80">
        <f>(1+$D$4/100)*V46</f>
        <v>1.3033714127362677</v>
      </c>
      <c r="AA7" s="32">
        <f t="shared" ref="AA7:AA46" si="10">$D$4*Z7/100</f>
        <v>1.4337085540098945E-3</v>
      </c>
      <c r="AB7" s="32">
        <f t="shared" ref="AB7:AB46" si="11">ROUND(AA7/(Z7-1),10)</f>
        <v>4.7259184000000001E-3</v>
      </c>
      <c r="AC7" s="33">
        <v>281</v>
      </c>
      <c r="AD7" s="80">
        <f>(1+$D$4/100)*Z46</f>
        <v>1.3619671923215981</v>
      </c>
      <c r="AE7" s="32">
        <f t="shared" ref="AE7:AE46" si="12">$D$4*AD7/100</f>
        <v>1.4981639115537579E-3</v>
      </c>
      <c r="AF7" s="32">
        <f t="shared" ref="AF7:AF46" si="13">ROUND(AE7/(AD7-1),10)</f>
        <v>4.1389494000000004E-3</v>
      </c>
      <c r="AG7" s="33">
        <v>321</v>
      </c>
      <c r="AH7" s="80">
        <f>(1+$D$4/100)*AD46</f>
        <v>1.423197267359217</v>
      </c>
      <c r="AI7" s="32">
        <f t="shared" ref="AI7:AI46" si="14">$D$4*AH7/100</f>
        <v>1.5655169940951388E-3</v>
      </c>
      <c r="AJ7" s="32">
        <f t="shared" ref="AJ7:AJ46" si="15">ROUND(AI7/(AH7-1),10)</f>
        <v>3.6992606E-3</v>
      </c>
    </row>
    <row r="8" spans="1:36" s="26" customFormat="1" ht="17.25" customHeight="1" x14ac:dyDescent="0.15">
      <c r="A8" s="35">
        <v>2</v>
      </c>
      <c r="B8" s="81">
        <f>(1+$D$4/100)*B7</f>
        <v>1.0022012100000002</v>
      </c>
      <c r="C8" s="34">
        <f t="shared" si="0"/>
        <v>1.1024213310000001E-3</v>
      </c>
      <c r="D8" s="34">
        <f>ROUND(C8/(B8-1),10)</f>
        <v>0.50082515120000004</v>
      </c>
      <c r="E8" s="35">
        <v>42</v>
      </c>
      <c r="F8" s="81">
        <f>(1+$D$4/100)*F7</f>
        <v>1.0472572551360724</v>
      </c>
      <c r="G8" s="34">
        <f t="shared" si="1"/>
        <v>1.1519829806496797E-3</v>
      </c>
      <c r="H8" s="34">
        <f t="shared" ref="H8:H46" si="16">ROUND(G8/(F8-1),10)</f>
        <v>2.4376849200000002E-2</v>
      </c>
      <c r="I8" s="35">
        <v>82</v>
      </c>
      <c r="J8" s="81">
        <f>(1+$D$4/100)*J7</f>
        <v>1.0943388887298802</v>
      </c>
      <c r="K8" s="34">
        <f t="shared" si="2"/>
        <v>1.2037727776028683E-3</v>
      </c>
      <c r="L8" s="34">
        <f t="shared" si="3"/>
        <v>1.2760090700000001E-2</v>
      </c>
      <c r="M8" s="35">
        <v>122</v>
      </c>
      <c r="N8" s="81">
        <f>(1+$D$4/100)*N7</f>
        <v>1.1435371753341963</v>
      </c>
      <c r="O8" s="34">
        <f t="shared" si="4"/>
        <v>1.257890892867616E-3</v>
      </c>
      <c r="P8" s="34">
        <f t="shared" si="5"/>
        <v>8.7635199000000007E-3</v>
      </c>
      <c r="Q8" s="35">
        <v>162</v>
      </c>
      <c r="R8" s="81">
        <f>(1+$D$4/100)*R7</f>
        <v>1.1949472734986502</v>
      </c>
      <c r="S8" s="34">
        <f t="shared" si="6"/>
        <v>1.3144420008485154E-3</v>
      </c>
      <c r="T8" s="34">
        <f t="shared" si="7"/>
        <v>6.7425512999999999E-3</v>
      </c>
      <c r="U8" s="35">
        <v>202</v>
      </c>
      <c r="V8" s="81">
        <f>(1+$D$4/100)*V7</f>
        <v>1.2486686198238874</v>
      </c>
      <c r="W8" s="34">
        <f t="shared" si="8"/>
        <v>1.3735354818062762E-3</v>
      </c>
      <c r="X8" s="34">
        <f t="shared" si="9"/>
        <v>5.5235576999999999E-3</v>
      </c>
      <c r="Y8" s="35">
        <v>242</v>
      </c>
      <c r="Z8" s="81">
        <f>(1+$D$4/100)*Z7</f>
        <v>1.3048051212902776</v>
      </c>
      <c r="AA8" s="34">
        <f t="shared" si="10"/>
        <v>1.4352856334193054E-3</v>
      </c>
      <c r="AB8" s="34">
        <f t="shared" si="11"/>
        <v>4.7088631999999998E-3</v>
      </c>
      <c r="AC8" s="35">
        <v>282</v>
      </c>
      <c r="AD8" s="81">
        <f>(1+$D$4/100)*AD7</f>
        <v>1.363465356233152</v>
      </c>
      <c r="AE8" s="34">
        <f t="shared" si="12"/>
        <v>1.4998118918564673E-3</v>
      </c>
      <c r="AF8" s="34">
        <f t="shared" si="13"/>
        <v>4.1264231999999998E-3</v>
      </c>
      <c r="AG8" s="35">
        <v>322</v>
      </c>
      <c r="AH8" s="81">
        <f>(1+$D$4/100)*AH7</f>
        <v>1.4247627843533124</v>
      </c>
      <c r="AI8" s="34">
        <f t="shared" si="14"/>
        <v>1.5672390627886436E-3</v>
      </c>
      <c r="AJ8" s="34">
        <f t="shared" si="15"/>
        <v>3.6896807000000001E-3</v>
      </c>
    </row>
    <row r="9" spans="1:36" s="26" customFormat="1" ht="17.25" customHeight="1" x14ac:dyDescent="0.15">
      <c r="A9" s="35">
        <v>3</v>
      </c>
      <c r="B9" s="81">
        <f t="shared" ref="B9:B46" si="17">(1+$D$4/100)*B8</f>
        <v>1.0033036313310002</v>
      </c>
      <c r="C9" s="34">
        <f t="shared" si="0"/>
        <v>1.1036339944641002E-3</v>
      </c>
      <c r="D9" s="34">
        <f t="shared" ref="D9:D46" si="18">ROUND(C9/(B9-1),10)</f>
        <v>0.33406693539999999</v>
      </c>
      <c r="E9" s="35">
        <v>43</v>
      </c>
      <c r="F9" s="81">
        <f t="shared" ref="F9:F15" si="19">(1+$D$4/100)*F8</f>
        <v>1.0484092381167223</v>
      </c>
      <c r="G9" s="34">
        <f t="shared" si="1"/>
        <v>1.1532501619283945E-3</v>
      </c>
      <c r="H9" s="34">
        <f>ROUND(G9/(F9-1),10)</f>
        <v>2.3822935600000001E-2</v>
      </c>
      <c r="I9" s="35">
        <v>83</v>
      </c>
      <c r="J9" s="81">
        <f t="shared" ref="J9:J46" si="20">(1+$D$4/100)*J8</f>
        <v>1.0955426615074833</v>
      </c>
      <c r="K9" s="34">
        <f t="shared" si="2"/>
        <v>1.2050969276582316E-3</v>
      </c>
      <c r="L9" s="34">
        <f>ROUND(K9/(J9-1),10)</f>
        <v>1.2613181500000001E-2</v>
      </c>
      <c r="M9" s="35">
        <v>123</v>
      </c>
      <c r="N9" s="81">
        <f t="shared" ref="N9:N46" si="21">(1+$D$4/100)*N8</f>
        <v>1.1447950662270641</v>
      </c>
      <c r="O9" s="34">
        <f t="shared" si="4"/>
        <v>1.2592745728497703E-3</v>
      </c>
      <c r="P9" s="34">
        <f>ROUND(O9/(N9-1),10)</f>
        <v>8.6969439000000003E-3</v>
      </c>
      <c r="Q9" s="35">
        <v>163</v>
      </c>
      <c r="R9" s="81">
        <f t="shared" ref="R9:R46" si="22">(1+$D$4/100)*R8</f>
        <v>1.1962617154994988</v>
      </c>
      <c r="S9" s="34">
        <f t="shared" si="6"/>
        <v>1.3158878870494486E-3</v>
      </c>
      <c r="T9" s="34">
        <f>ROUND(S9/(R9-1),10)</f>
        <v>6.7047610000000001E-3</v>
      </c>
      <c r="U9" s="35">
        <v>203</v>
      </c>
      <c r="V9" s="81">
        <f t="shared" ref="V9:V46" si="23">(1+$D$4/100)*V8</f>
        <v>1.2500421553056937</v>
      </c>
      <c r="W9" s="34">
        <f t="shared" si="8"/>
        <v>1.3750463708362632E-3</v>
      </c>
      <c r="X9" s="34">
        <f>ROUND(W9/(V9-1),10)</f>
        <v>5.4992582E-3</v>
      </c>
      <c r="Y9" s="35">
        <v>243</v>
      </c>
      <c r="Z9" s="81">
        <f t="shared" ref="Z9:Z46" si="24">(1+$D$4/100)*Z8</f>
        <v>1.306240406923697</v>
      </c>
      <c r="AA9" s="34">
        <f t="shared" si="10"/>
        <v>1.4368644476160665E-3</v>
      </c>
      <c r="AB9" s="34">
        <f>ROUND(AA9/(Z9-1),10)</f>
        <v>4.6919492999999996E-3</v>
      </c>
      <c r="AC9" s="35">
        <v>283</v>
      </c>
      <c r="AD9" s="81">
        <f t="shared" ref="AD9:AD46" si="25">(1+$D$4/100)*AD8</f>
        <v>1.3649651681250086</v>
      </c>
      <c r="AE9" s="34">
        <f t="shared" si="12"/>
        <v>1.5014616849375094E-3</v>
      </c>
      <c r="AF9" s="34">
        <f>ROUND(AE9/(AD9-1),10)</f>
        <v>4.1139862999999997E-3</v>
      </c>
      <c r="AG9" s="35">
        <v>323</v>
      </c>
      <c r="AH9" s="81">
        <f t="shared" ref="AH9:AH46" si="26">(1+$D$4/100)*AH8</f>
        <v>1.4263300234161012</v>
      </c>
      <c r="AI9" s="34">
        <f t="shared" si="14"/>
        <v>1.5689630257577113E-3</v>
      </c>
      <c r="AJ9" s="34">
        <f>ROUND(AI9/(AH9-1),10)</f>
        <v>3.6801607999999999E-3</v>
      </c>
    </row>
    <row r="10" spans="1:36" s="26" customFormat="1" ht="17.25" customHeight="1" x14ac:dyDescent="0.15">
      <c r="A10" s="35">
        <v>4</v>
      </c>
      <c r="B10" s="81">
        <f t="shared" si="17"/>
        <v>1.0044072653254643</v>
      </c>
      <c r="C10" s="34">
        <f t="shared" si="0"/>
        <v>1.1048479918580108E-3</v>
      </c>
      <c r="D10" s="34">
        <f t="shared" si="18"/>
        <v>0.25068787790000002</v>
      </c>
      <c r="E10" s="35">
        <v>44</v>
      </c>
      <c r="F10" s="81">
        <f t="shared" si="19"/>
        <v>1.0495624882786507</v>
      </c>
      <c r="G10" s="34">
        <f t="shared" si="1"/>
        <v>1.1545187371065158E-3</v>
      </c>
      <c r="H10" s="34">
        <f t="shared" si="16"/>
        <v>2.3294204499999999E-2</v>
      </c>
      <c r="I10" s="35">
        <v>84</v>
      </c>
      <c r="J10" s="81">
        <f t="shared" si="20"/>
        <v>1.0967477584351415</v>
      </c>
      <c r="K10" s="34">
        <f t="shared" si="2"/>
        <v>1.2064225342786556E-3</v>
      </c>
      <c r="L10" s="34">
        <f t="shared" si="3"/>
        <v>1.24697725E-2</v>
      </c>
      <c r="M10" s="35">
        <v>124</v>
      </c>
      <c r="N10" s="81">
        <f t="shared" si="21"/>
        <v>1.146054340799914</v>
      </c>
      <c r="O10" s="34">
        <f t="shared" si="4"/>
        <v>1.2606597748799054E-3</v>
      </c>
      <c r="P10" s="34">
        <f t="shared" si="5"/>
        <v>8.6314433999999992E-3</v>
      </c>
      <c r="Q10" s="35">
        <v>164</v>
      </c>
      <c r="R10" s="81">
        <f t="shared" si="22"/>
        <v>1.1975776033865484</v>
      </c>
      <c r="S10" s="34">
        <f t="shared" si="6"/>
        <v>1.3173353637252034E-3</v>
      </c>
      <c r="T10" s="34">
        <f t="shared" si="7"/>
        <v>6.6674326000000003E-3</v>
      </c>
      <c r="U10" s="35">
        <v>204</v>
      </c>
      <c r="V10" s="81">
        <f t="shared" si="23"/>
        <v>1.2514172016765301</v>
      </c>
      <c r="W10" s="34">
        <f t="shared" si="8"/>
        <v>1.3765589218441832E-3</v>
      </c>
      <c r="X10" s="34">
        <f t="shared" si="9"/>
        <v>5.4751977999999996E-3</v>
      </c>
      <c r="Y10" s="35">
        <v>244</v>
      </c>
      <c r="Z10" s="81">
        <f t="shared" si="24"/>
        <v>1.3076772713713132</v>
      </c>
      <c r="AA10" s="34">
        <f t="shared" si="10"/>
        <v>1.4384449985084444E-3</v>
      </c>
      <c r="AB10" s="34">
        <f t="shared" si="11"/>
        <v>4.6751746999999996E-3</v>
      </c>
      <c r="AC10" s="35">
        <v>284</v>
      </c>
      <c r="AD10" s="81">
        <f t="shared" si="25"/>
        <v>1.3664666298099462</v>
      </c>
      <c r="AE10" s="34">
        <f t="shared" si="12"/>
        <v>1.5031132927909407E-3</v>
      </c>
      <c r="AF10" s="34">
        <f t="shared" si="13"/>
        <v>4.1016376000000002E-3</v>
      </c>
      <c r="AG10" s="35">
        <v>324</v>
      </c>
      <c r="AH10" s="81">
        <f t="shared" si="26"/>
        <v>1.427898986441859</v>
      </c>
      <c r="AI10" s="34">
        <f t="shared" si="14"/>
        <v>1.5706888850860448E-3</v>
      </c>
      <c r="AJ10" s="34">
        <f t="shared" si="15"/>
        <v>3.6707001999999999E-3</v>
      </c>
    </row>
    <row r="11" spans="1:36" s="26" customFormat="1" ht="17.25" customHeight="1" x14ac:dyDescent="0.15">
      <c r="A11" s="39">
        <v>5</v>
      </c>
      <c r="B11" s="82">
        <f t="shared" si="17"/>
        <v>1.0055121133173224</v>
      </c>
      <c r="C11" s="38">
        <f t="shared" si="0"/>
        <v>1.1060633246490546E-3</v>
      </c>
      <c r="D11" s="38">
        <f t="shared" si="18"/>
        <v>0.2006604837</v>
      </c>
      <c r="E11" s="39">
        <v>45</v>
      </c>
      <c r="F11" s="82">
        <f t="shared" si="19"/>
        <v>1.0507170070157574</v>
      </c>
      <c r="G11" s="38">
        <f t="shared" si="1"/>
        <v>1.1557887077173331E-3</v>
      </c>
      <c r="H11" s="36">
        <f t="shared" si="16"/>
        <v>2.2788976999999998E-2</v>
      </c>
      <c r="I11" s="39">
        <v>85</v>
      </c>
      <c r="J11" s="82">
        <f t="shared" si="20"/>
        <v>1.0979541809694202</v>
      </c>
      <c r="K11" s="38">
        <f t="shared" si="2"/>
        <v>1.2077495990663622E-3</v>
      </c>
      <c r="L11" s="38">
        <f t="shared" si="3"/>
        <v>1.23297402E-2</v>
      </c>
      <c r="M11" s="39">
        <v>125</v>
      </c>
      <c r="N11" s="82">
        <f t="shared" si="21"/>
        <v>1.1473150005747941</v>
      </c>
      <c r="O11" s="38">
        <f t="shared" si="4"/>
        <v>1.2620465006322734E-3</v>
      </c>
      <c r="P11" s="36">
        <f t="shared" si="5"/>
        <v>8.5669925000000004E-3</v>
      </c>
      <c r="Q11" s="39">
        <v>165</v>
      </c>
      <c r="R11" s="82">
        <f t="shared" si="22"/>
        <v>1.1988949387502736</v>
      </c>
      <c r="S11" s="38">
        <f t="shared" si="6"/>
        <v>1.318784432625301E-3</v>
      </c>
      <c r="T11" s="36">
        <f t="shared" si="7"/>
        <v>6.6305579999999999E-3</v>
      </c>
      <c r="U11" s="39">
        <v>205</v>
      </c>
      <c r="V11" s="82">
        <f t="shared" si="23"/>
        <v>1.2527937605983746</v>
      </c>
      <c r="W11" s="38">
        <f t="shared" si="8"/>
        <v>1.3780731366582119E-3</v>
      </c>
      <c r="X11" s="36">
        <f t="shared" si="9"/>
        <v>5.4513731999999999E-3</v>
      </c>
      <c r="Y11" s="39">
        <v>245</v>
      </c>
      <c r="Z11" s="82">
        <f t="shared" si="24"/>
        <v>1.3091157163698217</v>
      </c>
      <c r="AA11" s="38">
        <f t="shared" si="10"/>
        <v>1.4400272880068037E-3</v>
      </c>
      <c r="AB11" s="36">
        <f t="shared" si="11"/>
        <v>4.6585378999999998E-3</v>
      </c>
      <c r="AC11" s="39">
        <v>285</v>
      </c>
      <c r="AD11" s="82">
        <f t="shared" si="25"/>
        <v>1.3679697431027373</v>
      </c>
      <c r="AE11" s="38">
        <f t="shared" si="12"/>
        <v>1.5047667174130112E-3</v>
      </c>
      <c r="AF11" s="36">
        <f t="shared" si="13"/>
        <v>4.0893761999999997E-3</v>
      </c>
      <c r="AG11" s="39">
        <v>325</v>
      </c>
      <c r="AH11" s="82">
        <f t="shared" si="26"/>
        <v>1.4294696753269451</v>
      </c>
      <c r="AI11" s="38">
        <f t="shared" si="14"/>
        <v>1.5724166428596397E-3</v>
      </c>
      <c r="AJ11" s="36">
        <f t="shared" si="15"/>
        <v>3.6612984E-3</v>
      </c>
    </row>
    <row r="12" spans="1:36" s="26" customFormat="1" ht="17.25" customHeight="1" x14ac:dyDescent="0.15">
      <c r="A12" s="41">
        <v>6</v>
      </c>
      <c r="B12" s="83">
        <f t="shared" si="17"/>
        <v>1.0066181766419715</v>
      </c>
      <c r="C12" s="40">
        <f t="shared" si="0"/>
        <v>1.1072799943061687E-3</v>
      </c>
      <c r="D12" s="40">
        <f t="shared" si="18"/>
        <v>0.16730892119999999</v>
      </c>
      <c r="E12" s="41">
        <v>46</v>
      </c>
      <c r="F12" s="83">
        <f t="shared" si="19"/>
        <v>1.0518727957234748</v>
      </c>
      <c r="G12" s="40">
        <f t="shared" si="1"/>
        <v>1.1570600752958222E-3</v>
      </c>
      <c r="H12" s="32">
        <f t="shared" si="16"/>
        <v>2.23057204E-2</v>
      </c>
      <c r="I12" s="41">
        <v>86</v>
      </c>
      <c r="J12" s="83">
        <f t="shared" si="20"/>
        <v>1.0991619305684868</v>
      </c>
      <c r="K12" s="40">
        <f t="shared" si="2"/>
        <v>1.2090781236253354E-3</v>
      </c>
      <c r="L12" s="32">
        <f t="shared" si="3"/>
        <v>1.21929668E-2</v>
      </c>
      <c r="M12" s="41">
        <v>126</v>
      </c>
      <c r="N12" s="83">
        <f t="shared" si="21"/>
        <v>1.1485770470754264</v>
      </c>
      <c r="O12" s="40">
        <f t="shared" si="4"/>
        <v>1.2634347517829691E-3</v>
      </c>
      <c r="P12" s="32">
        <f t="shared" si="5"/>
        <v>8.5035661999999998E-3</v>
      </c>
      <c r="Q12" s="41">
        <v>166</v>
      </c>
      <c r="R12" s="83">
        <f t="shared" si="22"/>
        <v>1.2002137231828991</v>
      </c>
      <c r="S12" s="40">
        <f t="shared" si="6"/>
        <v>1.3202350955011891E-3</v>
      </c>
      <c r="T12" s="32">
        <f t="shared" si="7"/>
        <v>6.5941289000000002E-3</v>
      </c>
      <c r="U12" s="41">
        <v>206</v>
      </c>
      <c r="V12" s="83">
        <f t="shared" si="23"/>
        <v>1.2541718337350329</v>
      </c>
      <c r="W12" s="40">
        <f t="shared" si="8"/>
        <v>1.3795890171085362E-3</v>
      </c>
      <c r="X12" s="32">
        <f t="shared" si="9"/>
        <v>5.4277809E-3</v>
      </c>
      <c r="Y12" s="41">
        <v>246</v>
      </c>
      <c r="Z12" s="83">
        <f t="shared" si="24"/>
        <v>1.3105557436578286</v>
      </c>
      <c r="AA12" s="40">
        <f t="shared" si="10"/>
        <v>1.4416113180236115E-3</v>
      </c>
      <c r="AB12" s="32">
        <f t="shared" si="11"/>
        <v>4.6420372E-3</v>
      </c>
      <c r="AC12" s="41">
        <v>286</v>
      </c>
      <c r="AD12" s="83">
        <f t="shared" si="25"/>
        <v>1.3694745098201504</v>
      </c>
      <c r="AE12" s="40">
        <f t="shared" si="12"/>
        <v>1.5064219608021652E-3</v>
      </c>
      <c r="AF12" s="32">
        <f t="shared" si="13"/>
        <v>4.0772012999999996E-3</v>
      </c>
      <c r="AG12" s="41">
        <v>326</v>
      </c>
      <c r="AH12" s="83">
        <f t="shared" si="26"/>
        <v>1.4310420919698048</v>
      </c>
      <c r="AI12" s="40">
        <f t="shared" si="14"/>
        <v>1.5741463011667853E-3</v>
      </c>
      <c r="AJ12" s="32">
        <f t="shared" si="15"/>
        <v>3.6519549000000001E-3</v>
      </c>
    </row>
    <row r="13" spans="1:36" s="26" customFormat="1" ht="17.25" customHeight="1" x14ac:dyDescent="0.15">
      <c r="A13" s="35">
        <v>7</v>
      </c>
      <c r="B13" s="81">
        <f t="shared" si="17"/>
        <v>1.0077254566362779</v>
      </c>
      <c r="C13" s="34">
        <f t="shared" si="0"/>
        <v>1.1084980022999056E-3</v>
      </c>
      <c r="D13" s="34">
        <f t="shared" si="18"/>
        <v>0.14348640530000001</v>
      </c>
      <c r="E13" s="35">
        <v>47</v>
      </c>
      <c r="F13" s="81">
        <f t="shared" si="19"/>
        <v>1.0530298557987707</v>
      </c>
      <c r="G13" s="34">
        <f t="shared" si="1"/>
        <v>1.1583328413786479E-3</v>
      </c>
      <c r="H13" s="34">
        <f t="shared" si="16"/>
        <v>2.18430321E-2</v>
      </c>
      <c r="I13" s="35">
        <v>87</v>
      </c>
      <c r="J13" s="81">
        <f t="shared" si="20"/>
        <v>1.1003710086921121</v>
      </c>
      <c r="K13" s="34">
        <f t="shared" si="2"/>
        <v>1.2104081095613234E-3</v>
      </c>
      <c r="L13" s="34">
        <f t="shared" si="3"/>
        <v>1.20593399E-2</v>
      </c>
      <c r="M13" s="35">
        <v>127</v>
      </c>
      <c r="N13" s="81">
        <f t="shared" si="21"/>
        <v>1.1498404818272094</v>
      </c>
      <c r="O13" s="34">
        <f t="shared" si="4"/>
        <v>1.2648245300099304E-3</v>
      </c>
      <c r="P13" s="34">
        <f t="shared" si="5"/>
        <v>8.4411403000000003E-3</v>
      </c>
      <c r="Q13" s="35">
        <v>167</v>
      </c>
      <c r="R13" s="81">
        <f t="shared" si="22"/>
        <v>1.2015339582784004</v>
      </c>
      <c r="S13" s="34">
        <f t="shared" si="6"/>
        <v>1.3216873541062404E-3</v>
      </c>
      <c r="T13" s="34">
        <f t="shared" si="7"/>
        <v>6.5581372000000004E-3</v>
      </c>
      <c r="U13" s="35">
        <v>207</v>
      </c>
      <c r="V13" s="81">
        <f t="shared" si="23"/>
        <v>1.2555514227521416</v>
      </c>
      <c r="W13" s="34">
        <f t="shared" si="8"/>
        <v>1.3811065650273556E-3</v>
      </c>
      <c r="X13" s="34">
        <f t="shared" si="9"/>
        <v>5.4044174E-3</v>
      </c>
      <c r="Y13" s="35">
        <v>247</v>
      </c>
      <c r="Z13" s="81">
        <f t="shared" si="24"/>
        <v>1.3119973549758523</v>
      </c>
      <c r="AA13" s="34">
        <f t="shared" si="10"/>
        <v>1.4431970904734376E-3</v>
      </c>
      <c r="AB13" s="34">
        <f t="shared" si="11"/>
        <v>4.6256709E-3</v>
      </c>
      <c r="AC13" s="35">
        <v>287</v>
      </c>
      <c r="AD13" s="81">
        <f t="shared" si="25"/>
        <v>1.3709809317809527</v>
      </c>
      <c r="AE13" s="34">
        <f t="shared" si="12"/>
        <v>1.5080790249590481E-3</v>
      </c>
      <c r="AF13" s="34">
        <f t="shared" si="13"/>
        <v>4.0651120000000001E-3</v>
      </c>
      <c r="AG13" s="35">
        <v>327</v>
      </c>
      <c r="AH13" s="81">
        <f t="shared" si="26"/>
        <v>1.4326162382709717</v>
      </c>
      <c r="AI13" s="34">
        <f t="shared" si="14"/>
        <v>1.575877862098069E-3</v>
      </c>
      <c r="AJ13" s="34">
        <f t="shared" si="15"/>
        <v>3.6426691999999999E-3</v>
      </c>
    </row>
    <row r="14" spans="1:36" s="26" customFormat="1" ht="17.25" customHeight="1" x14ac:dyDescent="0.15">
      <c r="A14" s="35">
        <v>8</v>
      </c>
      <c r="B14" s="81">
        <f t="shared" si="17"/>
        <v>1.0088339546385778</v>
      </c>
      <c r="C14" s="34">
        <f t="shared" si="0"/>
        <v>1.1097173501024356E-3</v>
      </c>
      <c r="D14" s="34">
        <f t="shared" si="18"/>
        <v>0.12561954359999999</v>
      </c>
      <c r="E14" s="35">
        <v>48</v>
      </c>
      <c r="F14" s="81">
        <f t="shared" si="19"/>
        <v>1.0541881886401494</v>
      </c>
      <c r="G14" s="34">
        <f t="shared" si="1"/>
        <v>1.1596070075041644E-3</v>
      </c>
      <c r="H14" s="34">
        <f t="shared" si="16"/>
        <v>2.13996267E-2</v>
      </c>
      <c r="I14" s="35">
        <v>88</v>
      </c>
      <c r="J14" s="81">
        <f t="shared" si="20"/>
        <v>1.1015814168016735</v>
      </c>
      <c r="K14" s="34">
        <f t="shared" si="2"/>
        <v>1.2117395584818409E-3</v>
      </c>
      <c r="L14" s="34">
        <f t="shared" si="3"/>
        <v>1.19287523E-2</v>
      </c>
      <c r="M14" s="35">
        <v>128</v>
      </c>
      <c r="N14" s="81">
        <f t="shared" si="21"/>
        <v>1.1511053063572194</v>
      </c>
      <c r="O14" s="34">
        <f t="shared" si="4"/>
        <v>1.2662158369929413E-3</v>
      </c>
      <c r="P14" s="34">
        <f t="shared" si="5"/>
        <v>8.3796914E-3</v>
      </c>
      <c r="Q14" s="35">
        <v>168</v>
      </c>
      <c r="R14" s="81">
        <f t="shared" si="22"/>
        <v>1.2028556456325068</v>
      </c>
      <c r="S14" s="34">
        <f t="shared" si="6"/>
        <v>1.3231412101957574E-3</v>
      </c>
      <c r="T14" s="34">
        <f t="shared" si="7"/>
        <v>6.5225752000000001E-3</v>
      </c>
      <c r="U14" s="35">
        <v>208</v>
      </c>
      <c r="V14" s="81">
        <f t="shared" si="23"/>
        <v>1.2569325293171691</v>
      </c>
      <c r="W14" s="34">
        <f t="shared" si="8"/>
        <v>1.3826257822488861E-3</v>
      </c>
      <c r="X14" s="34">
        <f t="shared" si="9"/>
        <v>5.3812796000000003E-3</v>
      </c>
      <c r="Y14" s="35">
        <v>248</v>
      </c>
      <c r="Z14" s="81">
        <f t="shared" si="24"/>
        <v>1.3134405520663259</v>
      </c>
      <c r="AA14" s="34">
        <f t="shared" si="10"/>
        <v>1.4447846072729587E-3</v>
      </c>
      <c r="AB14" s="34">
        <f t="shared" si="11"/>
        <v>4.6094374000000002E-3</v>
      </c>
      <c r="AC14" s="35">
        <v>288</v>
      </c>
      <c r="AD14" s="81">
        <f t="shared" si="25"/>
        <v>1.3724890108059118</v>
      </c>
      <c r="AE14" s="34">
        <f t="shared" si="12"/>
        <v>1.5097379118865029E-3</v>
      </c>
      <c r="AF14" s="34">
        <f t="shared" si="13"/>
        <v>4.0531072999999999E-3</v>
      </c>
      <c r="AG14" s="35">
        <v>328</v>
      </c>
      <c r="AH14" s="81">
        <f t="shared" si="26"/>
        <v>1.43419211613307</v>
      </c>
      <c r="AI14" s="34">
        <f t="shared" si="14"/>
        <v>1.5776113277463769E-3</v>
      </c>
      <c r="AJ14" s="34">
        <f t="shared" si="15"/>
        <v>3.6334407000000002E-3</v>
      </c>
    </row>
    <row r="15" spans="1:36" s="26" customFormat="1" ht="17.25" customHeight="1" x14ac:dyDescent="0.15">
      <c r="A15" s="35">
        <v>9</v>
      </c>
      <c r="B15" s="81">
        <f t="shared" si="17"/>
        <v>1.0099436719886803</v>
      </c>
      <c r="C15" s="34">
        <f t="shared" si="0"/>
        <v>1.1109380391875483E-3</v>
      </c>
      <c r="D15" s="34">
        <f t="shared" si="18"/>
        <v>0.111723118</v>
      </c>
      <c r="E15" s="35">
        <v>49</v>
      </c>
      <c r="F15" s="81">
        <f t="shared" si="19"/>
        <v>1.0553477956476536</v>
      </c>
      <c r="G15" s="34">
        <f t="shared" si="1"/>
        <v>1.1608825752124189E-3</v>
      </c>
      <c r="H15" s="34">
        <f t="shared" si="16"/>
        <v>2.0974323600000001E-2</v>
      </c>
      <c r="I15" s="35">
        <v>89</v>
      </c>
      <c r="J15" s="81">
        <f t="shared" si="20"/>
        <v>1.1027931563601554</v>
      </c>
      <c r="K15" s="34">
        <f t="shared" si="2"/>
        <v>1.213072471996171E-3</v>
      </c>
      <c r="L15" s="34">
        <f t="shared" si="3"/>
        <v>1.1801101499999999E-2</v>
      </c>
      <c r="M15" s="35">
        <v>129</v>
      </c>
      <c r="N15" s="81">
        <f t="shared" si="21"/>
        <v>1.1523715221942126</v>
      </c>
      <c r="O15" s="34">
        <f t="shared" si="4"/>
        <v>1.2676086744136338E-3</v>
      </c>
      <c r="P15" s="34">
        <f t="shared" si="5"/>
        <v>8.3191967999999995E-3</v>
      </c>
      <c r="Q15" s="35">
        <v>169</v>
      </c>
      <c r="R15" s="81">
        <f t="shared" si="22"/>
        <v>1.2041787868427027</v>
      </c>
      <c r="S15" s="34">
        <f t="shared" si="6"/>
        <v>1.3245966655269731E-3</v>
      </c>
      <c r="T15" s="34">
        <f t="shared" si="7"/>
        <v>6.4874353000000003E-3</v>
      </c>
      <c r="U15" s="35">
        <v>209</v>
      </c>
      <c r="V15" s="81">
        <f t="shared" si="23"/>
        <v>1.258315155099418</v>
      </c>
      <c r="W15" s="34">
        <f t="shared" si="8"/>
        <v>1.3841466706093599E-3</v>
      </c>
      <c r="X15" s="34">
        <f t="shared" si="9"/>
        <v>5.3583642000000001E-3</v>
      </c>
      <c r="Y15" s="35">
        <v>249</v>
      </c>
      <c r="Z15" s="81">
        <f t="shared" si="24"/>
        <v>1.3148853366735991</v>
      </c>
      <c r="AA15" s="34">
        <f t="shared" si="10"/>
        <v>1.446373870340959E-3</v>
      </c>
      <c r="AB15" s="34">
        <f t="shared" si="11"/>
        <v>4.5933351000000001E-3</v>
      </c>
      <c r="AC15" s="35">
        <v>289</v>
      </c>
      <c r="AD15" s="81">
        <f t="shared" si="25"/>
        <v>1.3739987487177985</v>
      </c>
      <c r="AE15" s="34">
        <f t="shared" si="12"/>
        <v>1.5113986235895781E-3</v>
      </c>
      <c r="AF15" s="34">
        <f t="shared" si="13"/>
        <v>4.0411863000000001E-3</v>
      </c>
      <c r="AG15" s="35">
        <v>329</v>
      </c>
      <c r="AH15" s="81">
        <f t="shared" si="26"/>
        <v>1.4357697274608165</v>
      </c>
      <c r="AI15" s="34">
        <f t="shared" si="14"/>
        <v>1.579346700206898E-3</v>
      </c>
      <c r="AJ15" s="34">
        <f t="shared" si="15"/>
        <v>3.6242689999999998E-3</v>
      </c>
    </row>
    <row r="16" spans="1:36" s="26" customFormat="1" ht="17.25" customHeight="1" x14ac:dyDescent="0.15">
      <c r="A16" s="37">
        <v>10</v>
      </c>
      <c r="B16" s="84">
        <f t="shared" si="17"/>
        <v>1.0110546100278679</v>
      </c>
      <c r="C16" s="36">
        <f t="shared" si="0"/>
        <v>1.1121600710306547E-3</v>
      </c>
      <c r="D16" s="36">
        <f t="shared" si="18"/>
        <v>0.1006059977</v>
      </c>
      <c r="E16" s="37">
        <v>50</v>
      </c>
      <c r="F16" s="84">
        <f>(1+$D$4/100)*F15</f>
        <v>1.0565086782228661</v>
      </c>
      <c r="G16" s="36">
        <f t="shared" si="1"/>
        <v>1.1621595460451527E-3</v>
      </c>
      <c r="H16" s="38">
        <f t="shared" si="16"/>
        <v>2.05660366E-2</v>
      </c>
      <c r="I16" s="37">
        <v>90</v>
      </c>
      <c r="J16" s="84">
        <f t="shared" si="20"/>
        <v>1.1040062288321517</v>
      </c>
      <c r="K16" s="36">
        <f t="shared" si="2"/>
        <v>1.214406851715367E-3</v>
      </c>
      <c r="L16" s="38">
        <f t="shared" si="3"/>
        <v>1.16762896E-2</v>
      </c>
      <c r="M16" s="37">
        <v>130</v>
      </c>
      <c r="N16" s="84">
        <f t="shared" si="21"/>
        <v>1.1536391308686262</v>
      </c>
      <c r="O16" s="36">
        <f t="shared" si="4"/>
        <v>1.2690030439554889E-3</v>
      </c>
      <c r="P16" s="38">
        <f t="shared" si="5"/>
        <v>8.2596344000000002E-3</v>
      </c>
      <c r="Q16" s="37">
        <v>170</v>
      </c>
      <c r="R16" s="84">
        <f t="shared" si="22"/>
        <v>1.2055033835082298</v>
      </c>
      <c r="S16" s="36">
        <f t="shared" si="6"/>
        <v>1.326053721859053E-3</v>
      </c>
      <c r="T16" s="38">
        <f t="shared" si="7"/>
        <v>6.4527098999999999E-3</v>
      </c>
      <c r="U16" s="37">
        <v>210</v>
      </c>
      <c r="V16" s="84">
        <f t="shared" si="23"/>
        <v>1.2596993017700275</v>
      </c>
      <c r="W16" s="36">
        <f t="shared" si="8"/>
        <v>1.3856692319470303E-3</v>
      </c>
      <c r="X16" s="38">
        <f t="shared" si="9"/>
        <v>5.3356679000000004E-3</v>
      </c>
      <c r="Y16" s="37">
        <v>250</v>
      </c>
      <c r="Z16" s="84">
        <f t="shared" si="24"/>
        <v>1.3163317105439403</v>
      </c>
      <c r="AA16" s="36">
        <f t="shared" si="10"/>
        <v>1.4479648815983342E-3</v>
      </c>
      <c r="AB16" s="38">
        <f t="shared" si="11"/>
        <v>4.5773623999999999E-3</v>
      </c>
      <c r="AC16" s="37">
        <v>290</v>
      </c>
      <c r="AD16" s="84">
        <f t="shared" si="25"/>
        <v>1.3755101473413882</v>
      </c>
      <c r="AE16" s="36">
        <f t="shared" si="12"/>
        <v>1.5130611620755271E-3</v>
      </c>
      <c r="AF16" s="38">
        <f t="shared" si="13"/>
        <v>4.0293483E-3</v>
      </c>
      <c r="AG16" s="37">
        <v>330</v>
      </c>
      <c r="AH16" s="84">
        <f t="shared" si="26"/>
        <v>1.4373490741610235</v>
      </c>
      <c r="AI16" s="36">
        <f t="shared" si="14"/>
        <v>1.5810839815771258E-3</v>
      </c>
      <c r="AJ16" s="38">
        <f t="shared" si="15"/>
        <v>3.6151534E-3</v>
      </c>
    </row>
    <row r="17" spans="1:36" s="26" customFormat="1" ht="17.25" customHeight="1" x14ac:dyDescent="0.15">
      <c r="A17" s="33">
        <v>11</v>
      </c>
      <c r="B17" s="80">
        <f t="shared" si="17"/>
        <v>1.0121667700988985</v>
      </c>
      <c r="C17" s="32">
        <f t="shared" si="0"/>
        <v>1.1133834471087885E-3</v>
      </c>
      <c r="D17" s="32">
        <f t="shared" si="18"/>
        <v>9.1510190300000002E-2</v>
      </c>
      <c r="E17" s="33">
        <v>51</v>
      </c>
      <c r="F17" s="80">
        <f t="shared" ref="F17:F46" si="27">(1+$D$4/100)*F16</f>
        <v>1.0576708377689112</v>
      </c>
      <c r="G17" s="32">
        <f t="shared" si="1"/>
        <v>1.1634379215458024E-3</v>
      </c>
      <c r="H17" s="32">
        <f t="shared" si="16"/>
        <v>2.0173764899999998E-2</v>
      </c>
      <c r="I17" s="33">
        <v>91</v>
      </c>
      <c r="J17" s="80">
        <f t="shared" si="20"/>
        <v>1.1052206356838672</v>
      </c>
      <c r="K17" s="32">
        <f t="shared" si="2"/>
        <v>1.2157426992522539E-3</v>
      </c>
      <c r="L17" s="32">
        <f t="shared" si="3"/>
        <v>1.15542231E-2</v>
      </c>
      <c r="M17" s="33">
        <v>131</v>
      </c>
      <c r="N17" s="80">
        <f t="shared" si="21"/>
        <v>1.1549081339125817</v>
      </c>
      <c r="O17" s="32">
        <f t="shared" si="4"/>
        <v>1.2703989473038398E-3</v>
      </c>
      <c r="P17" s="32">
        <f t="shared" si="5"/>
        <v>8.2009827999999993E-3</v>
      </c>
      <c r="Q17" s="33">
        <v>171</v>
      </c>
      <c r="R17" s="80">
        <f t="shared" si="22"/>
        <v>1.206829437230089</v>
      </c>
      <c r="S17" s="32">
        <f t="shared" si="6"/>
        <v>1.3275123809530977E-3</v>
      </c>
      <c r="T17" s="32">
        <f t="shared" si="7"/>
        <v>6.4183918999999997E-3</v>
      </c>
      <c r="U17" s="33">
        <v>211</v>
      </c>
      <c r="V17" s="80">
        <f t="shared" si="23"/>
        <v>1.2610849710019747</v>
      </c>
      <c r="W17" s="32">
        <f t="shared" si="8"/>
        <v>1.3871934681021721E-3</v>
      </c>
      <c r="X17" s="32">
        <f t="shared" si="9"/>
        <v>5.3131877000000003E-3</v>
      </c>
      <c r="Y17" s="33">
        <v>251</v>
      </c>
      <c r="Z17" s="80">
        <f t="shared" si="24"/>
        <v>1.3177796754255386</v>
      </c>
      <c r="AA17" s="32">
        <f t="shared" si="10"/>
        <v>1.4495576429680926E-3</v>
      </c>
      <c r="AB17" s="32">
        <f t="shared" si="11"/>
        <v>4.5615177999999996E-3</v>
      </c>
      <c r="AC17" s="33">
        <v>291</v>
      </c>
      <c r="AD17" s="80">
        <f t="shared" si="25"/>
        <v>1.3770232085034639</v>
      </c>
      <c r="AE17" s="32">
        <f t="shared" si="12"/>
        <v>1.5147255293538103E-3</v>
      </c>
      <c r="AF17" s="32">
        <f t="shared" si="13"/>
        <v>4.0175923000000001E-3</v>
      </c>
      <c r="AG17" s="33">
        <v>331</v>
      </c>
      <c r="AH17" s="80">
        <f t="shared" si="26"/>
        <v>1.4389301581426008</v>
      </c>
      <c r="AI17" s="32">
        <f t="shared" si="14"/>
        <v>1.582823173956861E-3</v>
      </c>
      <c r="AJ17" s="32">
        <f t="shared" si="15"/>
        <v>3.6060935000000001E-3</v>
      </c>
    </row>
    <row r="18" spans="1:36" s="26" customFormat="1" ht="17.25" customHeight="1" x14ac:dyDescent="0.15">
      <c r="A18" s="35">
        <v>12</v>
      </c>
      <c r="B18" s="81">
        <f t="shared" si="17"/>
        <v>1.0132801535460074</v>
      </c>
      <c r="C18" s="34">
        <f t="shared" si="0"/>
        <v>1.1146081689006081E-3</v>
      </c>
      <c r="D18" s="34">
        <f t="shared" si="18"/>
        <v>8.39303676E-2</v>
      </c>
      <c r="E18" s="35">
        <v>52</v>
      </c>
      <c r="F18" s="81">
        <f t="shared" si="27"/>
        <v>1.0588342756904572</v>
      </c>
      <c r="G18" s="34">
        <f t="shared" si="1"/>
        <v>1.1647177032595029E-3</v>
      </c>
      <c r="H18" s="34">
        <f t="shared" si="16"/>
        <v>1.9796584400000001E-2</v>
      </c>
      <c r="I18" s="35">
        <v>92</v>
      </c>
      <c r="J18" s="81">
        <f t="shared" si="20"/>
        <v>1.1064363783831195</v>
      </c>
      <c r="K18" s="34">
        <f t="shared" si="2"/>
        <v>1.2170800162214315E-3</v>
      </c>
      <c r="L18" s="34">
        <f t="shared" si="3"/>
        <v>1.1434812399999999E-2</v>
      </c>
      <c r="M18" s="35">
        <v>132</v>
      </c>
      <c r="N18" s="81">
        <f t="shared" si="21"/>
        <v>1.1561785328598857</v>
      </c>
      <c r="O18" s="34">
        <f t="shared" si="4"/>
        <v>1.2717963861458741E-3</v>
      </c>
      <c r="P18" s="34">
        <f t="shared" si="5"/>
        <v>8.1432215000000006E-3</v>
      </c>
      <c r="Q18" s="35">
        <v>172</v>
      </c>
      <c r="R18" s="81">
        <f t="shared" si="22"/>
        <v>1.2081569496110423</v>
      </c>
      <c r="S18" s="34">
        <f t="shared" si="6"/>
        <v>1.3289726445721464E-3</v>
      </c>
      <c r="T18" s="34">
        <f t="shared" si="7"/>
        <v>6.3844740999999998E-3</v>
      </c>
      <c r="U18" s="35">
        <v>212</v>
      </c>
      <c r="V18" s="81">
        <f t="shared" si="23"/>
        <v>1.2624721644700769</v>
      </c>
      <c r="W18" s="34">
        <f t="shared" si="8"/>
        <v>1.3887193809170848E-3</v>
      </c>
      <c r="X18" s="34">
        <f t="shared" si="9"/>
        <v>5.2909206000000004E-3</v>
      </c>
      <c r="Y18" s="35">
        <v>252</v>
      </c>
      <c r="Z18" s="81">
        <f t="shared" si="24"/>
        <v>1.3192292330685069</v>
      </c>
      <c r="AA18" s="34">
        <f t="shared" si="10"/>
        <v>1.4511521563753576E-3</v>
      </c>
      <c r="AB18" s="34">
        <f t="shared" si="11"/>
        <v>4.5457997000000003E-3</v>
      </c>
      <c r="AC18" s="35">
        <v>292</v>
      </c>
      <c r="AD18" s="81">
        <f t="shared" si="25"/>
        <v>1.3785379340328179</v>
      </c>
      <c r="AE18" s="34">
        <f t="shared" si="12"/>
        <v>1.5163917274360996E-3</v>
      </c>
      <c r="AF18" s="34">
        <f t="shared" si="13"/>
        <v>4.0059175000000001E-3</v>
      </c>
      <c r="AG18" s="35">
        <v>332</v>
      </c>
      <c r="AH18" s="81">
        <f t="shared" si="26"/>
        <v>1.4405129813165578</v>
      </c>
      <c r="AI18" s="34">
        <f t="shared" si="14"/>
        <v>1.5845642794482138E-3</v>
      </c>
      <c r="AJ18" s="34">
        <f t="shared" si="15"/>
        <v>3.5970886999999998E-3</v>
      </c>
    </row>
    <row r="19" spans="1:36" s="26" customFormat="1" ht="17.25" customHeight="1" x14ac:dyDescent="0.15">
      <c r="A19" s="35">
        <v>13</v>
      </c>
      <c r="B19" s="81">
        <f t="shared" si="17"/>
        <v>1.0143947617149081</v>
      </c>
      <c r="C19" s="34">
        <f t="shared" si="0"/>
        <v>1.115834237886399E-3</v>
      </c>
      <c r="D19" s="34">
        <f t="shared" si="18"/>
        <v>7.7516687000000001E-2</v>
      </c>
      <c r="E19" s="35">
        <v>53</v>
      </c>
      <c r="F19" s="81">
        <f t="shared" si="27"/>
        <v>1.0599989933937168</v>
      </c>
      <c r="G19" s="34">
        <f t="shared" si="1"/>
        <v>1.1659988927330885E-3</v>
      </c>
      <c r="H19" s="34">
        <f t="shared" si="16"/>
        <v>1.94336409E-2</v>
      </c>
      <c r="I19" s="35">
        <v>93</v>
      </c>
      <c r="J19" s="81">
        <f t="shared" si="20"/>
        <v>1.1076534583993409</v>
      </c>
      <c r="K19" s="34">
        <f t="shared" si="2"/>
        <v>1.218418804239275E-3</v>
      </c>
      <c r="L19" s="34">
        <f t="shared" si="3"/>
        <v>1.13179718E-2</v>
      </c>
      <c r="M19" s="35">
        <v>133</v>
      </c>
      <c r="N19" s="81">
        <f t="shared" si="21"/>
        <v>1.1574503292460316</v>
      </c>
      <c r="O19" s="34">
        <f t="shared" si="4"/>
        <v>1.2731953621706348E-3</v>
      </c>
      <c r="P19" s="34">
        <f t="shared" si="5"/>
        <v>8.0863302999999997E-3</v>
      </c>
      <c r="Q19" s="35">
        <v>173</v>
      </c>
      <c r="R19" s="81">
        <f t="shared" si="22"/>
        <v>1.2094859222556145</v>
      </c>
      <c r="S19" s="34">
        <f t="shared" si="6"/>
        <v>1.3304345144811761E-3</v>
      </c>
      <c r="T19" s="34">
        <f t="shared" si="7"/>
        <v>6.3509494999999996E-3</v>
      </c>
      <c r="U19" s="35">
        <v>213</v>
      </c>
      <c r="V19" s="81">
        <f t="shared" si="23"/>
        <v>1.2638608838509942</v>
      </c>
      <c r="W19" s="34">
        <f t="shared" si="8"/>
        <v>1.3902469722360936E-3</v>
      </c>
      <c r="X19" s="34">
        <f t="shared" si="9"/>
        <v>5.2688635000000001E-3</v>
      </c>
      <c r="Y19" s="35">
        <v>253</v>
      </c>
      <c r="Z19" s="81">
        <f t="shared" si="24"/>
        <v>1.3206803852248825</v>
      </c>
      <c r="AA19" s="34">
        <f t="shared" si="10"/>
        <v>1.452748423747371E-3</v>
      </c>
      <c r="AB19" s="34">
        <f t="shared" si="11"/>
        <v>4.5302067E-3</v>
      </c>
      <c r="AC19" s="35">
        <v>293</v>
      </c>
      <c r="AD19" s="81">
        <f t="shared" si="25"/>
        <v>1.3800543257602542</v>
      </c>
      <c r="AE19" s="34">
        <f t="shared" si="12"/>
        <v>1.5180597583362796E-3</v>
      </c>
      <c r="AF19" s="34">
        <f t="shared" si="13"/>
        <v>3.9943230999999997E-3</v>
      </c>
      <c r="AG19" s="35">
        <v>333</v>
      </c>
      <c r="AH19" s="81">
        <f t="shared" si="26"/>
        <v>1.4420975455960061</v>
      </c>
      <c r="AI19" s="34">
        <f t="shared" si="14"/>
        <v>1.5863073001556067E-3</v>
      </c>
      <c r="AJ19" s="34">
        <f t="shared" si="15"/>
        <v>3.5881387000000001E-3</v>
      </c>
    </row>
    <row r="20" spans="1:36" s="26" customFormat="1" ht="17.25" customHeight="1" x14ac:dyDescent="0.15">
      <c r="A20" s="35">
        <v>14</v>
      </c>
      <c r="B20" s="81">
        <f t="shared" si="17"/>
        <v>1.0155105959527946</v>
      </c>
      <c r="C20" s="34">
        <f t="shared" si="0"/>
        <v>1.1170616555480741E-3</v>
      </c>
      <c r="D20" s="34">
        <f t="shared" si="18"/>
        <v>7.2019260799999998E-2</v>
      </c>
      <c r="E20" s="35">
        <v>54</v>
      </c>
      <c r="F20" s="81">
        <f t="shared" si="27"/>
        <v>1.0611649922864501</v>
      </c>
      <c r="G20" s="34">
        <f t="shared" si="1"/>
        <v>1.1672814915150952E-3</v>
      </c>
      <c r="H20" s="34">
        <f t="shared" si="16"/>
        <v>1.9084143500000001E-2</v>
      </c>
      <c r="I20" s="35">
        <v>94</v>
      </c>
      <c r="J20" s="81">
        <f t="shared" si="20"/>
        <v>1.1088718772035804</v>
      </c>
      <c r="K20" s="34">
        <f t="shared" si="2"/>
        <v>1.2197590649239384E-3</v>
      </c>
      <c r="L20" s="34">
        <f t="shared" si="3"/>
        <v>1.12036193E-2</v>
      </c>
      <c r="M20" s="35">
        <v>134</v>
      </c>
      <c r="N20" s="81">
        <f t="shared" si="21"/>
        <v>1.1587235246082024</v>
      </c>
      <c r="O20" s="34">
        <f t="shared" si="4"/>
        <v>1.2745958770690228E-3</v>
      </c>
      <c r="P20" s="34">
        <f t="shared" si="5"/>
        <v>8.0302897000000002E-3</v>
      </c>
      <c r="Q20" s="35">
        <v>174</v>
      </c>
      <c r="R20" s="81">
        <f t="shared" si="22"/>
        <v>1.2108163567700958</v>
      </c>
      <c r="S20" s="34">
        <f t="shared" si="6"/>
        <v>1.3318979924471053E-3</v>
      </c>
      <c r="T20" s="34">
        <f t="shared" si="7"/>
        <v>6.3178113999999997E-3</v>
      </c>
      <c r="U20" s="35">
        <v>214</v>
      </c>
      <c r="V20" s="81">
        <f t="shared" si="23"/>
        <v>1.2652511308232304</v>
      </c>
      <c r="W20" s="34">
        <f t="shared" si="8"/>
        <v>1.3917762439055535E-3</v>
      </c>
      <c r="X20" s="34">
        <f t="shared" si="9"/>
        <v>5.2470134000000002E-3</v>
      </c>
      <c r="Y20" s="35">
        <v>254</v>
      </c>
      <c r="Z20" s="81">
        <f t="shared" si="24"/>
        <v>1.3221331336486299</v>
      </c>
      <c r="AA20" s="34">
        <f t="shared" si="10"/>
        <v>1.4543464470134929E-3</v>
      </c>
      <c r="AB20" s="34">
        <f t="shared" si="11"/>
        <v>4.5147371999999996E-3</v>
      </c>
      <c r="AC20" s="35">
        <v>294</v>
      </c>
      <c r="AD20" s="81">
        <f t="shared" si="25"/>
        <v>1.3815723855185906</v>
      </c>
      <c r="AE20" s="34">
        <f t="shared" si="12"/>
        <v>1.5197296240704497E-3</v>
      </c>
      <c r="AF20" s="34">
        <f t="shared" si="13"/>
        <v>3.9828082000000001E-3</v>
      </c>
      <c r="AG20" s="35">
        <v>334</v>
      </c>
      <c r="AH20" s="81">
        <f t="shared" si="26"/>
        <v>1.443683852896162</v>
      </c>
      <c r="AI20" s="34">
        <f t="shared" si="14"/>
        <v>1.5880522381857781E-3</v>
      </c>
      <c r="AJ20" s="34">
        <f t="shared" si="15"/>
        <v>3.5792428000000001E-3</v>
      </c>
    </row>
    <row r="21" spans="1:36" s="26" customFormat="1" ht="17.25" customHeight="1" x14ac:dyDescent="0.15">
      <c r="A21" s="39">
        <v>15</v>
      </c>
      <c r="B21" s="82">
        <f t="shared" si="17"/>
        <v>1.0166276576083428</v>
      </c>
      <c r="C21" s="38">
        <f t="shared" si="0"/>
        <v>1.1182904233691773E-3</v>
      </c>
      <c r="D21" s="38">
        <f t="shared" si="18"/>
        <v>6.7254838299999994E-2</v>
      </c>
      <c r="E21" s="39">
        <v>55</v>
      </c>
      <c r="F21" s="82">
        <f t="shared" si="27"/>
        <v>1.0623322737779652</v>
      </c>
      <c r="G21" s="38">
        <f t="shared" si="1"/>
        <v>1.1685655011557617E-3</v>
      </c>
      <c r="H21" s="38">
        <f t="shared" si="16"/>
        <v>1.8747358799999999E-2</v>
      </c>
      <c r="I21" s="39">
        <v>95</v>
      </c>
      <c r="J21" s="82">
        <f t="shared" si="20"/>
        <v>1.1100916362685045</v>
      </c>
      <c r="K21" s="38">
        <f t="shared" si="2"/>
        <v>1.221100799895355E-3</v>
      </c>
      <c r="L21" s="38">
        <f t="shared" si="3"/>
        <v>1.10916764E-2</v>
      </c>
      <c r="M21" s="39">
        <v>135</v>
      </c>
      <c r="N21" s="82">
        <f t="shared" si="21"/>
        <v>1.1599981204852716</v>
      </c>
      <c r="O21" s="38">
        <f t="shared" si="4"/>
        <v>1.2759979325337989E-3</v>
      </c>
      <c r="P21" s="38">
        <f t="shared" si="5"/>
        <v>7.9750807999999992E-3</v>
      </c>
      <c r="Q21" s="39">
        <v>175</v>
      </c>
      <c r="R21" s="82">
        <f t="shared" si="22"/>
        <v>1.2121482547625431</v>
      </c>
      <c r="S21" s="38">
        <f t="shared" si="6"/>
        <v>1.3333630802387975E-3</v>
      </c>
      <c r="T21" s="38">
        <f t="shared" si="7"/>
        <v>6.2850533000000002E-3</v>
      </c>
      <c r="U21" s="39">
        <v>215</v>
      </c>
      <c r="V21" s="82">
        <f t="shared" si="23"/>
        <v>1.2666429070671361</v>
      </c>
      <c r="W21" s="38">
        <f t="shared" si="8"/>
        <v>1.3933071977738499E-3</v>
      </c>
      <c r="X21" s="38">
        <f t="shared" si="9"/>
        <v>5.2253676000000001E-3</v>
      </c>
      <c r="Y21" s="39">
        <v>255</v>
      </c>
      <c r="Z21" s="82">
        <f t="shared" si="24"/>
        <v>1.3235874800956435</v>
      </c>
      <c r="AA21" s="38">
        <f t="shared" si="10"/>
        <v>1.455946228105208E-3</v>
      </c>
      <c r="AB21" s="38">
        <f t="shared" si="11"/>
        <v>4.4993899000000002E-3</v>
      </c>
      <c r="AC21" s="39">
        <v>295</v>
      </c>
      <c r="AD21" s="82">
        <f t="shared" si="25"/>
        <v>1.3830921151426612</v>
      </c>
      <c r="AE21" s="38">
        <f t="shared" si="12"/>
        <v>1.5214013266569273E-3</v>
      </c>
      <c r="AF21" s="38">
        <f t="shared" si="13"/>
        <v>3.9713721000000004E-3</v>
      </c>
      <c r="AG21" s="39">
        <v>335</v>
      </c>
      <c r="AH21" s="82">
        <f t="shared" si="26"/>
        <v>1.4452719051343479</v>
      </c>
      <c r="AI21" s="38">
        <f t="shared" si="14"/>
        <v>1.5897990956477829E-3</v>
      </c>
      <c r="AJ21" s="38">
        <f t="shared" si="15"/>
        <v>3.5704005999999998E-3</v>
      </c>
    </row>
    <row r="22" spans="1:36" s="26" customFormat="1" ht="17.25" customHeight="1" x14ac:dyDescent="0.15">
      <c r="A22" s="41">
        <v>16</v>
      </c>
      <c r="B22" s="83">
        <f t="shared" si="17"/>
        <v>1.0177459480317121</v>
      </c>
      <c r="C22" s="40">
        <f t="shared" si="0"/>
        <v>1.1195205428348833E-3</v>
      </c>
      <c r="D22" s="40">
        <f t="shared" si="18"/>
        <v>6.3085981099999994E-2</v>
      </c>
      <c r="E22" s="41">
        <v>56</v>
      </c>
      <c r="F22" s="83">
        <f t="shared" si="27"/>
        <v>1.0635008392791212</v>
      </c>
      <c r="G22" s="40">
        <f t="shared" si="1"/>
        <v>1.1698509232070334E-3</v>
      </c>
      <c r="H22" s="32">
        <f t="shared" si="16"/>
        <v>1.8422605700000001E-2</v>
      </c>
      <c r="I22" s="41">
        <v>96</v>
      </c>
      <c r="J22" s="83">
        <f t="shared" si="20"/>
        <v>1.1113127370683999</v>
      </c>
      <c r="K22" s="40">
        <f t="shared" si="2"/>
        <v>1.2224440107752399E-3</v>
      </c>
      <c r="L22" s="32">
        <f t="shared" si="3"/>
        <v>1.0982067700000001E-2</v>
      </c>
      <c r="M22" s="41">
        <v>136</v>
      </c>
      <c r="N22" s="83">
        <f t="shared" si="21"/>
        <v>1.1612741184178055</v>
      </c>
      <c r="O22" s="40">
        <f t="shared" si="4"/>
        <v>1.2774015302595859E-3</v>
      </c>
      <c r="P22" s="32">
        <f t="shared" si="5"/>
        <v>7.9206851999999994E-3</v>
      </c>
      <c r="Q22" s="41">
        <v>176</v>
      </c>
      <c r="R22" s="83">
        <f t="shared" si="22"/>
        <v>1.2134816178427821</v>
      </c>
      <c r="S22" s="40">
        <f t="shared" si="6"/>
        <v>1.3348297796270602E-3</v>
      </c>
      <c r="T22" s="32">
        <f t="shared" si="7"/>
        <v>6.2526685E-3</v>
      </c>
      <c r="U22" s="41">
        <v>216</v>
      </c>
      <c r="V22" s="83">
        <f t="shared" si="23"/>
        <v>1.2680362142649102</v>
      </c>
      <c r="W22" s="40">
        <f t="shared" si="8"/>
        <v>1.3948398356914012E-3</v>
      </c>
      <c r="X22" s="32">
        <f t="shared" si="9"/>
        <v>5.2039230999999997E-3</v>
      </c>
      <c r="Y22" s="41">
        <v>256</v>
      </c>
      <c r="Z22" s="83">
        <f t="shared" si="24"/>
        <v>1.3250434263237489</v>
      </c>
      <c r="AA22" s="40">
        <f t="shared" si="10"/>
        <v>1.4575477689561238E-3</v>
      </c>
      <c r="AB22" s="32">
        <f t="shared" si="11"/>
        <v>4.4841632000000003E-3</v>
      </c>
      <c r="AC22" s="41">
        <v>296</v>
      </c>
      <c r="AD22" s="83">
        <f t="shared" si="25"/>
        <v>1.3846135164693183</v>
      </c>
      <c r="AE22" s="40">
        <f t="shared" si="12"/>
        <v>1.52307486811625E-3</v>
      </c>
      <c r="AF22" s="32">
        <f t="shared" si="13"/>
        <v>3.9600138999999999E-3</v>
      </c>
      <c r="AG22" s="41">
        <v>336</v>
      </c>
      <c r="AH22" s="83">
        <f t="shared" si="26"/>
        <v>1.4468617042299958</v>
      </c>
      <c r="AI22" s="40">
        <f t="shared" si="14"/>
        <v>1.5915478746529954E-3</v>
      </c>
      <c r="AJ22" s="32">
        <f t="shared" si="15"/>
        <v>3.5616116999999999E-3</v>
      </c>
    </row>
    <row r="23" spans="1:36" s="26" customFormat="1" ht="17.25" customHeight="1" x14ac:dyDescent="0.15">
      <c r="A23" s="35">
        <v>17</v>
      </c>
      <c r="B23" s="81">
        <f t="shared" si="17"/>
        <v>1.0188654685745471</v>
      </c>
      <c r="C23" s="34">
        <f t="shared" si="0"/>
        <v>1.1207520154320018E-3</v>
      </c>
      <c r="D23" s="34">
        <f t="shared" si="18"/>
        <v>5.9407589599999998E-2</v>
      </c>
      <c r="E23" s="35">
        <v>57</v>
      </c>
      <c r="F23" s="81">
        <f t="shared" si="27"/>
        <v>1.0646706902023284</v>
      </c>
      <c r="G23" s="34">
        <f t="shared" si="1"/>
        <v>1.1711377592225612E-3</v>
      </c>
      <c r="H23" s="34">
        <f t="shared" si="16"/>
        <v>1.8109251E-2</v>
      </c>
      <c r="I23" s="35">
        <v>97</v>
      </c>
      <c r="J23" s="81">
        <f t="shared" si="20"/>
        <v>1.1125351810791753</v>
      </c>
      <c r="K23" s="34">
        <f t="shared" si="2"/>
        <v>1.2237886991870927E-3</v>
      </c>
      <c r="L23" s="34">
        <f t="shared" si="3"/>
        <v>1.0874721E-2</v>
      </c>
      <c r="M23" s="35">
        <v>137</v>
      </c>
      <c r="N23" s="81">
        <f t="shared" si="21"/>
        <v>1.1625515199480652</v>
      </c>
      <c r="O23" s="34">
        <f t="shared" si="4"/>
        <v>1.2788066719428717E-3</v>
      </c>
      <c r="P23" s="34">
        <f t="shared" si="5"/>
        <v>7.8670852999999999E-3</v>
      </c>
      <c r="Q23" s="35">
        <v>177</v>
      </c>
      <c r="R23" s="81">
        <f t="shared" si="22"/>
        <v>1.2148164476224093</v>
      </c>
      <c r="S23" s="34">
        <f t="shared" si="6"/>
        <v>1.3362980923846501E-3</v>
      </c>
      <c r="T23" s="34">
        <f t="shared" si="7"/>
        <v>6.2206507000000001E-3</v>
      </c>
      <c r="U23" s="35">
        <v>217</v>
      </c>
      <c r="V23" s="81">
        <f t="shared" si="23"/>
        <v>1.2694310541006018</v>
      </c>
      <c r="W23" s="34">
        <f t="shared" si="8"/>
        <v>1.3963741595106618E-3</v>
      </c>
      <c r="X23" s="34">
        <f t="shared" si="9"/>
        <v>5.1826770999999997E-3</v>
      </c>
      <c r="Y23" s="35">
        <v>257</v>
      </c>
      <c r="Z23" s="81">
        <f t="shared" si="24"/>
        <v>1.3265009740927052</v>
      </c>
      <c r="AA23" s="34">
        <f t="shared" si="10"/>
        <v>1.4591510715019757E-3</v>
      </c>
      <c r="AB23" s="34">
        <f t="shared" si="11"/>
        <v>4.4690557999999998E-3</v>
      </c>
      <c r="AC23" s="35">
        <v>297</v>
      </c>
      <c r="AD23" s="81">
        <f t="shared" si="25"/>
        <v>1.3861365913374346</v>
      </c>
      <c r="AE23" s="34">
        <f t="shared" si="12"/>
        <v>1.5247502504711779E-3</v>
      </c>
      <c r="AF23" s="34">
        <f t="shared" si="13"/>
        <v>3.9487328999999998E-3</v>
      </c>
      <c r="AG23" s="35">
        <v>337</v>
      </c>
      <c r="AH23" s="81">
        <f t="shared" si="26"/>
        <v>1.4484532521046489</v>
      </c>
      <c r="AI23" s="34">
        <f t="shared" si="14"/>
        <v>1.5932985773151136E-3</v>
      </c>
      <c r="AJ23" s="34">
        <f t="shared" si="15"/>
        <v>3.5528755000000002E-3</v>
      </c>
    </row>
    <row r="24" spans="1:36" s="26" customFormat="1" ht="17.25" customHeight="1" x14ac:dyDescent="0.15">
      <c r="A24" s="35">
        <v>18</v>
      </c>
      <c r="B24" s="81">
        <f t="shared" si="17"/>
        <v>1.0199862205899792</v>
      </c>
      <c r="C24" s="34">
        <f t="shared" si="0"/>
        <v>1.1219848426489772E-3</v>
      </c>
      <c r="D24" s="34">
        <f t="shared" si="18"/>
        <v>5.6137919500000001E-2</v>
      </c>
      <c r="E24" s="35">
        <v>58</v>
      </c>
      <c r="F24" s="81">
        <f t="shared" si="27"/>
        <v>1.0658418279615511</v>
      </c>
      <c r="G24" s="34">
        <f t="shared" si="1"/>
        <v>1.1724260107577062E-3</v>
      </c>
      <c r="H24" s="34">
        <f t="shared" si="16"/>
        <v>1.78067051E-2</v>
      </c>
      <c r="I24" s="35">
        <v>98</v>
      </c>
      <c r="J24" s="81">
        <f t="shared" si="20"/>
        <v>1.1137589697783625</v>
      </c>
      <c r="K24" s="34">
        <f t="shared" si="2"/>
        <v>1.2251348667561988E-3</v>
      </c>
      <c r="L24" s="34">
        <f t="shared" si="3"/>
        <v>1.07695672E-2</v>
      </c>
      <c r="M24" s="35">
        <v>138</v>
      </c>
      <c r="N24" s="81">
        <f t="shared" si="21"/>
        <v>1.1638303266200081</v>
      </c>
      <c r="O24" s="34">
        <f t="shared" si="4"/>
        <v>1.280213359282009E-3</v>
      </c>
      <c r="P24" s="34">
        <f t="shared" si="5"/>
        <v>7.8142635999999994E-3</v>
      </c>
      <c r="Q24" s="35">
        <v>178</v>
      </c>
      <c r="R24" s="81">
        <f t="shared" si="22"/>
        <v>1.216152745714794</v>
      </c>
      <c r="S24" s="34">
        <f t="shared" si="6"/>
        <v>1.3377680202862736E-3</v>
      </c>
      <c r="T24" s="34">
        <f t="shared" si="7"/>
        <v>6.1889939000000001E-3</v>
      </c>
      <c r="U24" s="35">
        <v>218</v>
      </c>
      <c r="V24" s="81">
        <f t="shared" si="23"/>
        <v>1.2708274282601126</v>
      </c>
      <c r="W24" s="34">
        <f t="shared" si="8"/>
        <v>1.3979101710861238E-3</v>
      </c>
      <c r="X24" s="34">
        <f t="shared" si="9"/>
        <v>5.1616270000000002E-3</v>
      </c>
      <c r="Y24" s="35">
        <v>258</v>
      </c>
      <c r="Z24" s="81">
        <f t="shared" si="24"/>
        <v>1.3279601251642073</v>
      </c>
      <c r="AA24" s="34">
        <f t="shared" si="10"/>
        <v>1.4607561376806281E-3</v>
      </c>
      <c r="AB24" s="34">
        <f t="shared" si="11"/>
        <v>4.4540663000000001E-3</v>
      </c>
      <c r="AC24" s="35">
        <v>298</v>
      </c>
      <c r="AD24" s="81">
        <f t="shared" si="25"/>
        <v>1.387661341587906</v>
      </c>
      <c r="AE24" s="34">
        <f t="shared" si="12"/>
        <v>1.5264274757466967E-3</v>
      </c>
      <c r="AF24" s="34">
        <f t="shared" si="13"/>
        <v>3.9375282000000001E-3</v>
      </c>
      <c r="AG24" s="35">
        <v>338</v>
      </c>
      <c r="AH24" s="81">
        <f t="shared" si="26"/>
        <v>1.4500465506819642</v>
      </c>
      <c r="AI24" s="34">
        <f t="shared" si="14"/>
        <v>1.5950512057501607E-3</v>
      </c>
      <c r="AJ24" s="34">
        <f t="shared" si="15"/>
        <v>3.5441916000000001E-3</v>
      </c>
    </row>
    <row r="25" spans="1:36" s="26" customFormat="1" ht="17.25" customHeight="1" x14ac:dyDescent="0.15">
      <c r="A25" s="35">
        <v>19</v>
      </c>
      <c r="B25" s="81">
        <f t="shared" si="17"/>
        <v>1.0211082054326284</v>
      </c>
      <c r="C25" s="34">
        <f t="shared" si="0"/>
        <v>1.1232190259758911E-3</v>
      </c>
      <c r="D25" s="34">
        <f t="shared" si="18"/>
        <v>5.3212435799999999E-2</v>
      </c>
      <c r="E25" s="35">
        <v>59</v>
      </c>
      <c r="F25" s="81">
        <f t="shared" si="27"/>
        <v>1.0670142539723089</v>
      </c>
      <c r="G25" s="34">
        <f t="shared" si="1"/>
        <v>1.1737156793695399E-3</v>
      </c>
      <c r="H25" s="34">
        <f t="shared" si="16"/>
        <v>1.7514418300000001E-2</v>
      </c>
      <c r="I25" s="35">
        <v>99</v>
      </c>
      <c r="J25" s="81">
        <f t="shared" si="20"/>
        <v>1.1149841046451188</v>
      </c>
      <c r="K25" s="34">
        <f t="shared" si="2"/>
        <v>1.2264825151096306E-3</v>
      </c>
      <c r="L25" s="34">
        <f t="shared" si="3"/>
        <v>1.06665397E-2</v>
      </c>
      <c r="M25" s="35">
        <v>139</v>
      </c>
      <c r="N25" s="81">
        <f t="shared" si="21"/>
        <v>1.1651105399792903</v>
      </c>
      <c r="O25" s="34">
        <f t="shared" si="4"/>
        <v>1.2816215939772193E-3</v>
      </c>
      <c r="P25" s="34">
        <f t="shared" si="5"/>
        <v>7.7622033999999998E-3</v>
      </c>
      <c r="Q25" s="35">
        <v>179</v>
      </c>
      <c r="R25" s="81">
        <f t="shared" si="22"/>
        <v>1.2174905137350804</v>
      </c>
      <c r="S25" s="34">
        <f t="shared" si="6"/>
        <v>1.3392395651085883E-3</v>
      </c>
      <c r="T25" s="34">
        <f t="shared" si="7"/>
        <v>6.1576918999999997E-3</v>
      </c>
      <c r="U25" s="35">
        <v>219</v>
      </c>
      <c r="V25" s="81">
        <f t="shared" si="23"/>
        <v>1.2722253384311988</v>
      </c>
      <c r="W25" s="34">
        <f t="shared" si="8"/>
        <v>1.3994478722743186E-3</v>
      </c>
      <c r="X25" s="34">
        <f t="shared" si="9"/>
        <v>5.1407700999999998E-3</v>
      </c>
      <c r="Y25" s="35">
        <v>259</v>
      </c>
      <c r="Z25" s="81">
        <f t="shared" si="24"/>
        <v>1.329420881301888</v>
      </c>
      <c r="AA25" s="34">
        <f t="shared" si="10"/>
        <v>1.4623629694320768E-3</v>
      </c>
      <c r="AB25" s="34">
        <f t="shared" si="11"/>
        <v>4.4391932999999998E-3</v>
      </c>
      <c r="AC25" s="35">
        <v>299</v>
      </c>
      <c r="AD25" s="81">
        <f t="shared" si="25"/>
        <v>1.3891877690636529</v>
      </c>
      <c r="AE25" s="34">
        <f t="shared" si="12"/>
        <v>1.5281065459700183E-3</v>
      </c>
      <c r="AF25" s="34">
        <f t="shared" si="13"/>
        <v>3.9263991999999998E-3</v>
      </c>
      <c r="AG25" s="35">
        <v>339</v>
      </c>
      <c r="AH25" s="81">
        <f t="shared" si="26"/>
        <v>1.4516416018877145</v>
      </c>
      <c r="AI25" s="34">
        <f t="shared" si="14"/>
        <v>1.5968057620764861E-3</v>
      </c>
      <c r="AJ25" s="34">
        <f t="shared" si="15"/>
        <v>3.5355594999999999E-3</v>
      </c>
    </row>
    <row r="26" spans="1:36" s="26" customFormat="1" ht="17.25" customHeight="1" x14ac:dyDescent="0.15">
      <c r="A26" s="37">
        <v>20</v>
      </c>
      <c r="B26" s="84">
        <f t="shared" si="17"/>
        <v>1.0222314244586044</v>
      </c>
      <c r="C26" s="36">
        <f t="shared" si="0"/>
        <v>1.1244545669044648E-3</v>
      </c>
      <c r="D26" s="36">
        <f t="shared" si="18"/>
        <v>5.0579510500000001E-2</v>
      </c>
      <c r="E26" s="37">
        <v>60</v>
      </c>
      <c r="F26" s="84">
        <f t="shared" si="27"/>
        <v>1.0681879696516785</v>
      </c>
      <c r="G26" s="36">
        <f t="shared" si="1"/>
        <v>1.1750067666168463E-3</v>
      </c>
      <c r="H26" s="38">
        <f t="shared" si="16"/>
        <v>1.7231877900000001E-2</v>
      </c>
      <c r="I26" s="37">
        <v>100</v>
      </c>
      <c r="J26" s="84">
        <f t="shared" si="20"/>
        <v>1.1162105871602286</v>
      </c>
      <c r="K26" s="36">
        <f t="shared" si="2"/>
        <v>1.2278316458762513E-3</v>
      </c>
      <c r="L26" s="38">
        <f t="shared" si="3"/>
        <v>1.05655748E-2</v>
      </c>
      <c r="M26" s="37">
        <v>140</v>
      </c>
      <c r="N26" s="84">
        <f t="shared" si="21"/>
        <v>1.1663921615732675</v>
      </c>
      <c r="O26" s="36">
        <f t="shared" si="4"/>
        <v>1.2830313777305944E-3</v>
      </c>
      <c r="P26" s="38">
        <f t="shared" si="5"/>
        <v>7.7108882999999996E-3</v>
      </c>
      <c r="Q26" s="37">
        <v>180</v>
      </c>
      <c r="R26" s="84">
        <f t="shared" si="22"/>
        <v>1.2188297533001891</v>
      </c>
      <c r="S26" s="36">
        <f t="shared" si="6"/>
        <v>1.3407127286302078E-3</v>
      </c>
      <c r="T26" s="38">
        <f t="shared" si="7"/>
        <v>6.1267387000000003E-3</v>
      </c>
      <c r="U26" s="37">
        <v>220</v>
      </c>
      <c r="V26" s="84">
        <f t="shared" si="23"/>
        <v>1.2736247863034733</v>
      </c>
      <c r="W26" s="36">
        <f t="shared" si="8"/>
        <v>1.4009872649338206E-3</v>
      </c>
      <c r="X26" s="38">
        <f t="shared" si="9"/>
        <v>5.1201036000000002E-3</v>
      </c>
      <c r="Y26" s="37">
        <v>260</v>
      </c>
      <c r="Z26" s="84">
        <f t="shared" si="24"/>
        <v>1.3308832442713201</v>
      </c>
      <c r="AA26" s="36">
        <f t="shared" si="10"/>
        <v>1.4639715686984522E-3</v>
      </c>
      <c r="AB26" s="38">
        <f t="shared" si="11"/>
        <v>4.4244354999999997E-3</v>
      </c>
      <c r="AC26" s="37">
        <v>300</v>
      </c>
      <c r="AD26" s="84">
        <f t="shared" si="25"/>
        <v>1.3907158756096232</v>
      </c>
      <c r="AE26" s="36">
        <f t="shared" si="12"/>
        <v>1.5297874631705856E-3</v>
      </c>
      <c r="AF26" s="38">
        <f t="shared" si="13"/>
        <v>3.9153449999999998E-3</v>
      </c>
      <c r="AG26" s="37">
        <v>340</v>
      </c>
      <c r="AH26" s="84">
        <f t="shared" si="26"/>
        <v>1.4532384076497911</v>
      </c>
      <c r="AI26" s="36">
        <f t="shared" si="14"/>
        <v>1.5985622484147701E-3</v>
      </c>
      <c r="AJ26" s="38">
        <f t="shared" si="15"/>
        <v>3.5269787999999999E-3</v>
      </c>
    </row>
    <row r="27" spans="1:36" s="26" customFormat="1" ht="17.25" customHeight="1" x14ac:dyDescent="0.15">
      <c r="A27" s="33">
        <v>21</v>
      </c>
      <c r="B27" s="80">
        <f t="shared" si="17"/>
        <v>1.0233558790255088</v>
      </c>
      <c r="C27" s="32">
        <f t="shared" si="0"/>
        <v>1.1256914669280596E-3</v>
      </c>
      <c r="D27" s="32">
        <f t="shared" si="18"/>
        <v>4.8197349600000002E-2</v>
      </c>
      <c r="E27" s="33">
        <v>61</v>
      </c>
      <c r="F27" s="80">
        <f t="shared" si="27"/>
        <v>1.0693629764182955</v>
      </c>
      <c r="G27" s="32">
        <f t="shared" si="1"/>
        <v>1.1762992740601249E-3</v>
      </c>
      <c r="H27" s="32">
        <f t="shared" si="16"/>
        <v>1.6958604400000001E-2</v>
      </c>
      <c r="I27" s="33">
        <v>101</v>
      </c>
      <c r="J27" s="80">
        <f t="shared" si="20"/>
        <v>1.1174384188061048</v>
      </c>
      <c r="K27" s="32">
        <f t="shared" si="2"/>
        <v>1.2291822606867154E-3</v>
      </c>
      <c r="L27" s="32">
        <f t="shared" si="3"/>
        <v>1.04666111E-2</v>
      </c>
      <c r="M27" s="33">
        <v>141</v>
      </c>
      <c r="N27" s="80">
        <f t="shared" si="21"/>
        <v>1.1676751929509983</v>
      </c>
      <c r="O27" s="32">
        <f t="shared" si="4"/>
        <v>1.284442712246098E-3</v>
      </c>
      <c r="P27" s="32">
        <f t="shared" si="5"/>
        <v>7.6603026000000001E-3</v>
      </c>
      <c r="Q27" s="33">
        <v>181</v>
      </c>
      <c r="R27" s="80">
        <f t="shared" si="22"/>
        <v>1.2201704660288193</v>
      </c>
      <c r="S27" s="32">
        <f t="shared" si="6"/>
        <v>1.3421875126317013E-3</v>
      </c>
      <c r="T27" s="32">
        <f t="shared" si="7"/>
        <v>6.0961288000000004E-3</v>
      </c>
      <c r="U27" s="33">
        <v>221</v>
      </c>
      <c r="V27" s="80">
        <f t="shared" si="23"/>
        <v>1.2750257735684072</v>
      </c>
      <c r="W27" s="32">
        <f t="shared" si="8"/>
        <v>1.402528350925248E-3</v>
      </c>
      <c r="X27" s="32">
        <f t="shared" si="9"/>
        <v>5.0996250999999996E-3</v>
      </c>
      <c r="Y27" s="33">
        <v>261</v>
      </c>
      <c r="Z27" s="80">
        <f t="shared" si="24"/>
        <v>1.3323472158400187</v>
      </c>
      <c r="AA27" s="32">
        <f t="shared" si="10"/>
        <v>1.4655819374240207E-3</v>
      </c>
      <c r="AB27" s="32">
        <f t="shared" si="11"/>
        <v>4.4097915000000003E-3</v>
      </c>
      <c r="AC27" s="33">
        <v>301</v>
      </c>
      <c r="AD27" s="80">
        <f t="shared" si="25"/>
        <v>1.392245663072794</v>
      </c>
      <c r="AE27" s="32">
        <f t="shared" si="12"/>
        <v>1.5314702293800734E-3</v>
      </c>
      <c r="AF27" s="32">
        <f t="shared" si="13"/>
        <v>3.9043649999999999E-3</v>
      </c>
      <c r="AG27" s="33">
        <v>341</v>
      </c>
      <c r="AH27" s="80">
        <f t="shared" si="26"/>
        <v>1.454836969898206</v>
      </c>
      <c r="AI27" s="32">
        <f t="shared" si="14"/>
        <v>1.6003206668880265E-3</v>
      </c>
      <c r="AJ27" s="32">
        <f t="shared" si="15"/>
        <v>3.5184489999999999E-3</v>
      </c>
    </row>
    <row r="28" spans="1:36" s="26" customFormat="1" ht="17.25" customHeight="1" x14ac:dyDescent="0.15">
      <c r="A28" s="35">
        <v>22</v>
      </c>
      <c r="B28" s="81">
        <f t="shared" si="17"/>
        <v>1.024481570492437</v>
      </c>
      <c r="C28" s="34">
        <f t="shared" si="0"/>
        <v>1.1269297275416808E-3</v>
      </c>
      <c r="D28" s="34">
        <f t="shared" si="18"/>
        <v>4.6031757999999999E-2</v>
      </c>
      <c r="E28" s="35">
        <v>62</v>
      </c>
      <c r="F28" s="81">
        <f t="shared" si="27"/>
        <v>1.0705392756923557</v>
      </c>
      <c r="G28" s="34">
        <f t="shared" si="1"/>
        <v>1.1775932032615914E-3</v>
      </c>
      <c r="H28" s="34">
        <f t="shared" si="16"/>
        <v>1.6694149299999999E-2</v>
      </c>
      <c r="I28" s="35">
        <v>102</v>
      </c>
      <c r="J28" s="81">
        <f t="shared" si="20"/>
        <v>1.1186676010667918</v>
      </c>
      <c r="K28" s="34">
        <f t="shared" si="2"/>
        <v>1.2305343611734708E-3</v>
      </c>
      <c r="L28" s="34">
        <f t="shared" si="3"/>
        <v>1.03695899E-2</v>
      </c>
      <c r="M28" s="35">
        <v>142</v>
      </c>
      <c r="N28" s="81">
        <f t="shared" si="21"/>
        <v>1.1689596356632446</v>
      </c>
      <c r="O28" s="34">
        <f t="shared" si="4"/>
        <v>1.285855599229569E-3</v>
      </c>
      <c r="P28" s="34">
        <f t="shared" si="5"/>
        <v>7.6104307000000003E-3</v>
      </c>
      <c r="Q28" s="35">
        <v>182</v>
      </c>
      <c r="R28" s="81">
        <f t="shared" si="22"/>
        <v>1.2215126535414511</v>
      </c>
      <c r="S28" s="34">
        <f t="shared" si="6"/>
        <v>1.3436639188955963E-3</v>
      </c>
      <c r="T28" s="34">
        <f t="shared" si="7"/>
        <v>6.0658563000000002E-3</v>
      </c>
      <c r="U28" s="35">
        <v>222</v>
      </c>
      <c r="V28" s="81">
        <f t="shared" si="23"/>
        <v>1.2764283019193325</v>
      </c>
      <c r="W28" s="34">
        <f t="shared" si="8"/>
        <v>1.4040711321112659E-3</v>
      </c>
      <c r="X28" s="34">
        <f t="shared" si="9"/>
        <v>5.0793319999999998E-3</v>
      </c>
      <c r="Y28" s="35">
        <v>262</v>
      </c>
      <c r="Z28" s="81">
        <f t="shared" si="24"/>
        <v>1.3338127977774428</v>
      </c>
      <c r="AA28" s="34">
        <f t="shared" si="10"/>
        <v>1.4671940775551869E-3</v>
      </c>
      <c r="AB28" s="34">
        <f t="shared" si="11"/>
        <v>4.3952601000000003E-3</v>
      </c>
      <c r="AC28" s="35">
        <v>302</v>
      </c>
      <c r="AD28" s="81">
        <f t="shared" si="25"/>
        <v>1.3937771333021742</v>
      </c>
      <c r="AE28" s="34">
        <f t="shared" si="12"/>
        <v>1.5331548466323917E-3</v>
      </c>
      <c r="AF28" s="34">
        <f t="shared" si="13"/>
        <v>3.8934582999999999E-3</v>
      </c>
      <c r="AG28" s="35">
        <v>342</v>
      </c>
      <c r="AH28" s="81">
        <f t="shared" si="26"/>
        <v>1.4564372905650942</v>
      </c>
      <c r="AI28" s="34">
        <f t="shared" si="14"/>
        <v>1.6020810196216038E-3</v>
      </c>
      <c r="AJ28" s="34">
        <f t="shared" si="15"/>
        <v>3.5099696000000001E-3</v>
      </c>
    </row>
    <row r="29" spans="1:36" s="26" customFormat="1" ht="17.25" customHeight="1" x14ac:dyDescent="0.15">
      <c r="A29" s="35">
        <v>23</v>
      </c>
      <c r="B29" s="81">
        <f t="shared" si="17"/>
        <v>1.0256085002199788</v>
      </c>
      <c r="C29" s="34">
        <f t="shared" si="0"/>
        <v>1.1281693502419767E-3</v>
      </c>
      <c r="D29" s="34">
        <f t="shared" si="18"/>
        <v>4.4054487400000002E-2</v>
      </c>
      <c r="E29" s="35">
        <v>63</v>
      </c>
      <c r="F29" s="81">
        <f t="shared" si="27"/>
        <v>1.0717168688956173</v>
      </c>
      <c r="G29" s="34">
        <f t="shared" si="1"/>
        <v>1.1788885557851791E-3</v>
      </c>
      <c r="H29" s="34">
        <f t="shared" si="16"/>
        <v>1.64380929E-2</v>
      </c>
      <c r="I29" s="35">
        <v>103</v>
      </c>
      <c r="J29" s="81">
        <f t="shared" si="20"/>
        <v>1.1198981354279653</v>
      </c>
      <c r="K29" s="34">
        <f t="shared" si="2"/>
        <v>1.2318879489707619E-3</v>
      </c>
      <c r="L29" s="34">
        <f t="shared" si="3"/>
        <v>1.02744546E-2</v>
      </c>
      <c r="M29" s="35">
        <v>143</v>
      </c>
      <c r="N29" s="81">
        <f t="shared" si="21"/>
        <v>1.1702454912624742</v>
      </c>
      <c r="O29" s="34">
        <f t="shared" si="4"/>
        <v>1.2872700403887215E-3</v>
      </c>
      <c r="P29" s="34">
        <f t="shared" si="5"/>
        <v>7.5612578000000003E-3</v>
      </c>
      <c r="Q29" s="35">
        <v>183</v>
      </c>
      <c r="R29" s="81">
        <f t="shared" si="22"/>
        <v>1.2228563174603468</v>
      </c>
      <c r="S29" s="34">
        <f t="shared" si="6"/>
        <v>1.3451419492063815E-3</v>
      </c>
      <c r="T29" s="34">
        <f t="shared" si="7"/>
        <v>6.0359157E-3</v>
      </c>
      <c r="U29" s="35">
        <v>223</v>
      </c>
      <c r="V29" s="81">
        <f t="shared" si="23"/>
        <v>1.277832373051444</v>
      </c>
      <c r="W29" s="34">
        <f t="shared" si="8"/>
        <v>1.4056156103565884E-3</v>
      </c>
      <c r="X29" s="34">
        <f t="shared" si="9"/>
        <v>5.0592218000000003E-3</v>
      </c>
      <c r="Y29" s="35">
        <v>263</v>
      </c>
      <c r="Z29" s="81">
        <f t="shared" si="24"/>
        <v>1.335279991854998</v>
      </c>
      <c r="AA29" s="34">
        <f t="shared" si="10"/>
        <v>1.4688079910404979E-3</v>
      </c>
      <c r="AB29" s="34">
        <f t="shared" si="11"/>
        <v>4.3808400000000004E-3</v>
      </c>
      <c r="AC29" s="35">
        <v>303</v>
      </c>
      <c r="AD29" s="81">
        <f t="shared" si="25"/>
        <v>1.3953102881488069</v>
      </c>
      <c r="AE29" s="34">
        <f t="shared" si="12"/>
        <v>1.5348413169636876E-3</v>
      </c>
      <c r="AF29" s="34">
        <f t="shared" si="13"/>
        <v>3.8826243E-3</v>
      </c>
      <c r="AG29" s="35">
        <v>343</v>
      </c>
      <c r="AH29" s="81">
        <f t="shared" si="26"/>
        <v>1.458039371584716</v>
      </c>
      <c r="AI29" s="34">
        <f t="shared" si="14"/>
        <v>1.6038433087431875E-3</v>
      </c>
      <c r="AJ29" s="34">
        <f t="shared" si="15"/>
        <v>3.5015403000000001E-3</v>
      </c>
    </row>
    <row r="30" spans="1:36" s="26" customFormat="1" ht="17.25" customHeight="1" x14ac:dyDescent="0.15">
      <c r="A30" s="35">
        <v>24</v>
      </c>
      <c r="B30" s="81">
        <f t="shared" si="17"/>
        <v>1.0267366695702209</v>
      </c>
      <c r="C30" s="34">
        <f t="shared" si="0"/>
        <v>1.1294103365272431E-3</v>
      </c>
      <c r="D30" s="34">
        <f t="shared" si="18"/>
        <v>4.22419978E-2</v>
      </c>
      <c r="E30" s="35">
        <v>64</v>
      </c>
      <c r="F30" s="81">
        <f t="shared" si="27"/>
        <v>1.0728957574514026</v>
      </c>
      <c r="G30" s="34">
        <f t="shared" si="1"/>
        <v>1.1801853331965429E-3</v>
      </c>
      <c r="H30" s="34">
        <f t="shared" si="16"/>
        <v>1.6190041400000001E-2</v>
      </c>
      <c r="I30" s="35">
        <v>104</v>
      </c>
      <c r="J30" s="81">
        <f t="shared" si="20"/>
        <v>1.1211300233769361</v>
      </c>
      <c r="K30" s="34">
        <f t="shared" si="2"/>
        <v>1.2332430257146296E-3</v>
      </c>
      <c r="L30" s="34">
        <f t="shared" si="3"/>
        <v>1.0181150700000001E-2</v>
      </c>
      <c r="M30" s="35">
        <v>144</v>
      </c>
      <c r="N30" s="81">
        <f t="shared" si="21"/>
        <v>1.171532761302863</v>
      </c>
      <c r="O30" s="34">
        <f t="shared" si="4"/>
        <v>1.2886860374331493E-3</v>
      </c>
      <c r="P30" s="34">
        <f t="shared" si="5"/>
        <v>7.5127691999999999E-3</v>
      </c>
      <c r="Q30" s="35">
        <v>184</v>
      </c>
      <c r="R30" s="81">
        <f t="shared" si="22"/>
        <v>1.2242014594095534</v>
      </c>
      <c r="S30" s="34">
        <f t="shared" si="6"/>
        <v>1.3466216053505088E-3</v>
      </c>
      <c r="T30" s="34">
        <f t="shared" si="7"/>
        <v>6.0063017000000002E-3</v>
      </c>
      <c r="U30" s="35">
        <v>224</v>
      </c>
      <c r="V30" s="81">
        <f t="shared" si="23"/>
        <v>1.2792379886618008</v>
      </c>
      <c r="W30" s="34">
        <f t="shared" si="8"/>
        <v>1.4071617875279811E-3</v>
      </c>
      <c r="X30" s="34">
        <f t="shared" si="9"/>
        <v>5.0392921000000004E-3</v>
      </c>
      <c r="Y30" s="35">
        <v>264</v>
      </c>
      <c r="Z30" s="81">
        <f t="shared" si="24"/>
        <v>1.3367487998460386</v>
      </c>
      <c r="AA30" s="34">
        <f t="shared" si="10"/>
        <v>1.4704236798306425E-3</v>
      </c>
      <c r="AB30" s="34">
        <f t="shared" si="11"/>
        <v>4.3665298000000003E-3</v>
      </c>
      <c r="AC30" s="35">
        <v>304</v>
      </c>
      <c r="AD30" s="81">
        <f t="shared" si="25"/>
        <v>1.3968451294657707</v>
      </c>
      <c r="AE30" s="34">
        <f t="shared" si="12"/>
        <v>1.5365296424123479E-3</v>
      </c>
      <c r="AF30" s="34">
        <f t="shared" si="13"/>
        <v>3.8718621999999999E-3</v>
      </c>
      <c r="AG30" s="35">
        <v>344</v>
      </c>
      <c r="AH30" s="81">
        <f t="shared" si="26"/>
        <v>1.4596432148934593</v>
      </c>
      <c r="AI30" s="34">
        <f t="shared" si="14"/>
        <v>1.6056075363828051E-3</v>
      </c>
      <c r="AJ30" s="34">
        <f t="shared" si="15"/>
        <v>3.4931605000000001E-3</v>
      </c>
    </row>
    <row r="31" spans="1:36" s="26" customFormat="1" ht="17.25" customHeight="1" x14ac:dyDescent="0.15">
      <c r="A31" s="39">
        <v>25</v>
      </c>
      <c r="B31" s="82">
        <f t="shared" si="17"/>
        <v>1.0278660799067483</v>
      </c>
      <c r="C31" s="38">
        <f t="shared" si="0"/>
        <v>1.1306526878974231E-3</v>
      </c>
      <c r="D31" s="38">
        <f t="shared" si="18"/>
        <v>4.0574515399999997E-2</v>
      </c>
      <c r="E31" s="39">
        <v>65</v>
      </c>
      <c r="F31" s="82">
        <f t="shared" si="27"/>
        <v>1.0740759427845994</v>
      </c>
      <c r="G31" s="38">
        <f t="shared" si="1"/>
        <v>1.1814835370630593E-3</v>
      </c>
      <c r="H31" s="38">
        <f t="shared" si="16"/>
        <v>1.59496254E-2</v>
      </c>
      <c r="I31" s="39">
        <v>105</v>
      </c>
      <c r="J31" s="82">
        <f t="shared" si="20"/>
        <v>1.1223632664026508</v>
      </c>
      <c r="K31" s="38">
        <f t="shared" si="2"/>
        <v>1.2345995930429158E-3</v>
      </c>
      <c r="L31" s="38">
        <f t="shared" si="3"/>
        <v>1.0089626000000001E-2</v>
      </c>
      <c r="M31" s="39">
        <v>145</v>
      </c>
      <c r="N31" s="82">
        <f t="shared" si="21"/>
        <v>1.1728214473402963</v>
      </c>
      <c r="O31" s="38">
        <f t="shared" si="4"/>
        <v>1.2901035920743259E-3</v>
      </c>
      <c r="P31" s="38">
        <f t="shared" si="5"/>
        <v>7.4649507000000004E-3</v>
      </c>
      <c r="Q31" s="39">
        <v>185</v>
      </c>
      <c r="R31" s="82">
        <f t="shared" si="22"/>
        <v>1.225548081014904</v>
      </c>
      <c r="S31" s="38">
        <f t="shared" si="6"/>
        <v>1.3481028891163943E-3</v>
      </c>
      <c r="T31" s="38">
        <f t="shared" si="7"/>
        <v>5.9770088999999997E-3</v>
      </c>
      <c r="U31" s="39">
        <v>225</v>
      </c>
      <c r="V31" s="82">
        <f t="shared" si="23"/>
        <v>1.280645150449329</v>
      </c>
      <c r="W31" s="38">
        <f t="shared" si="8"/>
        <v>1.4087096654942619E-3</v>
      </c>
      <c r="X31" s="38">
        <f t="shared" si="9"/>
        <v>5.0195404000000004E-3</v>
      </c>
      <c r="Y31" s="39">
        <v>265</v>
      </c>
      <c r="Z31" s="82">
        <f t="shared" si="24"/>
        <v>1.3382192235258694</v>
      </c>
      <c r="AA31" s="38">
        <f t="shared" si="10"/>
        <v>1.4720411458784563E-3</v>
      </c>
      <c r="AB31" s="38">
        <f t="shared" si="11"/>
        <v>4.3523284000000001E-3</v>
      </c>
      <c r="AC31" s="39">
        <v>305</v>
      </c>
      <c r="AD31" s="82">
        <f t="shared" si="25"/>
        <v>1.3983816591081832</v>
      </c>
      <c r="AE31" s="38">
        <f t="shared" si="12"/>
        <v>1.5382198250190016E-3</v>
      </c>
      <c r="AF31" s="38">
        <f t="shared" si="13"/>
        <v>3.8611713000000001E-3</v>
      </c>
      <c r="AG31" s="39">
        <v>345</v>
      </c>
      <c r="AH31" s="82">
        <f t="shared" si="26"/>
        <v>1.4612488224298423</v>
      </c>
      <c r="AI31" s="38">
        <f t="shared" si="14"/>
        <v>1.6073737046728264E-3</v>
      </c>
      <c r="AJ31" s="38">
        <f t="shared" si="15"/>
        <v>3.4848298999999999E-3</v>
      </c>
    </row>
    <row r="32" spans="1:36" s="26" customFormat="1" ht="17.25" customHeight="1" x14ac:dyDescent="0.15">
      <c r="A32" s="41">
        <v>26</v>
      </c>
      <c r="B32" s="83">
        <f t="shared" si="17"/>
        <v>1.0289967325946459</v>
      </c>
      <c r="C32" s="40">
        <f t="shared" si="0"/>
        <v>1.1318964058541104E-3</v>
      </c>
      <c r="D32" s="40">
        <f t="shared" si="18"/>
        <v>3.9035308599999999E-2</v>
      </c>
      <c r="E32" s="41">
        <v>66</v>
      </c>
      <c r="F32" s="83">
        <f t="shared" si="27"/>
        <v>1.0752574263216625</v>
      </c>
      <c r="G32" s="40">
        <f t="shared" si="1"/>
        <v>1.182783168953829E-3</v>
      </c>
      <c r="H32" s="32">
        <f t="shared" si="16"/>
        <v>1.5716497699999998E-2</v>
      </c>
      <c r="I32" s="41">
        <v>106</v>
      </c>
      <c r="J32" s="83">
        <f t="shared" si="20"/>
        <v>1.1235978659956938</v>
      </c>
      <c r="K32" s="40">
        <f t="shared" si="2"/>
        <v>1.2359576525952632E-3</v>
      </c>
      <c r="L32" s="32">
        <f t="shared" si="3"/>
        <v>9.9998299999999995E-3</v>
      </c>
      <c r="M32" s="41">
        <v>146</v>
      </c>
      <c r="N32" s="83">
        <f t="shared" si="21"/>
        <v>1.1741115509323707</v>
      </c>
      <c r="O32" s="40">
        <f t="shared" si="4"/>
        <v>1.291522706025608E-3</v>
      </c>
      <c r="P32" s="32">
        <f t="shared" si="5"/>
        <v>7.4177888000000001E-3</v>
      </c>
      <c r="Q32" s="41">
        <v>186</v>
      </c>
      <c r="R32" s="83">
        <f t="shared" si="22"/>
        <v>1.2268961839040204</v>
      </c>
      <c r="S32" s="40">
        <f t="shared" si="6"/>
        <v>1.3495858022944225E-3</v>
      </c>
      <c r="T32" s="32">
        <f t="shared" si="7"/>
        <v>5.9480321999999999E-3</v>
      </c>
      <c r="U32" s="41">
        <v>226</v>
      </c>
      <c r="V32" s="83">
        <f t="shared" si="23"/>
        <v>1.2820538601148235</v>
      </c>
      <c r="W32" s="40">
        <f t="shared" si="8"/>
        <v>1.4102592461263058E-3</v>
      </c>
      <c r="X32" s="32">
        <f t="shared" si="9"/>
        <v>4.9999644000000001E-3</v>
      </c>
      <c r="Y32" s="41">
        <v>266</v>
      </c>
      <c r="Z32" s="83">
        <f t="shared" si="24"/>
        <v>1.339691264671748</v>
      </c>
      <c r="AA32" s="40">
        <f t="shared" si="10"/>
        <v>1.4736603911389228E-3</v>
      </c>
      <c r="AB32" s="32">
        <f t="shared" si="11"/>
        <v>4.3382346E-3</v>
      </c>
      <c r="AC32" s="41">
        <v>306</v>
      </c>
      <c r="AD32" s="83">
        <f t="shared" si="25"/>
        <v>1.3999198789332024</v>
      </c>
      <c r="AE32" s="40">
        <f t="shared" si="12"/>
        <v>1.5399118668265226E-3</v>
      </c>
      <c r="AF32" s="32">
        <f t="shared" si="13"/>
        <v>3.8505509000000002E-3</v>
      </c>
      <c r="AG32" s="41">
        <v>346</v>
      </c>
      <c r="AH32" s="83">
        <f t="shared" si="26"/>
        <v>1.4628561961345152</v>
      </c>
      <c r="AI32" s="40">
        <f t="shared" si="14"/>
        <v>1.6091418157479667E-3</v>
      </c>
      <c r="AJ32" s="32">
        <f t="shared" si="15"/>
        <v>3.4765480999999999E-3</v>
      </c>
    </row>
    <row r="33" spans="1:36" s="26" customFormat="1" ht="17.25" customHeight="1" x14ac:dyDescent="0.15">
      <c r="A33" s="35">
        <v>27</v>
      </c>
      <c r="B33" s="81">
        <f t="shared" si="17"/>
        <v>1.0301286290005001</v>
      </c>
      <c r="C33" s="34">
        <f t="shared" si="0"/>
        <v>1.1331414919005501E-3</v>
      </c>
      <c r="D33" s="34">
        <f t="shared" si="18"/>
        <v>3.7610124600000003E-2</v>
      </c>
      <c r="E33" s="35">
        <v>67</v>
      </c>
      <c r="F33" s="81">
        <f t="shared" si="27"/>
        <v>1.0764402094906165</v>
      </c>
      <c r="G33" s="34">
        <f t="shared" si="1"/>
        <v>1.1840842304396782E-3</v>
      </c>
      <c r="H33" s="34">
        <f t="shared" si="16"/>
        <v>1.54903321E-2</v>
      </c>
      <c r="I33" s="35">
        <v>107</v>
      </c>
      <c r="J33" s="81">
        <f t="shared" si="20"/>
        <v>1.1248338236482891</v>
      </c>
      <c r="K33" s="34">
        <f t="shared" si="2"/>
        <v>1.237317206013118E-3</v>
      </c>
      <c r="L33" s="34">
        <f t="shared" si="3"/>
        <v>9.9117144000000004E-3</v>
      </c>
      <c r="M33" s="35">
        <v>147</v>
      </c>
      <c r="N33" s="81">
        <f t="shared" si="21"/>
        <v>1.1754030736383965</v>
      </c>
      <c r="O33" s="34">
        <f t="shared" si="4"/>
        <v>1.2929433810022362E-3</v>
      </c>
      <c r="P33" s="34">
        <f t="shared" si="5"/>
        <v>7.3712698E-3</v>
      </c>
      <c r="Q33" s="35">
        <v>187</v>
      </c>
      <c r="R33" s="81">
        <f t="shared" si="22"/>
        <v>1.2282457697063149</v>
      </c>
      <c r="S33" s="34">
        <f t="shared" si="6"/>
        <v>1.3510703466769463E-3</v>
      </c>
      <c r="T33" s="34">
        <f t="shared" si="7"/>
        <v>5.9193663999999998E-3</v>
      </c>
      <c r="U33" s="35">
        <v>227</v>
      </c>
      <c r="V33" s="81">
        <f t="shared" si="23"/>
        <v>1.28346411936095</v>
      </c>
      <c r="W33" s="34">
        <f t="shared" si="8"/>
        <v>1.4118105312970449E-3</v>
      </c>
      <c r="X33" s="34">
        <f t="shared" si="9"/>
        <v>4.9805617000000003E-3</v>
      </c>
      <c r="Y33" s="35">
        <v>267</v>
      </c>
      <c r="Z33" s="81">
        <f t="shared" si="24"/>
        <v>1.3411649250628872</v>
      </c>
      <c r="AA33" s="34">
        <f t="shared" si="10"/>
        <v>1.4752814175691758E-3</v>
      </c>
      <c r="AB33" s="34">
        <f t="shared" si="11"/>
        <v>4.3242469999999998E-3</v>
      </c>
      <c r="AC33" s="35">
        <v>307</v>
      </c>
      <c r="AD33" s="81">
        <f t="shared" si="25"/>
        <v>1.401459790800029</v>
      </c>
      <c r="AE33" s="34">
        <f t="shared" si="12"/>
        <v>1.541605769880032E-3</v>
      </c>
      <c r="AF33" s="34">
        <f t="shared" si="13"/>
        <v>3.8400003999999998E-3</v>
      </c>
      <c r="AG33" s="35">
        <v>347</v>
      </c>
      <c r="AH33" s="81">
        <f t="shared" si="26"/>
        <v>1.4644653379502632</v>
      </c>
      <c r="AI33" s="34">
        <f t="shared" si="14"/>
        <v>1.6109118717452895E-3</v>
      </c>
      <c r="AJ33" s="34">
        <f t="shared" si="15"/>
        <v>3.4683144999999999E-3</v>
      </c>
    </row>
    <row r="34" spans="1:36" s="26" customFormat="1" ht="17.25" customHeight="1" x14ac:dyDescent="0.15">
      <c r="A34" s="35">
        <v>28</v>
      </c>
      <c r="B34" s="81">
        <f t="shared" si="17"/>
        <v>1.0312617704924008</v>
      </c>
      <c r="C34" s="34">
        <f t="shared" si="0"/>
        <v>1.1343879475416408E-3</v>
      </c>
      <c r="D34" s="34">
        <f t="shared" si="18"/>
        <v>3.6286746699999997E-2</v>
      </c>
      <c r="E34" s="35">
        <v>68</v>
      </c>
      <c r="F34" s="81">
        <f t="shared" si="27"/>
        <v>1.0776242937210563</v>
      </c>
      <c r="G34" s="34">
        <f t="shared" si="1"/>
        <v>1.185386723093162E-3</v>
      </c>
      <c r="H34" s="34">
        <f t="shared" si="16"/>
        <v>1.5270821400000001E-2</v>
      </c>
      <c r="I34" s="35">
        <v>108</v>
      </c>
      <c r="J34" s="81">
        <f t="shared" si="20"/>
        <v>1.1260711408543023</v>
      </c>
      <c r="K34" s="34">
        <f t="shared" si="2"/>
        <v>1.2386782549397325E-3</v>
      </c>
      <c r="L34" s="34">
        <f t="shared" si="3"/>
        <v>9.8252323999999999E-3</v>
      </c>
      <c r="M34" s="35">
        <v>148</v>
      </c>
      <c r="N34" s="81">
        <f t="shared" si="21"/>
        <v>1.1766960170193987</v>
      </c>
      <c r="O34" s="34">
        <f t="shared" si="4"/>
        <v>1.2943656187213387E-3</v>
      </c>
      <c r="P34" s="34">
        <f t="shared" si="5"/>
        <v>7.3253807999999997E-3</v>
      </c>
      <c r="Q34" s="35">
        <v>188</v>
      </c>
      <c r="R34" s="81">
        <f t="shared" si="22"/>
        <v>1.229596840052992</v>
      </c>
      <c r="S34" s="34">
        <f t="shared" si="6"/>
        <v>1.3525565240582913E-3</v>
      </c>
      <c r="T34" s="34">
        <f t="shared" si="7"/>
        <v>5.8910066999999997E-3</v>
      </c>
      <c r="U34" s="35">
        <v>228</v>
      </c>
      <c r="V34" s="81">
        <f t="shared" si="23"/>
        <v>1.2848759298922472</v>
      </c>
      <c r="W34" s="34">
        <f t="shared" si="8"/>
        <v>1.413363522881472E-3</v>
      </c>
      <c r="X34" s="34">
        <f t="shared" si="9"/>
        <v>4.9613301000000004E-3</v>
      </c>
      <c r="Y34" s="35">
        <v>268</v>
      </c>
      <c r="Z34" s="81">
        <f t="shared" si="24"/>
        <v>1.3426402064804566</v>
      </c>
      <c r="AA34" s="34">
        <f t="shared" si="10"/>
        <v>1.476904227128502E-3</v>
      </c>
      <c r="AB34" s="34">
        <f t="shared" si="11"/>
        <v>4.3103645999999999E-3</v>
      </c>
      <c r="AC34" s="35">
        <v>308</v>
      </c>
      <c r="AD34" s="81">
        <f t="shared" si="25"/>
        <v>1.4030013965699093</v>
      </c>
      <c r="AE34" s="34">
        <f t="shared" si="12"/>
        <v>1.5433015362269003E-3</v>
      </c>
      <c r="AF34" s="34">
        <f t="shared" si="13"/>
        <v>3.8295191E-3</v>
      </c>
      <c r="AG34" s="35">
        <v>348</v>
      </c>
      <c r="AH34" s="81">
        <f t="shared" si="26"/>
        <v>1.4660762498220086</v>
      </c>
      <c r="AI34" s="34">
        <f t="shared" si="14"/>
        <v>1.6126838748042093E-3</v>
      </c>
      <c r="AJ34" s="34">
        <f t="shared" si="15"/>
        <v>3.4601288000000001E-3</v>
      </c>
    </row>
    <row r="35" spans="1:36" s="26" customFormat="1" ht="17.25" customHeight="1" x14ac:dyDescent="0.15">
      <c r="A35" s="35">
        <v>29</v>
      </c>
      <c r="B35" s="81">
        <f t="shared" si="17"/>
        <v>1.0323961584399426</v>
      </c>
      <c r="C35" s="34">
        <f t="shared" si="0"/>
        <v>1.1356357742839367E-3</v>
      </c>
      <c r="D35" s="34">
        <f t="shared" si="18"/>
        <v>3.5054643199999999E-2</v>
      </c>
      <c r="E35" s="35">
        <v>69</v>
      </c>
      <c r="F35" s="81">
        <f t="shared" si="27"/>
        <v>1.0788096804441496</v>
      </c>
      <c r="G35" s="34">
        <f t="shared" si="1"/>
        <v>1.1866906484885647E-3</v>
      </c>
      <c r="H35" s="34">
        <f t="shared" si="16"/>
        <v>1.50576762E-2</v>
      </c>
      <c r="I35" s="35">
        <v>109</v>
      </c>
      <c r="J35" s="81">
        <f t="shared" si="20"/>
        <v>1.1273098191092421</v>
      </c>
      <c r="K35" s="34">
        <f t="shared" si="2"/>
        <v>1.2400408010201664E-3</v>
      </c>
      <c r="L35" s="34">
        <f t="shared" si="3"/>
        <v>9.7403390000000006E-3</v>
      </c>
      <c r="M35" s="35">
        <v>149</v>
      </c>
      <c r="N35" s="81">
        <f t="shared" si="21"/>
        <v>1.1779903826381202</v>
      </c>
      <c r="O35" s="34">
        <f t="shared" si="4"/>
        <v>1.2957894209019321E-3</v>
      </c>
      <c r="P35" s="34">
        <f t="shared" si="5"/>
        <v>7.2801092E-3</v>
      </c>
      <c r="Q35" s="35">
        <v>189</v>
      </c>
      <c r="R35" s="81">
        <f t="shared" si="22"/>
        <v>1.2309493965770504</v>
      </c>
      <c r="S35" s="34">
        <f t="shared" si="6"/>
        <v>1.3540443362347553E-3</v>
      </c>
      <c r="T35" s="34">
        <f t="shared" si="7"/>
        <v>5.8629481000000002E-3</v>
      </c>
      <c r="U35" s="35">
        <v>229</v>
      </c>
      <c r="V35" s="81">
        <f t="shared" si="23"/>
        <v>1.2862892934151289</v>
      </c>
      <c r="W35" s="34">
        <f t="shared" si="8"/>
        <v>1.4149182227566417E-3</v>
      </c>
      <c r="X35" s="34">
        <f t="shared" si="9"/>
        <v>4.9422672999999999E-3</v>
      </c>
      <c r="Y35" s="35">
        <v>269</v>
      </c>
      <c r="Z35" s="81">
        <f t="shared" si="24"/>
        <v>1.3441171107075851</v>
      </c>
      <c r="AA35" s="34">
        <f t="shared" si="10"/>
        <v>1.4785288217783435E-3</v>
      </c>
      <c r="AB35" s="34">
        <f t="shared" si="11"/>
        <v>4.2965861999999999E-3</v>
      </c>
      <c r="AC35" s="35">
        <v>309</v>
      </c>
      <c r="AD35" s="81">
        <f t="shared" si="25"/>
        <v>1.4045446981061362</v>
      </c>
      <c r="AE35" s="34">
        <f t="shared" si="12"/>
        <v>1.54499916791675E-3</v>
      </c>
      <c r="AF35" s="34">
        <f t="shared" si="13"/>
        <v>3.8191062000000001E-3</v>
      </c>
      <c r="AG35" s="35">
        <v>349</v>
      </c>
      <c r="AH35" s="81">
        <f t="shared" si="26"/>
        <v>1.4676889336968129</v>
      </c>
      <c r="AI35" s="34">
        <f t="shared" si="14"/>
        <v>1.6144578270664942E-3</v>
      </c>
      <c r="AJ35" s="34">
        <f t="shared" si="15"/>
        <v>3.4519907000000001E-3</v>
      </c>
    </row>
    <row r="36" spans="1:36" s="26" customFormat="1" ht="17.25" customHeight="1" x14ac:dyDescent="0.15">
      <c r="A36" s="37">
        <v>30</v>
      </c>
      <c r="B36" s="84">
        <f t="shared" si="17"/>
        <v>1.0335317942142266</v>
      </c>
      <c r="C36" s="36">
        <f t="shared" si="0"/>
        <v>1.1368849736356492E-3</v>
      </c>
      <c r="D36" s="36">
        <f t="shared" si="18"/>
        <v>3.3904686599999997E-2</v>
      </c>
      <c r="E36" s="37">
        <v>70</v>
      </c>
      <c r="F36" s="84">
        <f t="shared" si="27"/>
        <v>1.0799963710926384</v>
      </c>
      <c r="G36" s="36">
        <f t="shared" si="1"/>
        <v>1.187996008201902E-3</v>
      </c>
      <c r="H36" s="38">
        <f t="shared" si="16"/>
        <v>1.4850623699999999E-2</v>
      </c>
      <c r="I36" s="37">
        <v>110</v>
      </c>
      <c r="J36" s="84">
        <f t="shared" si="20"/>
        <v>1.1285498599102624</v>
      </c>
      <c r="K36" s="36">
        <f t="shared" si="2"/>
        <v>1.2414048459012887E-3</v>
      </c>
      <c r="L36" s="38">
        <f t="shared" si="3"/>
        <v>9.6569910000000002E-3</v>
      </c>
      <c r="M36" s="37">
        <v>150</v>
      </c>
      <c r="N36" s="84">
        <f t="shared" si="21"/>
        <v>1.1792861720590222</v>
      </c>
      <c r="O36" s="36">
        <f t="shared" si="4"/>
        <v>1.2972147892649243E-3</v>
      </c>
      <c r="P36" s="38">
        <f t="shared" si="5"/>
        <v>7.2354424999999997E-3</v>
      </c>
      <c r="Q36" s="37">
        <v>190</v>
      </c>
      <c r="R36" s="84">
        <f t="shared" si="22"/>
        <v>1.2323034409132854</v>
      </c>
      <c r="S36" s="36">
        <f t="shared" si="6"/>
        <v>1.355533785004614E-3</v>
      </c>
      <c r="T36" s="38">
        <f t="shared" si="7"/>
        <v>5.835186E-3</v>
      </c>
      <c r="U36" s="37">
        <v>230</v>
      </c>
      <c r="V36" s="84">
        <f t="shared" si="23"/>
        <v>1.2877042116378856</v>
      </c>
      <c r="W36" s="36">
        <f t="shared" si="8"/>
        <v>1.4164746328016742E-3</v>
      </c>
      <c r="X36" s="38">
        <f t="shared" si="9"/>
        <v>4.9233712000000002E-3</v>
      </c>
      <c r="Y36" s="37">
        <v>270</v>
      </c>
      <c r="Z36" s="84">
        <f t="shared" si="24"/>
        <v>1.3455956395293636</v>
      </c>
      <c r="AA36" s="36">
        <f t="shared" si="10"/>
        <v>1.4801552034822999E-3</v>
      </c>
      <c r="AB36" s="38">
        <f t="shared" si="11"/>
        <v>4.2829104999999998E-3</v>
      </c>
      <c r="AC36" s="37">
        <v>310</v>
      </c>
      <c r="AD36" s="84">
        <f t="shared" si="25"/>
        <v>1.4060896972740531</v>
      </c>
      <c r="AE36" s="36">
        <f t="shared" si="12"/>
        <v>1.5466986670014584E-3</v>
      </c>
      <c r="AF36" s="38">
        <f t="shared" si="13"/>
        <v>3.8087612E-3</v>
      </c>
      <c r="AG36" s="37">
        <v>350</v>
      </c>
      <c r="AH36" s="84">
        <f t="shared" si="26"/>
        <v>1.4693033915238796</v>
      </c>
      <c r="AI36" s="36">
        <f t="shared" si="14"/>
        <v>1.6162337306762674E-3</v>
      </c>
      <c r="AJ36" s="38">
        <f t="shared" si="15"/>
        <v>3.4438995E-3</v>
      </c>
    </row>
    <row r="37" spans="1:36" s="26" customFormat="1" ht="17.25" customHeight="1" x14ac:dyDescent="0.15">
      <c r="A37" s="33">
        <v>31</v>
      </c>
      <c r="B37" s="80">
        <f t="shared" si="17"/>
        <v>1.0346686791878623</v>
      </c>
      <c r="C37" s="32">
        <f t="shared" si="0"/>
        <v>1.1381355471066486E-3</v>
      </c>
      <c r="D37" s="32">
        <f t="shared" si="18"/>
        <v>3.2828927299999998E-2</v>
      </c>
      <c r="E37" s="33">
        <v>71</v>
      </c>
      <c r="F37" s="80">
        <f t="shared" si="27"/>
        <v>1.0811843671008403</v>
      </c>
      <c r="G37" s="32">
        <f t="shared" si="1"/>
        <v>1.1893028038109244E-3</v>
      </c>
      <c r="H37" s="32">
        <f t="shared" si="16"/>
        <v>1.46494066E-2</v>
      </c>
      <c r="I37" s="33">
        <v>111</v>
      </c>
      <c r="J37" s="80">
        <f t="shared" si="20"/>
        <v>1.1297912647561636</v>
      </c>
      <c r="K37" s="32">
        <f t="shared" si="2"/>
        <v>1.2427703912317801E-3</v>
      </c>
      <c r="L37" s="32">
        <f t="shared" si="3"/>
        <v>9.5751466000000007E-3</v>
      </c>
      <c r="M37" s="33">
        <v>151</v>
      </c>
      <c r="N37" s="80">
        <f t="shared" si="21"/>
        <v>1.1805833868482873</v>
      </c>
      <c r="O37" s="32">
        <f t="shared" si="4"/>
        <v>1.2986417255331161E-3</v>
      </c>
      <c r="P37" s="32">
        <f t="shared" si="5"/>
        <v>7.1913688000000003E-3</v>
      </c>
      <c r="Q37" s="33">
        <v>191</v>
      </c>
      <c r="R37" s="80">
        <f t="shared" si="22"/>
        <v>1.23365897469829</v>
      </c>
      <c r="S37" s="32">
        <f t="shared" si="6"/>
        <v>1.3570248721681191E-3</v>
      </c>
      <c r="T37" s="32">
        <f t="shared" si="7"/>
        <v>5.8077156E-3</v>
      </c>
      <c r="U37" s="33">
        <v>231</v>
      </c>
      <c r="V37" s="80">
        <f t="shared" si="23"/>
        <v>1.2891206862706874</v>
      </c>
      <c r="W37" s="32">
        <f t="shared" si="8"/>
        <v>1.4180327548977561E-3</v>
      </c>
      <c r="X37" s="32">
        <f t="shared" si="9"/>
        <v>4.9046395999999999E-3</v>
      </c>
      <c r="Y37" s="33">
        <v>271</v>
      </c>
      <c r="Z37" s="80">
        <f t="shared" si="24"/>
        <v>1.347075794732846</v>
      </c>
      <c r="AA37" s="32">
        <f t="shared" si="10"/>
        <v>1.4817833742061307E-3</v>
      </c>
      <c r="AB37" s="32">
        <f t="shared" si="11"/>
        <v>4.2693365E-3</v>
      </c>
      <c r="AC37" s="33">
        <v>311</v>
      </c>
      <c r="AD37" s="80">
        <f t="shared" si="25"/>
        <v>1.4076363959410547</v>
      </c>
      <c r="AE37" s="32">
        <f t="shared" si="12"/>
        <v>1.5484000355351602E-3</v>
      </c>
      <c r="AF37" s="32">
        <f t="shared" si="13"/>
        <v>3.7984833000000002E-3</v>
      </c>
      <c r="AG37" s="33">
        <v>351</v>
      </c>
      <c r="AH37" s="80">
        <f t="shared" si="26"/>
        <v>1.470919625254556</v>
      </c>
      <c r="AI37" s="32">
        <f t="shared" si="14"/>
        <v>1.6180115877800117E-3</v>
      </c>
      <c r="AJ37" s="32">
        <f t="shared" si="15"/>
        <v>3.4358550999999998E-3</v>
      </c>
    </row>
    <row r="38" spans="1:36" s="26" customFormat="1" ht="17.25" customHeight="1" x14ac:dyDescent="0.15">
      <c r="A38" s="35">
        <v>32</v>
      </c>
      <c r="B38" s="81">
        <f t="shared" si="17"/>
        <v>1.0358068147349691</v>
      </c>
      <c r="C38" s="34">
        <f t="shared" si="0"/>
        <v>1.139387496208466E-3</v>
      </c>
      <c r="D38" s="34">
        <f t="shared" si="18"/>
        <v>3.1820409199999997E-2</v>
      </c>
      <c r="E38" s="35">
        <v>72</v>
      </c>
      <c r="F38" s="81">
        <f t="shared" si="27"/>
        <v>1.0823736699046513</v>
      </c>
      <c r="G38" s="34">
        <f t="shared" si="1"/>
        <v>1.1906110368951164E-3</v>
      </c>
      <c r="H38" s="34">
        <f t="shared" si="16"/>
        <v>1.44537816E-2</v>
      </c>
      <c r="I38" s="35">
        <v>112</v>
      </c>
      <c r="J38" s="81">
        <f t="shared" si="20"/>
        <v>1.1310340351473955</v>
      </c>
      <c r="K38" s="34">
        <f t="shared" si="2"/>
        <v>1.244137438662135E-3</v>
      </c>
      <c r="L38" s="34">
        <f t="shared" si="3"/>
        <v>9.4947655000000002E-3</v>
      </c>
      <c r="M38" s="35">
        <v>152</v>
      </c>
      <c r="N38" s="81">
        <f t="shared" si="21"/>
        <v>1.1818820285738205</v>
      </c>
      <c r="O38" s="34">
        <f t="shared" si="4"/>
        <v>1.3000702314312027E-3</v>
      </c>
      <c r="P38" s="34">
        <f t="shared" si="5"/>
        <v>7.1478762000000001E-3</v>
      </c>
      <c r="Q38" s="35">
        <v>192</v>
      </c>
      <c r="R38" s="81">
        <f t="shared" si="22"/>
        <v>1.2350159995704582</v>
      </c>
      <c r="S38" s="34">
        <f t="shared" si="6"/>
        <v>1.3585175995275039E-3</v>
      </c>
      <c r="T38" s="34">
        <f t="shared" si="7"/>
        <v>5.7805323999999998E-3</v>
      </c>
      <c r="U38" s="35">
        <v>232</v>
      </c>
      <c r="V38" s="81">
        <f t="shared" si="23"/>
        <v>1.2905387190255853</v>
      </c>
      <c r="W38" s="34">
        <f t="shared" si="8"/>
        <v>1.4195925909281438E-3</v>
      </c>
      <c r="X38" s="34">
        <f t="shared" si="9"/>
        <v>4.8860702000000002E-3</v>
      </c>
      <c r="Y38" s="35">
        <v>272</v>
      </c>
      <c r="Z38" s="81">
        <f t="shared" si="24"/>
        <v>1.3485575781070522</v>
      </c>
      <c r="AA38" s="34">
        <f t="shared" si="10"/>
        <v>1.4834133359177576E-3</v>
      </c>
      <c r="AB38" s="34">
        <f t="shared" si="11"/>
        <v>4.2558631E-3</v>
      </c>
      <c r="AC38" s="35">
        <v>312</v>
      </c>
      <c r="AD38" s="81">
        <f t="shared" si="25"/>
        <v>1.40918479597659</v>
      </c>
      <c r="AE38" s="34">
        <f t="shared" si="12"/>
        <v>1.5501032755742489E-3</v>
      </c>
      <c r="AF38" s="34">
        <f t="shared" si="13"/>
        <v>3.7882719E-3</v>
      </c>
      <c r="AG38" s="35">
        <v>352</v>
      </c>
      <c r="AH38" s="81">
        <f t="shared" si="26"/>
        <v>1.4725376368423362</v>
      </c>
      <c r="AI38" s="34">
        <f t="shared" si="14"/>
        <v>1.6197914005265698E-3</v>
      </c>
      <c r="AJ38" s="34">
        <f t="shared" si="15"/>
        <v>3.4278568999999998E-3</v>
      </c>
    </row>
    <row r="39" spans="1:36" s="26" customFormat="1" ht="17.25" customHeight="1" x14ac:dyDescent="0.15">
      <c r="A39" s="35">
        <v>33</v>
      </c>
      <c r="B39" s="81">
        <f t="shared" si="17"/>
        <v>1.0369462022311777</v>
      </c>
      <c r="C39" s="34">
        <f t="shared" si="0"/>
        <v>1.1406408224542955E-3</v>
      </c>
      <c r="D39" s="34">
        <f t="shared" si="18"/>
        <v>3.0873019500000001E-2</v>
      </c>
      <c r="E39" s="35">
        <v>73</v>
      </c>
      <c r="F39" s="81">
        <f t="shared" si="27"/>
        <v>1.0835642809415467</v>
      </c>
      <c r="G39" s="34">
        <f t="shared" si="1"/>
        <v>1.1919207090357014E-3</v>
      </c>
      <c r="H39" s="34">
        <f t="shared" si="16"/>
        <v>1.4263519000000001E-2</v>
      </c>
      <c r="I39" s="35">
        <v>113</v>
      </c>
      <c r="J39" s="81">
        <f t="shared" si="20"/>
        <v>1.1322781725860578</v>
      </c>
      <c r="K39" s="34">
        <f t="shared" si="2"/>
        <v>1.2455059898446635E-3</v>
      </c>
      <c r="L39" s="34">
        <f t="shared" si="3"/>
        <v>9.4158088999999993E-3</v>
      </c>
      <c r="M39" s="35">
        <v>153</v>
      </c>
      <c r="N39" s="81">
        <f t="shared" si="21"/>
        <v>1.1831820988052519</v>
      </c>
      <c r="O39" s="34">
        <f t="shared" si="4"/>
        <v>1.3015003086857772E-3</v>
      </c>
      <c r="P39" s="34">
        <f t="shared" si="5"/>
        <v>7.1049536E-3</v>
      </c>
      <c r="Q39" s="35">
        <v>193</v>
      </c>
      <c r="R39" s="81">
        <f t="shared" si="22"/>
        <v>1.2363745171699858</v>
      </c>
      <c r="S39" s="34">
        <f t="shared" si="6"/>
        <v>1.3600119688869845E-3</v>
      </c>
      <c r="T39" s="34">
        <f t="shared" si="7"/>
        <v>5.7536319000000002E-3</v>
      </c>
      <c r="U39" s="35">
        <v>233</v>
      </c>
      <c r="V39" s="81">
        <f t="shared" si="23"/>
        <v>1.2919583116165134</v>
      </c>
      <c r="W39" s="34">
        <f t="shared" si="8"/>
        <v>1.4211541427781649E-3</v>
      </c>
      <c r="X39" s="34">
        <f t="shared" si="9"/>
        <v>4.8676611999999998E-3</v>
      </c>
      <c r="Y39" s="35">
        <v>273</v>
      </c>
      <c r="Z39" s="81">
        <f t="shared" si="24"/>
        <v>1.3500409914429701</v>
      </c>
      <c r="AA39" s="34">
        <f t="shared" si="10"/>
        <v>1.485045090587267E-3</v>
      </c>
      <c r="AB39" s="34">
        <f t="shared" si="11"/>
        <v>4.2424890999999999E-3</v>
      </c>
      <c r="AC39" s="35">
        <v>313</v>
      </c>
      <c r="AD39" s="81">
        <f t="shared" si="25"/>
        <v>1.4107348992521644</v>
      </c>
      <c r="AE39" s="34">
        <f t="shared" si="12"/>
        <v>1.5518083891773809E-3</v>
      </c>
      <c r="AF39" s="34">
        <f t="shared" si="13"/>
        <v>3.7781264999999999E-3</v>
      </c>
      <c r="AG39" s="35">
        <v>353</v>
      </c>
      <c r="AH39" s="81">
        <f t="shared" si="26"/>
        <v>1.4741574282428629</v>
      </c>
      <c r="AI39" s="34">
        <f t="shared" si="14"/>
        <v>1.621573171067149E-3</v>
      </c>
      <c r="AJ39" s="34">
        <f t="shared" si="15"/>
        <v>3.4199045999999999E-3</v>
      </c>
    </row>
    <row r="40" spans="1:36" s="26" customFormat="1" ht="17.25" customHeight="1" x14ac:dyDescent="0.15">
      <c r="A40" s="35">
        <v>34</v>
      </c>
      <c r="B40" s="81">
        <f t="shared" si="17"/>
        <v>1.0380868430536321</v>
      </c>
      <c r="C40" s="34">
        <f t="shared" si="0"/>
        <v>1.1418955273589954E-3</v>
      </c>
      <c r="D40" s="34">
        <f t="shared" si="18"/>
        <v>2.9981364600000001E-2</v>
      </c>
      <c r="E40" s="35">
        <v>74</v>
      </c>
      <c r="F40" s="81">
        <f t="shared" si="27"/>
        <v>1.0847562016505825</v>
      </c>
      <c r="G40" s="34">
        <f t="shared" si="1"/>
        <v>1.1932318218156408E-3</v>
      </c>
      <c r="H40" s="34">
        <f t="shared" si="16"/>
        <v>1.40784013E-2</v>
      </c>
      <c r="I40" s="35">
        <v>114</v>
      </c>
      <c r="J40" s="81">
        <f t="shared" si="20"/>
        <v>1.1335236785759026</v>
      </c>
      <c r="K40" s="34">
        <f t="shared" si="2"/>
        <v>1.2468760464334927E-3</v>
      </c>
      <c r="L40" s="34">
        <f t="shared" si="3"/>
        <v>9.3382392000000009E-3</v>
      </c>
      <c r="M40" s="35">
        <v>154</v>
      </c>
      <c r="N40" s="81">
        <f t="shared" si="21"/>
        <v>1.1844835991139377</v>
      </c>
      <c r="O40" s="34">
        <f t="shared" si="4"/>
        <v>1.3029319590253316E-3</v>
      </c>
      <c r="P40" s="34">
        <f t="shared" si="5"/>
        <v>7.0625897E-3</v>
      </c>
      <c r="Q40" s="35">
        <v>194</v>
      </c>
      <c r="R40" s="81">
        <f t="shared" si="22"/>
        <v>1.2377345291388728</v>
      </c>
      <c r="S40" s="34">
        <f t="shared" si="6"/>
        <v>1.3615079820527602E-3</v>
      </c>
      <c r="T40" s="34">
        <f t="shared" si="7"/>
        <v>5.7270098000000002E-3</v>
      </c>
      <c r="U40" s="35">
        <v>234</v>
      </c>
      <c r="V40" s="81">
        <f t="shared" si="23"/>
        <v>1.2933794657592916</v>
      </c>
      <c r="W40" s="34">
        <f t="shared" si="8"/>
        <v>1.4227174123352206E-3</v>
      </c>
      <c r="X40" s="34">
        <f t="shared" si="9"/>
        <v>4.8494102999999998E-3</v>
      </c>
      <c r="Y40" s="35">
        <v>274</v>
      </c>
      <c r="Z40" s="81">
        <f t="shared" si="24"/>
        <v>1.3515260365335575</v>
      </c>
      <c r="AA40" s="34">
        <f t="shared" si="10"/>
        <v>1.4866786401869134E-3</v>
      </c>
      <c r="AB40" s="34">
        <f t="shared" si="11"/>
        <v>4.2292134E-3</v>
      </c>
      <c r="AC40" s="35">
        <v>314</v>
      </c>
      <c r="AD40" s="81">
        <f t="shared" si="25"/>
        <v>1.4122867076413419</v>
      </c>
      <c r="AE40" s="34">
        <f t="shared" si="12"/>
        <v>1.5535153784054761E-3</v>
      </c>
      <c r="AF40" s="34">
        <f t="shared" si="13"/>
        <v>3.7680461999999998E-3</v>
      </c>
      <c r="AG40" s="35">
        <v>354</v>
      </c>
      <c r="AH40" s="81">
        <f t="shared" si="26"/>
        <v>1.4757790014139303</v>
      </c>
      <c r="AI40" s="34">
        <f t="shared" si="14"/>
        <v>1.6233569015553235E-3</v>
      </c>
      <c r="AJ40" s="34">
        <f t="shared" si="15"/>
        <v>3.4119977999999998E-3</v>
      </c>
    </row>
    <row r="41" spans="1:36" s="26" customFormat="1" ht="17.25" customHeight="1" x14ac:dyDescent="0.15">
      <c r="A41" s="39">
        <v>35</v>
      </c>
      <c r="B41" s="82">
        <f t="shared" si="17"/>
        <v>1.0392287385809911</v>
      </c>
      <c r="C41" s="38">
        <f t="shared" si="0"/>
        <v>1.1431516124390901E-3</v>
      </c>
      <c r="D41" s="38">
        <f t="shared" si="18"/>
        <v>2.91406671E-2</v>
      </c>
      <c r="E41" s="39">
        <v>75</v>
      </c>
      <c r="F41" s="82">
        <f t="shared" si="27"/>
        <v>1.0859494334723983</v>
      </c>
      <c r="G41" s="38">
        <f t="shared" si="1"/>
        <v>1.1945443768196381E-3</v>
      </c>
      <c r="H41" s="38">
        <f t="shared" si="16"/>
        <v>1.38982228E-2</v>
      </c>
      <c r="I41" s="39">
        <v>115</v>
      </c>
      <c r="J41" s="82">
        <f t="shared" si="20"/>
        <v>1.1347705546223363</v>
      </c>
      <c r="K41" s="38">
        <f t="shared" si="2"/>
        <v>1.24824761008457E-3</v>
      </c>
      <c r="L41" s="38">
        <f t="shared" si="3"/>
        <v>9.2620202999999998E-3</v>
      </c>
      <c r="M41" s="39">
        <v>155</v>
      </c>
      <c r="N41" s="82">
        <f t="shared" si="21"/>
        <v>1.1857865310729632</v>
      </c>
      <c r="O41" s="38">
        <f t="shared" si="4"/>
        <v>1.3043651841802594E-3</v>
      </c>
      <c r="P41" s="38">
        <f t="shared" si="5"/>
        <v>7.0207736999999999E-3</v>
      </c>
      <c r="Q41" s="39">
        <v>195</v>
      </c>
      <c r="R41" s="82">
        <f t="shared" si="22"/>
        <v>1.2390960371209256</v>
      </c>
      <c r="S41" s="38">
        <f t="shared" si="6"/>
        <v>1.3630056408330182E-3</v>
      </c>
      <c r="T41" s="38">
        <f t="shared" si="7"/>
        <v>5.7006618000000004E-3</v>
      </c>
      <c r="U41" s="39">
        <v>235</v>
      </c>
      <c r="V41" s="82">
        <f t="shared" si="23"/>
        <v>1.294802183171627</v>
      </c>
      <c r="W41" s="38">
        <f t="shared" si="8"/>
        <v>1.4242824014887897E-3</v>
      </c>
      <c r="X41" s="38">
        <f t="shared" si="9"/>
        <v>4.8313156999999999E-3</v>
      </c>
      <c r="Y41" s="39">
        <v>275</v>
      </c>
      <c r="Z41" s="82">
        <f t="shared" si="24"/>
        <v>1.3530127151737446</v>
      </c>
      <c r="AA41" s="38">
        <f t="shared" si="10"/>
        <v>1.488313986691119E-3</v>
      </c>
      <c r="AB41" s="38">
        <f t="shared" si="11"/>
        <v>4.2160351000000004E-3</v>
      </c>
      <c r="AC41" s="39">
        <v>315</v>
      </c>
      <c r="AD41" s="82">
        <f t="shared" si="25"/>
        <v>1.4138402230197475</v>
      </c>
      <c r="AE41" s="38">
        <f t="shared" si="12"/>
        <v>1.5552242453217224E-3</v>
      </c>
      <c r="AF41" s="38">
        <f t="shared" si="13"/>
        <v>3.7580307000000001E-3</v>
      </c>
      <c r="AG41" s="39">
        <v>355</v>
      </c>
      <c r="AH41" s="82">
        <f t="shared" si="26"/>
        <v>1.4774023583154858</v>
      </c>
      <c r="AI41" s="38">
        <f t="shared" si="14"/>
        <v>1.6251425941470343E-3</v>
      </c>
      <c r="AJ41" s="38">
        <f t="shared" si="15"/>
        <v>3.4041360999999999E-3</v>
      </c>
    </row>
    <row r="42" spans="1:36" s="26" customFormat="1" ht="17.25" customHeight="1" x14ac:dyDescent="0.15">
      <c r="A42" s="41">
        <v>36</v>
      </c>
      <c r="B42" s="83">
        <f t="shared" si="17"/>
        <v>1.0403718901934302</v>
      </c>
      <c r="C42" s="40">
        <f t="shared" si="0"/>
        <v>1.1444090792127734E-3</v>
      </c>
      <c r="D42" s="40">
        <f t="shared" si="18"/>
        <v>2.8346680700000002E-2</v>
      </c>
      <c r="E42" s="41">
        <v>76</v>
      </c>
      <c r="F42" s="83">
        <f t="shared" si="27"/>
        <v>1.087143977849218</v>
      </c>
      <c r="G42" s="40">
        <f t="shared" si="1"/>
        <v>1.1958583756341398E-3</v>
      </c>
      <c r="H42" s="32">
        <f t="shared" si="16"/>
        <v>1.3722788499999999E-2</v>
      </c>
      <c r="I42" s="41">
        <v>116</v>
      </c>
      <c r="J42" s="83">
        <f t="shared" si="20"/>
        <v>1.1360188022324209</v>
      </c>
      <c r="K42" s="40">
        <f t="shared" si="2"/>
        <v>1.2496206824556631E-3</v>
      </c>
      <c r="L42" s="32">
        <f t="shared" si="3"/>
        <v>9.1871172000000008E-3</v>
      </c>
      <c r="M42" s="41">
        <v>156</v>
      </c>
      <c r="N42" s="83">
        <f t="shared" si="21"/>
        <v>1.1870908962571436</v>
      </c>
      <c r="O42" s="40">
        <f t="shared" si="4"/>
        <v>1.3057999858828578E-3</v>
      </c>
      <c r="P42" s="32">
        <f t="shared" si="5"/>
        <v>6.9794951000000001E-3</v>
      </c>
      <c r="Q42" s="41">
        <v>196</v>
      </c>
      <c r="R42" s="83">
        <f t="shared" si="22"/>
        <v>1.2404590427617588</v>
      </c>
      <c r="S42" s="40">
        <f t="shared" si="6"/>
        <v>1.3645049470379347E-3</v>
      </c>
      <c r="T42" s="32">
        <f t="shared" si="7"/>
        <v>5.6745835999999997E-3</v>
      </c>
      <c r="U42" s="41">
        <v>236</v>
      </c>
      <c r="V42" s="83">
        <f t="shared" si="23"/>
        <v>1.2962264655731159</v>
      </c>
      <c r="W42" s="40">
        <f t="shared" si="8"/>
        <v>1.4258491121304276E-3</v>
      </c>
      <c r="X42" s="32">
        <f t="shared" si="9"/>
        <v>4.8133752E-3</v>
      </c>
      <c r="Y42" s="41">
        <v>276</v>
      </c>
      <c r="Z42" s="83">
        <f t="shared" si="24"/>
        <v>1.3545010291604358</v>
      </c>
      <c r="AA42" s="40">
        <f t="shared" si="10"/>
        <v>1.4899511320764793E-3</v>
      </c>
      <c r="AB42" s="32">
        <f t="shared" si="11"/>
        <v>4.2029529000000001E-3</v>
      </c>
      <c r="AC42" s="41">
        <v>316</v>
      </c>
      <c r="AD42" s="83">
        <f t="shared" si="25"/>
        <v>1.4153954472650694</v>
      </c>
      <c r="AE42" s="40">
        <f t="shared" si="12"/>
        <v>1.5569349919915762E-3</v>
      </c>
      <c r="AF42" s="32">
        <f t="shared" si="13"/>
        <v>3.7480791000000001E-3</v>
      </c>
      <c r="AG42" s="41">
        <v>356</v>
      </c>
      <c r="AH42" s="83">
        <f t="shared" si="26"/>
        <v>1.479027500909633</v>
      </c>
      <c r="AI42" s="40">
        <f t="shared" si="14"/>
        <v>1.6269302510005961E-3</v>
      </c>
      <c r="AJ42" s="32">
        <f t="shared" si="15"/>
        <v>3.3963191000000001E-3</v>
      </c>
    </row>
    <row r="43" spans="1:36" s="26" customFormat="1" ht="17.25" customHeight="1" x14ac:dyDescent="0.15">
      <c r="A43" s="35">
        <v>37</v>
      </c>
      <c r="B43" s="81">
        <f t="shared" si="17"/>
        <v>1.0415162992726432</v>
      </c>
      <c r="C43" s="34">
        <f t="shared" si="0"/>
        <v>1.1456679291999075E-3</v>
      </c>
      <c r="D43" s="34">
        <f t="shared" si="18"/>
        <v>2.75956178E-2</v>
      </c>
      <c r="E43" s="35">
        <v>77</v>
      </c>
      <c r="F43" s="81">
        <f t="shared" si="27"/>
        <v>1.0883398362248522</v>
      </c>
      <c r="G43" s="34">
        <f t="shared" si="1"/>
        <v>1.1971738198473373E-3</v>
      </c>
      <c r="H43" s="34">
        <f t="shared" si="16"/>
        <v>1.35519135E-2</v>
      </c>
      <c r="I43" s="35">
        <v>117</v>
      </c>
      <c r="J43" s="81">
        <f t="shared" si="20"/>
        <v>1.1372684229148766</v>
      </c>
      <c r="K43" s="34">
        <f t="shared" si="2"/>
        <v>1.2509952652063644E-3</v>
      </c>
      <c r="L43" s="34">
        <f t="shared" si="3"/>
        <v>9.1134962999999992E-3</v>
      </c>
      <c r="M43" s="35">
        <v>157</v>
      </c>
      <c r="N43" s="81">
        <f t="shared" si="21"/>
        <v>1.1883966962430266</v>
      </c>
      <c r="O43" s="34">
        <f t="shared" si="4"/>
        <v>1.3072363658673291E-3</v>
      </c>
      <c r="P43" s="34">
        <f t="shared" si="5"/>
        <v>6.9387436E-3</v>
      </c>
      <c r="Q43" s="35">
        <v>197</v>
      </c>
      <c r="R43" s="81">
        <f t="shared" si="22"/>
        <v>1.2418235477087969</v>
      </c>
      <c r="S43" s="34">
        <f t="shared" si="6"/>
        <v>1.3660059024796767E-3</v>
      </c>
      <c r="T43" s="34">
        <f t="shared" si="7"/>
        <v>5.6487712000000004E-3</v>
      </c>
      <c r="U43" s="35">
        <v>237</v>
      </c>
      <c r="V43" s="81">
        <f t="shared" si="23"/>
        <v>1.2976523146852466</v>
      </c>
      <c r="W43" s="34">
        <f t="shared" si="8"/>
        <v>1.4274175461537711E-3</v>
      </c>
      <c r="X43" s="34">
        <f t="shared" si="9"/>
        <v>4.7955869E-3</v>
      </c>
      <c r="Y43" s="35">
        <v>277</v>
      </c>
      <c r="Z43" s="81">
        <f t="shared" si="24"/>
        <v>1.3559909802925123</v>
      </c>
      <c r="AA43" s="34">
        <f t="shared" si="10"/>
        <v>1.4915900783217637E-3</v>
      </c>
      <c r="AB43" s="34">
        <f t="shared" si="11"/>
        <v>4.1899659000000002E-3</v>
      </c>
      <c r="AC43" s="35">
        <v>317</v>
      </c>
      <c r="AD43" s="81">
        <f t="shared" si="25"/>
        <v>1.4169523822570611</v>
      </c>
      <c r="AE43" s="34">
        <f t="shared" si="12"/>
        <v>1.5586476204827674E-3</v>
      </c>
      <c r="AF43" s="34">
        <f t="shared" si="13"/>
        <v>3.7381909E-3</v>
      </c>
      <c r="AG43" s="35">
        <v>357</v>
      </c>
      <c r="AH43" s="81">
        <f t="shared" si="26"/>
        <v>1.4806544311606338</v>
      </c>
      <c r="AI43" s="34">
        <f t="shared" si="14"/>
        <v>1.6287198742766973E-3</v>
      </c>
      <c r="AJ43" s="34">
        <f t="shared" si="15"/>
        <v>3.3885464999999998E-3</v>
      </c>
    </row>
    <row r="44" spans="1:36" s="26" customFormat="1" ht="17.25" customHeight="1" x14ac:dyDescent="0.15">
      <c r="A44" s="35">
        <v>38</v>
      </c>
      <c r="B44" s="81">
        <f t="shared" si="17"/>
        <v>1.0426619672018433</v>
      </c>
      <c r="C44" s="34">
        <f t="shared" si="0"/>
        <v>1.1469281639220278E-3</v>
      </c>
      <c r="D44" s="34">
        <f t="shared" si="18"/>
        <v>2.6884089999999999E-2</v>
      </c>
      <c r="E44" s="35">
        <v>78</v>
      </c>
      <c r="F44" s="81">
        <f t="shared" si="27"/>
        <v>1.0895370100446997</v>
      </c>
      <c r="G44" s="34">
        <f t="shared" si="1"/>
        <v>1.1984907110491696E-3</v>
      </c>
      <c r="H44" s="34">
        <f t="shared" si="16"/>
        <v>1.3385422500000001E-2</v>
      </c>
      <c r="I44" s="35">
        <v>118</v>
      </c>
      <c r="J44" s="81">
        <f t="shared" si="20"/>
        <v>1.1385194181800831</v>
      </c>
      <c r="K44" s="34">
        <f t="shared" si="2"/>
        <v>1.2523713599980916E-3</v>
      </c>
      <c r="L44" s="34">
        <f t="shared" si="3"/>
        <v>9.0411248999999992E-3</v>
      </c>
      <c r="M44" s="35">
        <v>158</v>
      </c>
      <c r="N44" s="81">
        <f t="shared" si="21"/>
        <v>1.1897039326088941</v>
      </c>
      <c r="O44" s="34">
        <f t="shared" si="4"/>
        <v>1.3086743258697835E-3</v>
      </c>
      <c r="P44" s="34">
        <f t="shared" si="5"/>
        <v>6.8985091999999998E-3</v>
      </c>
      <c r="Q44" s="35">
        <v>198</v>
      </c>
      <c r="R44" s="81">
        <f t="shared" si="22"/>
        <v>1.2431895536112767</v>
      </c>
      <c r="S44" s="34">
        <f t="shared" si="6"/>
        <v>1.3675085089724043E-3</v>
      </c>
      <c r="T44" s="34">
        <f t="shared" si="7"/>
        <v>5.6232206000000002E-3</v>
      </c>
      <c r="U44" s="35">
        <v>238</v>
      </c>
      <c r="V44" s="81">
        <f t="shared" si="23"/>
        <v>1.2990797322314005</v>
      </c>
      <c r="W44" s="34">
        <f t="shared" si="8"/>
        <v>1.4289877054545405E-3</v>
      </c>
      <c r="X44" s="34">
        <f t="shared" si="9"/>
        <v>4.7779490000000001E-3</v>
      </c>
      <c r="Y44" s="35">
        <v>278</v>
      </c>
      <c r="Z44" s="81">
        <f t="shared" si="24"/>
        <v>1.3574825703708342</v>
      </c>
      <c r="AA44" s="34">
        <f t="shared" si="10"/>
        <v>1.4932308274079175E-3</v>
      </c>
      <c r="AB44" s="34">
        <f t="shared" si="11"/>
        <v>4.1770731000000004E-3</v>
      </c>
      <c r="AC44" s="35">
        <v>318</v>
      </c>
      <c r="AD44" s="81">
        <f t="shared" si="25"/>
        <v>1.4185110298775441</v>
      </c>
      <c r="AE44" s="34">
        <f t="shared" si="12"/>
        <v>1.5603621328652987E-3</v>
      </c>
      <c r="AF44" s="34">
        <f t="shared" si="13"/>
        <v>3.7283656000000002E-3</v>
      </c>
      <c r="AG44" s="35">
        <v>358</v>
      </c>
      <c r="AH44" s="81">
        <f t="shared" si="26"/>
        <v>1.4822831510349106</v>
      </c>
      <c r="AI44" s="34">
        <f t="shared" si="14"/>
        <v>1.6305114661384016E-3</v>
      </c>
      <c r="AJ44" s="34">
        <f t="shared" si="15"/>
        <v>3.3808178000000002E-3</v>
      </c>
    </row>
    <row r="45" spans="1:36" s="26" customFormat="1" ht="17.25" customHeight="1" x14ac:dyDescent="0.15">
      <c r="A45" s="35">
        <v>39</v>
      </c>
      <c r="B45" s="81">
        <f t="shared" si="17"/>
        <v>1.0438088953657654</v>
      </c>
      <c r="C45" s="34">
        <f t="shared" si="0"/>
        <v>1.1481897849023419E-3</v>
      </c>
      <c r="D45" s="34">
        <f t="shared" si="18"/>
        <v>2.6209055799999999E-2</v>
      </c>
      <c r="E45" s="35">
        <v>79</v>
      </c>
      <c r="F45" s="81">
        <f t="shared" si="27"/>
        <v>1.0907355007557491</v>
      </c>
      <c r="G45" s="34">
        <f t="shared" si="1"/>
        <v>1.199809050831324E-3</v>
      </c>
      <c r="H45" s="34">
        <f t="shared" si="16"/>
        <v>1.32231491E-2</v>
      </c>
      <c r="I45" s="35">
        <v>119</v>
      </c>
      <c r="J45" s="81">
        <f t="shared" si="20"/>
        <v>1.1397717895400812</v>
      </c>
      <c r="K45" s="34">
        <f t="shared" si="2"/>
        <v>1.2537489684940892E-3</v>
      </c>
      <c r="L45" s="34">
        <f t="shared" si="3"/>
        <v>8.9699714999999999E-3</v>
      </c>
      <c r="M45" s="35">
        <v>159</v>
      </c>
      <c r="N45" s="81">
        <f t="shared" si="21"/>
        <v>1.191012606934764</v>
      </c>
      <c r="O45" s="34">
        <f t="shared" si="4"/>
        <v>1.3101138676282404E-3</v>
      </c>
      <c r="P45" s="34">
        <f t="shared" si="5"/>
        <v>6.8587822E-3</v>
      </c>
      <c r="Q45" s="35">
        <v>199</v>
      </c>
      <c r="R45" s="81">
        <f t="shared" si="22"/>
        <v>1.2445570621202493</v>
      </c>
      <c r="S45" s="34">
        <f t="shared" si="6"/>
        <v>1.3690127683322743E-3</v>
      </c>
      <c r="T45" s="34">
        <f t="shared" si="7"/>
        <v>5.5979278000000002E-3</v>
      </c>
      <c r="U45" s="35">
        <v>239</v>
      </c>
      <c r="V45" s="81">
        <f t="shared" si="23"/>
        <v>1.3005087199368552</v>
      </c>
      <c r="W45" s="34">
        <f t="shared" si="8"/>
        <v>1.4305595919305409E-3</v>
      </c>
      <c r="X45" s="34">
        <f t="shared" si="9"/>
        <v>4.7604594999999996E-3</v>
      </c>
      <c r="Y45" s="35">
        <v>279</v>
      </c>
      <c r="Z45" s="81">
        <f t="shared" si="24"/>
        <v>1.3589758011982422</v>
      </c>
      <c r="AA45" s="34">
        <f t="shared" si="10"/>
        <v>1.4948733813180664E-3</v>
      </c>
      <c r="AB45" s="34">
        <f t="shared" si="11"/>
        <v>4.1642733999999997E-3</v>
      </c>
      <c r="AC45" s="35">
        <v>319</v>
      </c>
      <c r="AD45" s="81">
        <f t="shared" si="25"/>
        <v>1.4200713920104096</v>
      </c>
      <c r="AE45" s="34">
        <f t="shared" si="12"/>
        <v>1.5620785312114504E-3</v>
      </c>
      <c r="AF45" s="34">
        <f t="shared" si="13"/>
        <v>3.7186024999999998E-3</v>
      </c>
      <c r="AG45" s="35">
        <v>359</v>
      </c>
      <c r="AH45" s="81">
        <f t="shared" si="26"/>
        <v>1.4839136625010492</v>
      </c>
      <c r="AI45" s="34">
        <f t="shared" si="14"/>
        <v>1.6323050287511539E-3</v>
      </c>
      <c r="AJ45" s="34">
        <f t="shared" si="15"/>
        <v>3.3731327999999999E-3</v>
      </c>
    </row>
    <row r="46" spans="1:36" s="26" customFormat="1" ht="17.25" customHeight="1" x14ac:dyDescent="0.15">
      <c r="A46" s="39">
        <v>40</v>
      </c>
      <c r="B46" s="82">
        <f t="shared" si="17"/>
        <v>1.0449570851506678</v>
      </c>
      <c r="C46" s="38">
        <f t="shared" si="0"/>
        <v>1.1494527936657345E-3</v>
      </c>
      <c r="D46" s="38">
        <f t="shared" si="18"/>
        <v>2.5567778499999999E-2</v>
      </c>
      <c r="E46" s="39">
        <v>80</v>
      </c>
      <c r="F46" s="82">
        <f t="shared" si="27"/>
        <v>1.0919353098065805</v>
      </c>
      <c r="G46" s="38">
        <f t="shared" si="1"/>
        <v>1.2011288407872385E-3</v>
      </c>
      <c r="H46" s="38">
        <f t="shared" si="16"/>
        <v>1.30649349E-2</v>
      </c>
      <c r="I46" s="39">
        <v>120</v>
      </c>
      <c r="J46" s="82">
        <f t="shared" si="20"/>
        <v>1.1410255385085755</v>
      </c>
      <c r="K46" s="38">
        <f t="shared" si="2"/>
        <v>1.2551280923594329E-3</v>
      </c>
      <c r="L46" s="38">
        <f t="shared" si="3"/>
        <v>8.9000056999999997E-3</v>
      </c>
      <c r="M46" s="39">
        <v>160</v>
      </c>
      <c r="N46" s="82">
        <f t="shared" si="21"/>
        <v>1.1923227208023923</v>
      </c>
      <c r="O46" s="38">
        <f t="shared" si="4"/>
        <v>1.3115549928826315E-3</v>
      </c>
      <c r="P46" s="38">
        <f t="shared" si="5"/>
        <v>6.8195529999999999E-3</v>
      </c>
      <c r="Q46" s="39">
        <v>200</v>
      </c>
      <c r="R46" s="82">
        <f t="shared" si="22"/>
        <v>1.2459260748885816</v>
      </c>
      <c r="S46" s="38">
        <f t="shared" si="6"/>
        <v>1.3705186823774397E-3</v>
      </c>
      <c r="T46" s="38">
        <f t="shared" si="7"/>
        <v>5.5728888999999997E-3</v>
      </c>
      <c r="U46" s="39">
        <v>240</v>
      </c>
      <c r="V46" s="82">
        <f t="shared" si="23"/>
        <v>1.3019392795287859</v>
      </c>
      <c r="W46" s="38">
        <f t="shared" si="8"/>
        <v>1.4321332074816646E-3</v>
      </c>
      <c r="X46" s="38">
        <f t="shared" si="9"/>
        <v>4.7431165999999997E-3</v>
      </c>
      <c r="Y46" s="39">
        <v>280</v>
      </c>
      <c r="Z46" s="82">
        <f t="shared" si="24"/>
        <v>1.3604706745795605</v>
      </c>
      <c r="AA46" s="38">
        <f t="shared" si="10"/>
        <v>1.4965177420375167E-3</v>
      </c>
      <c r="AB46" s="38">
        <f t="shared" si="11"/>
        <v>4.1515657999999997E-3</v>
      </c>
      <c r="AC46" s="39">
        <v>320</v>
      </c>
      <c r="AD46" s="82">
        <f t="shared" si="25"/>
        <v>1.4216334705416211</v>
      </c>
      <c r="AE46" s="38">
        <f t="shared" si="12"/>
        <v>1.5637968175957833E-3</v>
      </c>
      <c r="AF46" s="38">
        <f t="shared" si="13"/>
        <v>3.7089010000000001E-3</v>
      </c>
      <c r="AG46" s="39">
        <v>360</v>
      </c>
      <c r="AH46" s="82">
        <f t="shared" si="26"/>
        <v>1.4855459675298004</v>
      </c>
      <c r="AI46" s="38">
        <f t="shared" si="14"/>
        <v>1.6341005642827805E-3</v>
      </c>
      <c r="AJ46" s="38">
        <f t="shared" si="15"/>
        <v>3.365491E-3</v>
      </c>
    </row>
    <row r="47" spans="1:36" s="26" customFormat="1" ht="24" customHeight="1" x14ac:dyDescent="0.15">
      <c r="A47" s="64" t="s">
        <v>116</v>
      </c>
      <c r="B47" s="85"/>
      <c r="C47" s="85"/>
      <c r="D47" s="86"/>
      <c r="E47" s="86"/>
      <c r="F47" s="86"/>
      <c r="G47" s="86"/>
      <c r="M47" s="85" t="s">
        <v>110</v>
      </c>
      <c r="AB47" s="31" t="s">
        <v>87</v>
      </c>
      <c r="AC47" s="27"/>
      <c r="AD47" s="27"/>
      <c r="AE47" s="27"/>
      <c r="AF47" s="67"/>
      <c r="AG47" s="71"/>
    </row>
    <row r="48" spans="1:36" s="26" customFormat="1" ht="17.25" customHeight="1" x14ac:dyDescent="0.15">
      <c r="A48" s="66" t="s">
        <v>88</v>
      </c>
      <c r="B48" s="66"/>
      <c r="C48" s="66"/>
      <c r="D48" s="67">
        <v>1.06</v>
      </c>
      <c r="E48" s="68" t="s">
        <v>89</v>
      </c>
      <c r="F48" s="69"/>
      <c r="G48" s="69"/>
      <c r="H48" s="69"/>
      <c r="I48" s="69"/>
      <c r="J48" s="69"/>
      <c r="K48" s="69"/>
      <c r="L48" s="69"/>
      <c r="M48" s="69"/>
      <c r="N48" s="69"/>
      <c r="O48" s="69"/>
      <c r="P48" s="69"/>
      <c r="Q48" s="69"/>
      <c r="R48" s="69"/>
      <c r="S48" s="69"/>
      <c r="T48" s="69"/>
      <c r="AC48" s="27" t="s">
        <v>88</v>
      </c>
      <c r="AD48" s="27"/>
      <c r="AE48" s="27"/>
      <c r="AF48" s="70">
        <f>D48</f>
        <v>1.06</v>
      </c>
      <c r="AG48" s="71" t="s">
        <v>89</v>
      </c>
      <c r="AJ48" s="28"/>
    </row>
    <row r="49" spans="1:36" s="26" customFormat="1" ht="17.25" customHeight="1" x14ac:dyDescent="0.15">
      <c r="A49" s="66" t="s">
        <v>90</v>
      </c>
      <c r="B49" s="72"/>
      <c r="C49" s="66"/>
      <c r="D49" s="73">
        <f>ROUNDDOWN(D48/12,4)</f>
        <v>8.8300000000000003E-2</v>
      </c>
      <c r="E49" s="66" t="s">
        <v>89</v>
      </c>
      <c r="F49" s="69"/>
      <c r="G49" s="69"/>
      <c r="H49" s="69"/>
      <c r="I49" s="69"/>
      <c r="J49" s="69"/>
      <c r="K49" s="69"/>
      <c r="L49" s="69"/>
      <c r="M49" s="69"/>
      <c r="N49" s="69"/>
      <c r="O49" s="69"/>
      <c r="P49" s="69"/>
      <c r="Q49" s="69"/>
      <c r="R49" s="69"/>
      <c r="S49" s="69"/>
      <c r="T49" s="69"/>
      <c r="AC49" s="27" t="s">
        <v>90</v>
      </c>
      <c r="AE49" s="27"/>
      <c r="AF49" s="75">
        <f>ROUND(AF48/12,4)</f>
        <v>8.8300000000000003E-2</v>
      </c>
      <c r="AG49" s="27" t="s">
        <v>89</v>
      </c>
      <c r="AJ49" s="28"/>
    </row>
    <row r="50" spans="1:36" s="26" customFormat="1" ht="17.25" customHeight="1" x14ac:dyDescent="0.15">
      <c r="A50" s="29" t="s">
        <v>49</v>
      </c>
      <c r="B50" s="78" t="s">
        <v>91</v>
      </c>
      <c r="C50" s="78" t="s">
        <v>92</v>
      </c>
      <c r="D50" s="30" t="s">
        <v>50</v>
      </c>
      <c r="E50" s="29" t="s">
        <v>49</v>
      </c>
      <c r="F50" s="78" t="s">
        <v>91</v>
      </c>
      <c r="G50" s="78" t="s">
        <v>92</v>
      </c>
      <c r="H50" s="30" t="s">
        <v>50</v>
      </c>
      <c r="I50" s="29" t="s">
        <v>49</v>
      </c>
      <c r="J50" s="78" t="s">
        <v>91</v>
      </c>
      <c r="K50" s="78" t="s">
        <v>92</v>
      </c>
      <c r="L50" s="30" t="s">
        <v>50</v>
      </c>
      <c r="M50" s="29" t="s">
        <v>49</v>
      </c>
      <c r="N50" s="78" t="s">
        <v>91</v>
      </c>
      <c r="O50" s="78" t="s">
        <v>92</v>
      </c>
      <c r="P50" s="30" t="s">
        <v>50</v>
      </c>
      <c r="Q50" s="29" t="s">
        <v>49</v>
      </c>
      <c r="R50" s="78" t="s">
        <v>91</v>
      </c>
      <c r="S50" s="78" t="s">
        <v>92</v>
      </c>
      <c r="T50" s="30" t="s">
        <v>50</v>
      </c>
      <c r="U50" s="29" t="s">
        <v>49</v>
      </c>
      <c r="V50" s="78" t="s">
        <v>91</v>
      </c>
      <c r="W50" s="78" t="s">
        <v>92</v>
      </c>
      <c r="X50" s="30" t="s">
        <v>50</v>
      </c>
      <c r="Y50" s="29" t="s">
        <v>49</v>
      </c>
      <c r="Z50" s="78" t="s">
        <v>91</v>
      </c>
      <c r="AA50" s="78" t="s">
        <v>92</v>
      </c>
      <c r="AB50" s="30" t="s">
        <v>50</v>
      </c>
      <c r="AC50" s="29" t="s">
        <v>49</v>
      </c>
      <c r="AD50" s="78" t="s">
        <v>91</v>
      </c>
      <c r="AE50" s="78" t="s">
        <v>92</v>
      </c>
      <c r="AF50" s="30" t="s">
        <v>50</v>
      </c>
      <c r="AG50" s="29" t="s">
        <v>49</v>
      </c>
      <c r="AH50" s="78" t="s">
        <v>91</v>
      </c>
      <c r="AI50" s="78" t="s">
        <v>92</v>
      </c>
      <c r="AJ50" s="30" t="s">
        <v>50</v>
      </c>
    </row>
    <row r="51" spans="1:36" s="26" customFormat="1" ht="17.25" customHeight="1" x14ac:dyDescent="0.15">
      <c r="A51" s="33">
        <v>1</v>
      </c>
      <c r="B51" s="32">
        <f>1+$D$49/100</f>
        <v>1.000883</v>
      </c>
      <c r="C51" s="32">
        <f t="shared" ref="C51:C90" si="28">$D$49*B51/100</f>
        <v>8.8377968900000008E-4</v>
      </c>
      <c r="D51" s="32">
        <f t="shared" ref="D51:D90" si="29">ROUND(C51/(B51-1),10)</f>
        <v>1.000883</v>
      </c>
      <c r="E51" s="33">
        <v>41</v>
      </c>
      <c r="F51" s="80">
        <f>(1+$D$49/100)*B90</f>
        <v>1.0368497459889785</v>
      </c>
      <c r="G51" s="32">
        <f t="shared" ref="G51:G90" si="30">$D$49*F51/100</f>
        <v>9.15538325708268E-4</v>
      </c>
      <c r="H51" s="32">
        <f t="shared" ref="H51:H90" si="31">ROUND(G51/(F51-1),10)</f>
        <v>2.4845173299999999E-2</v>
      </c>
      <c r="I51" s="33">
        <v>81</v>
      </c>
      <c r="J51" s="80">
        <f>(1+$D$49/100)*F90</f>
        <v>1.0741089575478946</v>
      </c>
      <c r="K51" s="32">
        <f>$D$49*J51/100</f>
        <v>9.4843820951479095E-4</v>
      </c>
      <c r="L51" s="32">
        <f t="shared" ref="L51:L90" si="32">ROUND(K51/(J51-1),10)</f>
        <v>1.2797889E-2</v>
      </c>
      <c r="M51" s="33">
        <v>121</v>
      </c>
      <c r="N51" s="80">
        <f>(1+$D$49/100)*J90</f>
        <v>1.1127070794468703</v>
      </c>
      <c r="O51" s="32">
        <f>$D$49*N51/100</f>
        <v>9.8252035115158651E-4</v>
      </c>
      <c r="P51" s="32">
        <f t="shared" ref="P51:P90" si="33">ROUND(O51/(N51-1),10)</f>
        <v>8.7174678999999995E-3</v>
      </c>
      <c r="Q51" s="33">
        <v>161</v>
      </c>
      <c r="R51" s="80">
        <f>(1+$D$49/100)*N90</f>
        <v>1.1526922254495542</v>
      </c>
      <c r="S51" s="32">
        <f>$D$49*R51/100</f>
        <v>1.0178272350719565E-3</v>
      </c>
      <c r="T51" s="32">
        <f t="shared" ref="T51:T90" si="34">ROUND(S51/(R51-1),10)</f>
        <v>6.6658747000000003E-3</v>
      </c>
      <c r="U51" s="33">
        <v>201</v>
      </c>
      <c r="V51" s="80">
        <f>(1+$D$49/100)*R90</f>
        <v>1.1941142382884324</v>
      </c>
      <c r="W51" s="32">
        <f>$D$49*V51/100</f>
        <v>1.0544028724086857E-3</v>
      </c>
      <c r="X51" s="32">
        <f t="shared" ref="X51:X90" si="35">ROUND(W51/(V51-1),10)</f>
        <v>5.4318678000000002E-3</v>
      </c>
      <c r="Y51" s="33">
        <v>241</v>
      </c>
      <c r="Z51" s="80">
        <f>(1+$D$49/100)*V90</f>
        <v>1.2370247517953485</v>
      </c>
      <c r="AA51" s="32">
        <f>$D$49*Z51/100</f>
        <v>1.0922928558352927E-3</v>
      </c>
      <c r="AB51" s="32">
        <f t="shared" ref="AB51:AB90" si="36">ROUND(AA51/(Z51-1),10)</f>
        <v>4.6083493E-3</v>
      </c>
      <c r="AC51" s="33">
        <v>281</v>
      </c>
      <c r="AD51" s="80">
        <f>(1+$D$49/100)*Z90</f>
        <v>1.2814772552646887</v>
      </c>
      <c r="AE51" s="32">
        <f>$D$49*AD51/100</f>
        <v>1.1315444163987201E-3</v>
      </c>
      <c r="AF51" s="32">
        <f t="shared" ref="AF51:AF90" si="37">ROUND(AE51/(AD51-1),10)</f>
        <v>4.0200208000000003E-3</v>
      </c>
      <c r="AG51" s="33">
        <v>321</v>
      </c>
      <c r="AH51" s="80">
        <f>(1+$D$49/100)*AD90</f>
        <v>1.3275271601294516</v>
      </c>
      <c r="AI51" s="32">
        <f>$D$49*AH51/100</f>
        <v>1.1722064823943058E-3</v>
      </c>
      <c r="AJ51" s="32">
        <f t="shared" ref="AJ51:AJ90" si="38">ROUND(AI51/(AH51-1),10)</f>
        <v>3.5789595999999998E-3</v>
      </c>
    </row>
    <row r="52" spans="1:36" s="26" customFormat="1" ht="17.25" customHeight="1" x14ac:dyDescent="0.15">
      <c r="A52" s="35">
        <v>2</v>
      </c>
      <c r="B52" s="81">
        <f t="shared" ref="B52:B90" si="39">(1+$D$49/100)*B51</f>
        <v>1.001766779689</v>
      </c>
      <c r="C52" s="34">
        <f t="shared" si="28"/>
        <v>8.8456006646538696E-4</v>
      </c>
      <c r="D52" s="34">
        <f t="shared" si="29"/>
        <v>0.50066234740000004</v>
      </c>
      <c r="E52" s="35">
        <v>42</v>
      </c>
      <c r="F52" s="81">
        <f t="shared" ref="F52:F90" si="40">(1+$D$49/100)*F51</f>
        <v>1.0377652843146867</v>
      </c>
      <c r="G52" s="34">
        <f t="shared" si="30"/>
        <v>9.1634674604986832E-4</v>
      </c>
      <c r="H52" s="34">
        <f t="shared" si="31"/>
        <v>2.4264261799999999E-2</v>
      </c>
      <c r="I52" s="35">
        <v>82</v>
      </c>
      <c r="J52" s="81">
        <f>(1+$D$49/100)*J51</f>
        <v>1.0750573957574094</v>
      </c>
      <c r="K52" s="34">
        <f>$D$49*J52/100</f>
        <v>9.4927568045379256E-4</v>
      </c>
      <c r="L52" s="34">
        <f t="shared" si="32"/>
        <v>1.26473304E-2</v>
      </c>
      <c r="M52" s="35">
        <v>122</v>
      </c>
      <c r="N52" s="81">
        <f>(1+$D$49/100)*N51</f>
        <v>1.1136895997980218</v>
      </c>
      <c r="O52" s="34">
        <f>$D$49*N52/100</f>
        <v>9.8338791662165321E-4</v>
      </c>
      <c r="P52" s="34">
        <f t="shared" si="33"/>
        <v>8.6497614000000007E-3</v>
      </c>
      <c r="Q52" s="35">
        <v>162</v>
      </c>
      <c r="R52" s="81">
        <f>(1+$D$49/100)*R51</f>
        <v>1.153710052684626</v>
      </c>
      <c r="S52" s="34">
        <f>$D$49*R52/100</f>
        <v>1.0187259765205249E-3</v>
      </c>
      <c r="T52" s="34">
        <f t="shared" si="34"/>
        <v>6.6275819999999999E-3</v>
      </c>
      <c r="U52" s="35">
        <v>202</v>
      </c>
      <c r="V52" s="81">
        <f>(1+$D$49/100)*V51</f>
        <v>1.1951686411608411</v>
      </c>
      <c r="W52" s="34">
        <f>$D$49*V52/100</f>
        <v>1.0553339101450228E-3</v>
      </c>
      <c r="X52" s="34">
        <f t="shared" si="35"/>
        <v>5.4072924000000003E-3</v>
      </c>
      <c r="Y52" s="35">
        <v>242</v>
      </c>
      <c r="Z52" s="81">
        <f>(1+$D$49/100)*Z51</f>
        <v>1.2381170446511838</v>
      </c>
      <c r="AA52" s="34">
        <f>$D$49*Z52/100</f>
        <v>1.0932573504269954E-3</v>
      </c>
      <c r="AB52" s="34">
        <f t="shared" si="36"/>
        <v>4.5912603999999999E-3</v>
      </c>
      <c r="AC52" s="35">
        <v>282</v>
      </c>
      <c r="AD52" s="81">
        <f>(1+$D$49/100)*AD51</f>
        <v>1.2826087996810873</v>
      </c>
      <c r="AE52" s="34">
        <f>$D$49*AD52/100</f>
        <v>1.1325435701184002E-3</v>
      </c>
      <c r="AF52" s="34">
        <f t="shared" si="37"/>
        <v>4.0074604000000002E-3</v>
      </c>
      <c r="AG52" s="35">
        <v>322</v>
      </c>
      <c r="AH52" s="81">
        <f>(1+$D$49/100)*AH51</f>
        <v>1.3286993666118458</v>
      </c>
      <c r="AI52" s="34">
        <f>$D$49*AH52/100</f>
        <v>1.1732415407182599E-3</v>
      </c>
      <c r="AJ52" s="34">
        <f t="shared" si="38"/>
        <v>3.5693452999999999E-3</v>
      </c>
    </row>
    <row r="53" spans="1:36" s="26" customFormat="1" ht="17.25" customHeight="1" x14ac:dyDescent="0.15">
      <c r="A53" s="35">
        <v>3</v>
      </c>
      <c r="B53" s="81">
        <f t="shared" si="39"/>
        <v>1.0026513397554653</v>
      </c>
      <c r="C53" s="34">
        <f t="shared" si="28"/>
        <v>8.8534113300407584E-4</v>
      </c>
      <c r="D53" s="34">
        <f t="shared" si="29"/>
        <v>0.33392217320000001</v>
      </c>
      <c r="E53" s="35">
        <v>43</v>
      </c>
      <c r="F53" s="81">
        <f t="shared" si="40"/>
        <v>1.0386816310607365</v>
      </c>
      <c r="G53" s="34">
        <f t="shared" si="30"/>
        <v>9.1715588022663042E-4</v>
      </c>
      <c r="H53" s="34">
        <f t="shared" si="31"/>
        <v>2.37103725E-2</v>
      </c>
      <c r="I53" s="35">
        <v>83</v>
      </c>
      <c r="J53" s="81">
        <f t="shared" ref="J53:J90" si="41">(1+$D$49/100)*J52</f>
        <v>1.0760066714378631</v>
      </c>
      <c r="K53" s="34">
        <f t="shared" ref="K53:K90" si="42">$D$49*J53/100</f>
        <v>9.5011389087963324E-4</v>
      </c>
      <c r="L53" s="34">
        <f t="shared" si="32"/>
        <v>1.25004013E-2</v>
      </c>
      <c r="M53" s="35">
        <v>123</v>
      </c>
      <c r="N53" s="81">
        <f t="shared" ref="N53:N90" si="43">(1+$D$49/100)*N52</f>
        <v>1.1146729877146435</v>
      </c>
      <c r="O53" s="34">
        <f t="shared" ref="O53:O90" si="44">$D$49*N53/100</f>
        <v>9.8425624815203015E-4</v>
      </c>
      <c r="P53" s="34">
        <f t="shared" si="33"/>
        <v>8.5831568999999996E-3</v>
      </c>
      <c r="Q53" s="35">
        <v>163</v>
      </c>
      <c r="R53" s="81">
        <f t="shared" ref="R53:R90" si="45">(1+$D$49/100)*R52</f>
        <v>1.1547287786611464</v>
      </c>
      <c r="S53" s="34">
        <f t="shared" ref="S53:S90" si="46">$D$49*R53/100</f>
        <v>1.0196255115577924E-3</v>
      </c>
      <c r="T53" s="34">
        <f t="shared" si="34"/>
        <v>6.5897600000000001E-3</v>
      </c>
      <c r="U53" s="35">
        <v>203</v>
      </c>
      <c r="V53" s="81">
        <f t="shared" ref="V53:V90" si="47">(1+$D$49/100)*V52</f>
        <v>1.196223975070986</v>
      </c>
      <c r="W53" s="34">
        <f t="shared" ref="W53:W90" si="48">$D$49*V53/100</f>
        <v>1.0562657699876806E-3</v>
      </c>
      <c r="X53" s="34">
        <f t="shared" si="35"/>
        <v>5.3829597999999999E-3</v>
      </c>
      <c r="Y53" s="35">
        <v>243</v>
      </c>
      <c r="Z53" s="81">
        <f t="shared" ref="Z53:Z90" si="49">(1+$D$49/100)*Z52</f>
        <v>1.2392103020016108</v>
      </c>
      <c r="AA53" s="34">
        <f t="shared" ref="AA53:AA90" si="50">$D$49*Z53/100</f>
        <v>1.0942226966674223E-3</v>
      </c>
      <c r="AB53" s="34">
        <f t="shared" si="36"/>
        <v>4.5743125999999999E-3</v>
      </c>
      <c r="AC53" s="35">
        <v>283</v>
      </c>
      <c r="AD53" s="81">
        <f t="shared" ref="AD53:AD90" si="51">(1+$D$49/100)*AD52</f>
        <v>1.2837413432512057</v>
      </c>
      <c r="AE53" s="34">
        <f t="shared" ref="AE53:AE90" si="52">$D$49*AD53/100</f>
        <v>1.1335436060908146E-3</v>
      </c>
      <c r="AF53" s="34">
        <f t="shared" si="37"/>
        <v>3.9949892000000001E-3</v>
      </c>
      <c r="AG53" s="35">
        <v>323</v>
      </c>
      <c r="AH53" s="81">
        <f t="shared" ref="AH53:AH90" si="53">(1+$D$49/100)*AH52</f>
        <v>1.329872608152564</v>
      </c>
      <c r="AI53" s="34">
        <f t="shared" ref="AI53:AI90" si="54">$D$49*AH53/100</f>
        <v>1.1742775129987141E-3</v>
      </c>
      <c r="AJ53" s="34">
        <f t="shared" si="38"/>
        <v>3.5597909E-3</v>
      </c>
    </row>
    <row r="54" spans="1:36" s="26" customFormat="1" ht="17.25" customHeight="1" x14ac:dyDescent="0.15">
      <c r="A54" s="35">
        <v>4</v>
      </c>
      <c r="B54" s="81">
        <f t="shared" si="39"/>
        <v>1.0035366808884694</v>
      </c>
      <c r="C54" s="34">
        <f t="shared" si="28"/>
        <v>8.8612288922451849E-4</v>
      </c>
      <c r="D54" s="34">
        <f t="shared" si="29"/>
        <v>0.25055211849999998</v>
      </c>
      <c r="E54" s="35">
        <v>44</v>
      </c>
      <c r="F54" s="81">
        <f t="shared" si="40"/>
        <v>1.0395987869409631</v>
      </c>
      <c r="G54" s="34">
        <f t="shared" si="30"/>
        <v>9.1796572886887039E-4</v>
      </c>
      <c r="H54" s="34">
        <f t="shared" si="31"/>
        <v>2.31816629E-2</v>
      </c>
      <c r="I54" s="35">
        <v>84</v>
      </c>
      <c r="J54" s="81">
        <f t="shared" si="41"/>
        <v>1.0769567853287427</v>
      </c>
      <c r="K54" s="34">
        <f t="shared" si="42"/>
        <v>9.5095284144527991E-4</v>
      </c>
      <c r="L54" s="34">
        <f t="shared" si="32"/>
        <v>1.2356972000000001E-2</v>
      </c>
      <c r="M54" s="35">
        <v>124</v>
      </c>
      <c r="N54" s="81">
        <f t="shared" si="43"/>
        <v>1.1156572439627954</v>
      </c>
      <c r="O54" s="34">
        <f t="shared" si="44"/>
        <v>9.8512534641914846E-4</v>
      </c>
      <c r="P54" s="34">
        <f t="shared" si="33"/>
        <v>8.5176277000000005E-3</v>
      </c>
      <c r="Q54" s="35">
        <v>164</v>
      </c>
      <c r="R54" s="81">
        <f t="shared" si="45"/>
        <v>1.1557484041727042</v>
      </c>
      <c r="S54" s="34">
        <f t="shared" si="46"/>
        <v>1.0205258408844979E-3</v>
      </c>
      <c r="T54" s="34">
        <f t="shared" si="34"/>
        <v>6.5523999999999999E-3</v>
      </c>
      <c r="U54" s="35">
        <v>204</v>
      </c>
      <c r="V54" s="81">
        <f t="shared" si="47"/>
        <v>1.1972802408409737</v>
      </c>
      <c r="W54" s="34">
        <f t="shared" si="48"/>
        <v>1.0571984526625798E-3</v>
      </c>
      <c r="X54" s="34">
        <f t="shared" si="35"/>
        <v>5.3588663999999996E-3</v>
      </c>
      <c r="Y54" s="35">
        <v>244</v>
      </c>
      <c r="Z54" s="81">
        <f t="shared" si="49"/>
        <v>1.2403045246982782</v>
      </c>
      <c r="AA54" s="34">
        <f t="shared" si="50"/>
        <v>1.0951888953085799E-3</v>
      </c>
      <c r="AB54" s="34">
        <f t="shared" si="36"/>
        <v>4.5575043000000001E-3</v>
      </c>
      <c r="AC54" s="35">
        <v>284</v>
      </c>
      <c r="AD54" s="81">
        <f t="shared" si="51"/>
        <v>1.2848748868572966</v>
      </c>
      <c r="AE54" s="34">
        <f t="shared" si="52"/>
        <v>1.1345445250949928E-3</v>
      </c>
      <c r="AF54" s="34">
        <f t="shared" si="37"/>
        <v>3.9826063000000002E-3</v>
      </c>
      <c r="AG54" s="35">
        <v>324</v>
      </c>
      <c r="AH54" s="81">
        <f t="shared" si="53"/>
        <v>1.3310468856655626</v>
      </c>
      <c r="AI54" s="34">
        <f t="shared" si="54"/>
        <v>1.1753144000426919E-3</v>
      </c>
      <c r="AJ54" s="34">
        <f t="shared" si="38"/>
        <v>3.5502959000000001E-3</v>
      </c>
    </row>
    <row r="55" spans="1:36" s="26" customFormat="1" ht="17.25" customHeight="1" x14ac:dyDescent="0.15">
      <c r="A55" s="39">
        <v>5</v>
      </c>
      <c r="B55" s="82">
        <f t="shared" si="39"/>
        <v>1.0044228037776939</v>
      </c>
      <c r="C55" s="38">
        <f t="shared" si="28"/>
        <v>8.8690533573570378E-4</v>
      </c>
      <c r="D55" s="38">
        <f t="shared" si="29"/>
        <v>0.20053011170000001</v>
      </c>
      <c r="E55" s="39">
        <v>45</v>
      </c>
      <c r="F55" s="82">
        <f t="shared" si="40"/>
        <v>1.040516752669832</v>
      </c>
      <c r="G55" s="38">
        <f t="shared" si="30"/>
        <v>9.1877629260746175E-4</v>
      </c>
      <c r="H55" s="38">
        <f t="shared" si="31"/>
        <v>2.2676454400000001E-2</v>
      </c>
      <c r="I55" s="39">
        <v>85</v>
      </c>
      <c r="J55" s="81">
        <f t="shared" si="41"/>
        <v>1.077907738170188</v>
      </c>
      <c r="K55" s="34">
        <f t="shared" si="42"/>
        <v>9.5179253280427598E-4</v>
      </c>
      <c r="L55" s="38">
        <f t="shared" si="32"/>
        <v>1.2216919099999999E-2</v>
      </c>
      <c r="M55" s="39">
        <v>125</v>
      </c>
      <c r="N55" s="81">
        <f t="shared" si="43"/>
        <v>1.1166423693092145</v>
      </c>
      <c r="O55" s="34">
        <f t="shared" si="44"/>
        <v>9.8599521210003625E-4</v>
      </c>
      <c r="P55" s="38">
        <f t="shared" si="33"/>
        <v>8.4531480000000006E-3</v>
      </c>
      <c r="Q55" s="39">
        <v>165</v>
      </c>
      <c r="R55" s="81">
        <f t="shared" si="45"/>
        <v>1.1567689300135886</v>
      </c>
      <c r="S55" s="34">
        <f t="shared" si="46"/>
        <v>1.0214269652019988E-3</v>
      </c>
      <c r="T55" s="38">
        <f t="shared" si="34"/>
        <v>6.5154936E-3</v>
      </c>
      <c r="U55" s="39">
        <v>205</v>
      </c>
      <c r="V55" s="81">
        <f t="shared" si="47"/>
        <v>1.1983374392936363</v>
      </c>
      <c r="W55" s="34">
        <f t="shared" si="48"/>
        <v>1.0581319588962809E-3</v>
      </c>
      <c r="X55" s="38">
        <f t="shared" si="35"/>
        <v>5.3350087000000003E-3</v>
      </c>
      <c r="Y55" s="39">
        <v>245</v>
      </c>
      <c r="Z55" s="81">
        <f t="shared" si="49"/>
        <v>1.2413997135935868</v>
      </c>
      <c r="AA55" s="34">
        <f t="shared" si="50"/>
        <v>1.0961559471031372E-3</v>
      </c>
      <c r="AB55" s="38">
        <f t="shared" si="36"/>
        <v>4.5408337E-3</v>
      </c>
      <c r="AC55" s="39">
        <v>285</v>
      </c>
      <c r="AD55" s="81">
        <f t="shared" si="51"/>
        <v>1.2860094313823915</v>
      </c>
      <c r="AE55" s="34">
        <f t="shared" si="52"/>
        <v>1.1355463279106518E-3</v>
      </c>
      <c r="AF55" s="38">
        <f t="shared" si="37"/>
        <v>3.9703107999999997E-3</v>
      </c>
      <c r="AG55" s="39">
        <v>325</v>
      </c>
      <c r="AH55" s="81">
        <f t="shared" si="53"/>
        <v>1.3322222000656052</v>
      </c>
      <c r="AI55" s="34">
        <f t="shared" si="54"/>
        <v>1.1763522026579294E-3</v>
      </c>
      <c r="AJ55" s="38">
        <f t="shared" si="38"/>
        <v>3.5408597000000002E-3</v>
      </c>
    </row>
    <row r="56" spans="1:36" s="26" customFormat="1" ht="17.25" customHeight="1" x14ac:dyDescent="0.15">
      <c r="A56" s="41">
        <v>6</v>
      </c>
      <c r="B56" s="81">
        <f t="shared" si="39"/>
        <v>1.0053097091134295</v>
      </c>
      <c r="C56" s="34">
        <f t="shared" si="28"/>
        <v>8.8768847314715836E-4</v>
      </c>
      <c r="D56" s="34">
        <f t="shared" si="29"/>
        <v>0.1671821288</v>
      </c>
      <c r="E56" s="41">
        <v>46</v>
      </c>
      <c r="F56" s="81">
        <f t="shared" si="40"/>
        <v>1.0414355289624395</v>
      </c>
      <c r="G56" s="34">
        <f t="shared" si="30"/>
        <v>9.1958757207383419E-4</v>
      </c>
      <c r="H56" s="34">
        <f t="shared" si="31"/>
        <v>2.21932143E-2</v>
      </c>
      <c r="I56" s="41">
        <v>86</v>
      </c>
      <c r="J56" s="81">
        <f t="shared" si="41"/>
        <v>1.0788595307029922</v>
      </c>
      <c r="K56" s="34">
        <f t="shared" si="42"/>
        <v>9.526329656107421E-4</v>
      </c>
      <c r="L56" s="34">
        <f t="shared" si="32"/>
        <v>1.20801247E-2</v>
      </c>
      <c r="M56" s="41">
        <v>126</v>
      </c>
      <c r="N56" s="81">
        <f t="shared" si="43"/>
        <v>1.1176283645213145</v>
      </c>
      <c r="O56" s="34">
        <f t="shared" si="44"/>
        <v>9.8686584587232072E-4</v>
      </c>
      <c r="P56" s="34">
        <f t="shared" si="33"/>
        <v>8.3896927999999992E-3</v>
      </c>
      <c r="Q56" s="41">
        <v>166</v>
      </c>
      <c r="R56" s="81">
        <f t="shared" si="45"/>
        <v>1.1577903569787906</v>
      </c>
      <c r="S56" s="34">
        <f t="shared" si="46"/>
        <v>1.0223288852122723E-3</v>
      </c>
      <c r="T56" s="34">
        <f t="shared" si="34"/>
        <v>6.4790326999999998E-3</v>
      </c>
      <c r="U56" s="41">
        <v>206</v>
      </c>
      <c r="V56" s="81">
        <f t="shared" si="47"/>
        <v>1.1993955712525326</v>
      </c>
      <c r="W56" s="34">
        <f t="shared" si="48"/>
        <v>1.0590662894159864E-3</v>
      </c>
      <c r="X56" s="34">
        <f t="shared" si="35"/>
        <v>5.3113832000000003E-3</v>
      </c>
      <c r="Y56" s="41">
        <v>246</v>
      </c>
      <c r="Z56" s="81">
        <f t="shared" si="49"/>
        <v>1.2424958695406898</v>
      </c>
      <c r="AA56" s="34">
        <f t="shared" si="50"/>
        <v>1.097123852804429E-3</v>
      </c>
      <c r="AB56" s="34">
        <f t="shared" si="36"/>
        <v>4.5242991000000003E-3</v>
      </c>
      <c r="AC56" s="41">
        <v>286</v>
      </c>
      <c r="AD56" s="81">
        <f t="shared" si="51"/>
        <v>1.2871449777103021</v>
      </c>
      <c r="AE56" s="34">
        <f t="shared" si="52"/>
        <v>1.136549015318197E-3</v>
      </c>
      <c r="AF56" s="34">
        <f t="shared" si="37"/>
        <v>3.9581017000000001E-3</v>
      </c>
      <c r="AG56" s="41">
        <v>326</v>
      </c>
      <c r="AH56" s="81">
        <f t="shared" si="53"/>
        <v>1.3333985522682632</v>
      </c>
      <c r="AI56" s="34">
        <f t="shared" si="54"/>
        <v>1.1773909216528766E-3</v>
      </c>
      <c r="AJ56" s="34">
        <f t="shared" si="38"/>
        <v>3.5314818000000002E-3</v>
      </c>
    </row>
    <row r="57" spans="1:36" s="26" customFormat="1" ht="17.25" customHeight="1" x14ac:dyDescent="0.15">
      <c r="A57" s="35">
        <v>7</v>
      </c>
      <c r="B57" s="81">
        <f t="shared" si="39"/>
        <v>1.0061973975865766</v>
      </c>
      <c r="C57" s="34">
        <f t="shared" si="28"/>
        <v>8.8847230206894707E-4</v>
      </c>
      <c r="D57" s="34">
        <f t="shared" si="29"/>
        <v>0.14336215960000001</v>
      </c>
      <c r="E57" s="35">
        <v>47</v>
      </c>
      <c r="F57" s="81">
        <f t="shared" si="40"/>
        <v>1.0423551165345133</v>
      </c>
      <c r="G57" s="34">
        <f t="shared" si="30"/>
        <v>9.2039956789997533E-4</v>
      </c>
      <c r="H57" s="34">
        <f t="shared" si="31"/>
        <v>2.17305403E-2</v>
      </c>
      <c r="I57" s="35">
        <v>87</v>
      </c>
      <c r="J57" s="81">
        <f t="shared" si="41"/>
        <v>1.0798121636686029</v>
      </c>
      <c r="K57" s="34">
        <f t="shared" si="42"/>
        <v>9.5347414051937635E-4</v>
      </c>
      <c r="L57" s="34">
        <f t="shared" si="32"/>
        <v>1.1946476500000001E-2</v>
      </c>
      <c r="M57" s="35">
        <v>127</v>
      </c>
      <c r="N57" s="81">
        <f t="shared" si="43"/>
        <v>1.1186152303671868</v>
      </c>
      <c r="O57" s="34">
        <f t="shared" si="44"/>
        <v>9.8773724841422585E-4</v>
      </c>
      <c r="P57" s="34">
        <f t="shared" si="33"/>
        <v>8.3272380000000007E-3</v>
      </c>
      <c r="Q57" s="35">
        <v>167</v>
      </c>
      <c r="R57" s="81">
        <f t="shared" si="45"/>
        <v>1.1588126858640029</v>
      </c>
      <c r="S57" s="34">
        <f t="shared" si="46"/>
        <v>1.0232316016179144E-3</v>
      </c>
      <c r="T57" s="34">
        <f t="shared" si="34"/>
        <v>6.4430091999999996E-3</v>
      </c>
      <c r="U57" s="35">
        <v>207</v>
      </c>
      <c r="V57" s="81">
        <f t="shared" si="47"/>
        <v>1.2004546375419485</v>
      </c>
      <c r="W57" s="34">
        <f t="shared" si="48"/>
        <v>1.0600014449495406E-3</v>
      </c>
      <c r="X57" s="34">
        <f t="shared" si="35"/>
        <v>5.2879865999999999E-3</v>
      </c>
      <c r="Y57" s="35">
        <v>247</v>
      </c>
      <c r="Z57" s="81">
        <f t="shared" si="49"/>
        <v>1.2435929933934942</v>
      </c>
      <c r="AA57" s="34">
        <f t="shared" si="50"/>
        <v>1.0980926131664553E-3</v>
      </c>
      <c r="AB57" s="34">
        <f t="shared" si="36"/>
        <v>4.5078990000000001E-3</v>
      </c>
      <c r="AC57" s="35">
        <v>287</v>
      </c>
      <c r="AD57" s="81">
        <f t="shared" si="51"/>
        <v>1.2882815267256202</v>
      </c>
      <c r="AE57" s="34">
        <f t="shared" si="52"/>
        <v>1.1375525880987227E-3</v>
      </c>
      <c r="AF57" s="34">
        <f t="shared" si="37"/>
        <v>3.9459780999999998E-3</v>
      </c>
      <c r="AG57" s="35">
        <v>327</v>
      </c>
      <c r="AH57" s="81">
        <f t="shared" si="53"/>
        <v>1.334575943189916</v>
      </c>
      <c r="AI57" s="34">
        <f t="shared" si="54"/>
        <v>1.1784305578366959E-3</v>
      </c>
      <c r="AJ57" s="34">
        <f t="shared" si="38"/>
        <v>3.5221617E-3</v>
      </c>
    </row>
    <row r="58" spans="1:36" s="26" customFormat="1" ht="17.25" customHeight="1" x14ac:dyDescent="0.15">
      <c r="A58" s="35">
        <v>8</v>
      </c>
      <c r="B58" s="81">
        <f t="shared" si="39"/>
        <v>1.0070858698886456</v>
      </c>
      <c r="C58" s="34">
        <f t="shared" si="28"/>
        <v>8.8925682311167403E-4</v>
      </c>
      <c r="D58" s="34">
        <f t="shared" si="29"/>
        <v>0.1254971989</v>
      </c>
      <c r="E58" s="35">
        <v>48</v>
      </c>
      <c r="F58" s="81">
        <f t="shared" si="40"/>
        <v>1.0432755161024132</v>
      </c>
      <c r="G58" s="34">
        <f t="shared" si="30"/>
        <v>9.2121228071843084E-4</v>
      </c>
      <c r="H58" s="34">
        <f t="shared" si="31"/>
        <v>2.1287147199999999E-2</v>
      </c>
      <c r="I58" s="35">
        <v>88</v>
      </c>
      <c r="J58" s="81">
        <f t="shared" si="41"/>
        <v>1.0807656378091222</v>
      </c>
      <c r="K58" s="34">
        <f t="shared" si="42"/>
        <v>9.543160581854548E-4</v>
      </c>
      <c r="L58" s="34">
        <f t="shared" si="32"/>
        <v>1.18158673E-2</v>
      </c>
      <c r="M58" s="35">
        <v>128</v>
      </c>
      <c r="N58" s="81">
        <f t="shared" si="43"/>
        <v>1.119602967615601</v>
      </c>
      <c r="O58" s="34">
        <f t="shared" si="44"/>
        <v>9.8860942040457584E-4</v>
      </c>
      <c r="P58" s="34">
        <f t="shared" si="33"/>
        <v>8.2657600000000005E-3</v>
      </c>
      <c r="Q58" s="35">
        <v>168</v>
      </c>
      <c r="R58" s="81">
        <f t="shared" si="45"/>
        <v>1.1598359174656208</v>
      </c>
      <c r="S58" s="34">
        <f t="shared" si="46"/>
        <v>1.0241351151221432E-3</v>
      </c>
      <c r="T58" s="34">
        <f t="shared" si="34"/>
        <v>6.4074153999999998E-3</v>
      </c>
      <c r="U58" s="35">
        <v>208</v>
      </c>
      <c r="V58" s="81">
        <f t="shared" si="47"/>
        <v>1.201514638986898</v>
      </c>
      <c r="W58" s="34">
        <f t="shared" si="48"/>
        <v>1.0609374262254311E-3</v>
      </c>
      <c r="X58" s="34">
        <f t="shared" si="35"/>
        <v>5.2648156999999998E-3</v>
      </c>
      <c r="Y58" s="35">
        <v>248</v>
      </c>
      <c r="Z58" s="81">
        <f t="shared" si="49"/>
        <v>1.2446910860066607</v>
      </c>
      <c r="AA58" s="34">
        <f t="shared" si="50"/>
        <v>1.0990622289438815E-3</v>
      </c>
      <c r="AB58" s="34">
        <f t="shared" si="36"/>
        <v>4.4916317000000001E-3</v>
      </c>
      <c r="AC58" s="35">
        <v>288</v>
      </c>
      <c r="AD58" s="81">
        <f t="shared" si="51"/>
        <v>1.289419079313719</v>
      </c>
      <c r="AE58" s="34">
        <f t="shared" si="52"/>
        <v>1.1385570470340139E-3</v>
      </c>
      <c r="AF58" s="34">
        <f t="shared" si="37"/>
        <v>3.9339392000000001E-3</v>
      </c>
      <c r="AG58" s="35">
        <v>328</v>
      </c>
      <c r="AH58" s="81">
        <f t="shared" si="53"/>
        <v>1.3357543737477526</v>
      </c>
      <c r="AI58" s="34">
        <f t="shared" si="54"/>
        <v>1.1794711120192657E-3</v>
      </c>
      <c r="AJ58" s="34">
        <f t="shared" si="38"/>
        <v>3.5128987000000002E-3</v>
      </c>
    </row>
    <row r="59" spans="1:36" s="26" customFormat="1" ht="17.25" customHeight="1" x14ac:dyDescent="0.15">
      <c r="A59" s="35">
        <v>9</v>
      </c>
      <c r="B59" s="81">
        <f t="shared" si="39"/>
        <v>1.0079751267117572</v>
      </c>
      <c r="C59" s="34">
        <f t="shared" si="28"/>
        <v>8.9004203688648157E-4</v>
      </c>
      <c r="D59" s="34">
        <f t="shared" si="29"/>
        <v>0.111602244</v>
      </c>
      <c r="E59" s="35">
        <v>49</v>
      </c>
      <c r="F59" s="81">
        <f t="shared" si="40"/>
        <v>1.0441967283831315</v>
      </c>
      <c r="G59" s="34">
        <f t="shared" si="30"/>
        <v>9.2202571116230508E-4</v>
      </c>
      <c r="H59" s="34">
        <f t="shared" si="31"/>
        <v>2.0861854400000001E-2</v>
      </c>
      <c r="I59" s="35">
        <v>89</v>
      </c>
      <c r="J59" s="81">
        <f t="shared" si="41"/>
        <v>1.0817199538673077</v>
      </c>
      <c r="K59" s="34">
        <f t="shared" si="42"/>
        <v>9.551587192648327E-4</v>
      </c>
      <c r="L59" s="34">
        <f t="shared" si="32"/>
        <v>1.16881945E-2</v>
      </c>
      <c r="M59" s="35">
        <v>129</v>
      </c>
      <c r="N59" s="81">
        <f t="shared" si="43"/>
        <v>1.1205915770360055</v>
      </c>
      <c r="O59" s="34">
        <f t="shared" si="44"/>
        <v>9.894823625227929E-4</v>
      </c>
      <c r="P59" s="34">
        <f t="shared" si="33"/>
        <v>8.2052361000000008E-3</v>
      </c>
      <c r="Q59" s="35">
        <v>169</v>
      </c>
      <c r="R59" s="81">
        <f t="shared" si="45"/>
        <v>1.1608600525807429</v>
      </c>
      <c r="S59" s="34">
        <f t="shared" si="46"/>
        <v>1.0250394264287961E-3</v>
      </c>
      <c r="T59" s="34">
        <f t="shared" si="34"/>
        <v>6.3722435000000003E-3</v>
      </c>
      <c r="U59" s="35">
        <v>209</v>
      </c>
      <c r="V59" s="81">
        <f t="shared" si="47"/>
        <v>1.2025755764131234</v>
      </c>
      <c r="W59" s="34">
        <f t="shared" si="48"/>
        <v>1.061874233972788E-3</v>
      </c>
      <c r="X59" s="34">
        <f t="shared" si="35"/>
        <v>5.2418669999999999E-3</v>
      </c>
      <c r="Y59" s="35">
        <v>249</v>
      </c>
      <c r="Z59" s="81">
        <f t="shared" si="49"/>
        <v>1.2457901482356044</v>
      </c>
      <c r="AA59" s="34">
        <f t="shared" si="50"/>
        <v>1.1000327008920388E-3</v>
      </c>
      <c r="AB59" s="34">
        <f t="shared" si="36"/>
        <v>4.4754955000000001E-3</v>
      </c>
      <c r="AC59" s="35">
        <v>289</v>
      </c>
      <c r="AD59" s="81">
        <f t="shared" si="51"/>
        <v>1.2905576363607529</v>
      </c>
      <c r="AE59" s="34">
        <f t="shared" si="52"/>
        <v>1.139562392906545E-3</v>
      </c>
      <c r="AF59" s="34">
        <f t="shared" si="37"/>
        <v>3.9219839999999999E-3</v>
      </c>
      <c r="AG59" s="35">
        <v>329</v>
      </c>
      <c r="AH59" s="81">
        <f t="shared" si="53"/>
        <v>1.3369338448597718</v>
      </c>
      <c r="AI59" s="34">
        <f t="shared" si="54"/>
        <v>1.1805125850111787E-3</v>
      </c>
      <c r="AJ59" s="34">
        <f t="shared" si="38"/>
        <v>3.5036924999999998E-3</v>
      </c>
    </row>
    <row r="60" spans="1:36" s="26" customFormat="1" ht="17.25" customHeight="1" x14ac:dyDescent="0.15">
      <c r="A60" s="37">
        <v>10</v>
      </c>
      <c r="B60" s="82">
        <f t="shared" si="39"/>
        <v>1.0088651687486436</v>
      </c>
      <c r="C60" s="38">
        <f t="shared" si="28"/>
        <v>8.9082794400505236E-4</v>
      </c>
      <c r="D60" s="38">
        <f t="shared" si="29"/>
        <v>0.100486293</v>
      </c>
      <c r="E60" s="37">
        <v>50</v>
      </c>
      <c r="F60" s="82">
        <f t="shared" si="40"/>
        <v>1.0451187540942937</v>
      </c>
      <c r="G60" s="38">
        <f t="shared" si="30"/>
        <v>9.2283985986526141E-4</v>
      </c>
      <c r="H60" s="38">
        <f t="shared" si="31"/>
        <v>2.04535759E-2</v>
      </c>
      <c r="I60" s="37">
        <v>90</v>
      </c>
      <c r="J60" s="81">
        <f t="shared" si="41"/>
        <v>1.0826751125865726</v>
      </c>
      <c r="K60" s="34">
        <f t="shared" si="42"/>
        <v>9.5600212441394352E-4</v>
      </c>
      <c r="L60" s="38">
        <f t="shared" si="32"/>
        <v>1.15633604E-2</v>
      </c>
      <c r="M60" s="37">
        <v>130</v>
      </c>
      <c r="N60" s="81">
        <f t="shared" si="43"/>
        <v>1.1215810593985283</v>
      </c>
      <c r="O60" s="34">
        <f t="shared" si="44"/>
        <v>9.9035607544890056E-4</v>
      </c>
      <c r="P60" s="38">
        <f t="shared" si="33"/>
        <v>8.1456444000000006E-3</v>
      </c>
      <c r="Q60" s="37">
        <v>170</v>
      </c>
      <c r="R60" s="81">
        <f t="shared" si="45"/>
        <v>1.1618850920071717</v>
      </c>
      <c r="S60" s="34">
        <f t="shared" si="46"/>
        <v>1.0259445362423326E-3</v>
      </c>
      <c r="T60" s="38">
        <f t="shared" si="34"/>
        <v>6.3374861999999999E-3</v>
      </c>
      <c r="U60" s="37">
        <v>210</v>
      </c>
      <c r="V60" s="81">
        <f t="shared" si="47"/>
        <v>1.2036374506470962</v>
      </c>
      <c r="W60" s="34">
        <f t="shared" si="48"/>
        <v>1.0628118689213859E-3</v>
      </c>
      <c r="X60" s="38">
        <f t="shared" si="35"/>
        <v>5.2191375999999998E-3</v>
      </c>
      <c r="Y60" s="37">
        <v>250</v>
      </c>
      <c r="Z60" s="81">
        <f t="shared" si="49"/>
        <v>1.2468901809364965</v>
      </c>
      <c r="AA60" s="34">
        <f t="shared" si="50"/>
        <v>1.1010040297669264E-3</v>
      </c>
      <c r="AB60" s="38">
        <f t="shared" si="36"/>
        <v>4.4594889E-3</v>
      </c>
      <c r="AC60" s="37">
        <v>290</v>
      </c>
      <c r="AD60" s="81">
        <f t="shared" si="51"/>
        <v>1.2916971987536594</v>
      </c>
      <c r="AE60" s="34">
        <f t="shared" si="52"/>
        <v>1.1405686264994814E-3</v>
      </c>
      <c r="AF60" s="38">
        <f t="shared" si="37"/>
        <v>3.9101116999999998E-3</v>
      </c>
      <c r="AG60" s="37">
        <v>330</v>
      </c>
      <c r="AH60" s="81">
        <f t="shared" si="53"/>
        <v>1.3381143574447829</v>
      </c>
      <c r="AI60" s="34">
        <f t="shared" si="54"/>
        <v>1.1815549776237435E-3</v>
      </c>
      <c r="AJ60" s="38">
        <f t="shared" si="38"/>
        <v>3.4945425E-3</v>
      </c>
    </row>
    <row r="61" spans="1:36" s="26" customFormat="1" ht="17.25" customHeight="1" x14ac:dyDescent="0.15">
      <c r="A61" s="33">
        <v>11</v>
      </c>
      <c r="B61" s="81">
        <f t="shared" si="39"/>
        <v>1.0097559966926486</v>
      </c>
      <c r="C61" s="34">
        <f t="shared" si="28"/>
        <v>8.9161454507960872E-4</v>
      </c>
      <c r="D61" s="34">
        <f t="shared" si="29"/>
        <v>9.1391435800000004E-2</v>
      </c>
      <c r="E61" s="33">
        <v>51</v>
      </c>
      <c r="F61" s="81">
        <f t="shared" si="40"/>
        <v>1.046041593954159</v>
      </c>
      <c r="G61" s="34">
        <f t="shared" si="30"/>
        <v>9.2365472746152243E-4</v>
      </c>
      <c r="H61" s="34">
        <f t="shared" si="31"/>
        <v>2.0061310799999999E-2</v>
      </c>
      <c r="I61" s="33">
        <v>91</v>
      </c>
      <c r="J61" s="81">
        <f t="shared" si="41"/>
        <v>1.0836311147109865</v>
      </c>
      <c r="K61" s="34">
        <f t="shared" si="42"/>
        <v>9.5684627428980107E-4</v>
      </c>
      <c r="L61" s="34">
        <f t="shared" si="32"/>
        <v>1.14412713E-2</v>
      </c>
      <c r="M61" s="33">
        <v>131</v>
      </c>
      <c r="N61" s="81">
        <f t="shared" si="43"/>
        <v>1.1225714154739772</v>
      </c>
      <c r="O61" s="34">
        <f t="shared" si="44"/>
        <v>9.9123055986352192E-4</v>
      </c>
      <c r="P61" s="34">
        <f t="shared" si="33"/>
        <v>8.0869635000000006E-3</v>
      </c>
      <c r="Q61" s="33">
        <v>171</v>
      </c>
      <c r="R61" s="81">
        <f t="shared" si="45"/>
        <v>1.1629110365434141</v>
      </c>
      <c r="S61" s="34">
        <f t="shared" si="46"/>
        <v>1.0268504452678347E-3</v>
      </c>
      <c r="T61" s="34">
        <f t="shared" si="34"/>
        <v>6.3031362000000001E-3</v>
      </c>
      <c r="U61" s="33">
        <v>211</v>
      </c>
      <c r="V61" s="81">
        <f t="shared" si="47"/>
        <v>1.2047002625160175</v>
      </c>
      <c r="W61" s="34">
        <f t="shared" si="48"/>
        <v>1.0637503318016435E-3</v>
      </c>
      <c r="X61" s="34">
        <f t="shared" si="35"/>
        <v>5.1966241999999996E-3</v>
      </c>
      <c r="Y61" s="33">
        <v>251</v>
      </c>
      <c r="Z61" s="81">
        <f t="shared" si="49"/>
        <v>1.2479911849662635</v>
      </c>
      <c r="AA61" s="34">
        <f t="shared" si="50"/>
        <v>1.1019762163252107E-3</v>
      </c>
      <c r="AB61" s="34">
        <f t="shared" si="36"/>
        <v>4.4436103999999999E-3</v>
      </c>
      <c r="AC61" s="33">
        <v>291</v>
      </c>
      <c r="AD61" s="81">
        <f t="shared" si="51"/>
        <v>1.2928377673801588</v>
      </c>
      <c r="AE61" s="34">
        <f t="shared" si="52"/>
        <v>1.1415757485966802E-3</v>
      </c>
      <c r="AF61" s="34">
        <f t="shared" si="37"/>
        <v>3.8983213999999999E-3</v>
      </c>
      <c r="AG61" s="33">
        <v>331</v>
      </c>
      <c r="AH61" s="81">
        <f t="shared" si="53"/>
        <v>1.3392959124224066</v>
      </c>
      <c r="AI61" s="34">
        <f t="shared" si="54"/>
        <v>1.1825982906689852E-3</v>
      </c>
      <c r="AJ61" s="34">
        <f t="shared" si="38"/>
        <v>3.4854481E-3</v>
      </c>
    </row>
    <row r="62" spans="1:36" s="26" customFormat="1" ht="17.25" customHeight="1" x14ac:dyDescent="0.15">
      <c r="A62" s="35">
        <v>12</v>
      </c>
      <c r="B62" s="81">
        <f t="shared" si="39"/>
        <v>1.0106476112377281</v>
      </c>
      <c r="C62" s="34">
        <f t="shared" si="28"/>
        <v>8.9240184072291394E-4</v>
      </c>
      <c r="D62" s="34">
        <f t="shared" si="29"/>
        <v>8.3812398900000001E-2</v>
      </c>
      <c r="E62" s="35">
        <v>52</v>
      </c>
      <c r="F62" s="81">
        <f t="shared" si="40"/>
        <v>1.0469652486816206</v>
      </c>
      <c r="G62" s="34">
        <f t="shared" si="30"/>
        <v>9.2447031458587096E-4</v>
      </c>
      <c r="H62" s="34">
        <f t="shared" si="31"/>
        <v>1.96841354E-2</v>
      </c>
      <c r="I62" s="35">
        <v>92</v>
      </c>
      <c r="J62" s="81">
        <f t="shared" si="41"/>
        <v>1.0845879609852762</v>
      </c>
      <c r="K62" s="34">
        <f t="shared" si="42"/>
        <v>9.5769116954999903E-4</v>
      </c>
      <c r="L62" s="34">
        <f t="shared" si="32"/>
        <v>1.13218377E-2</v>
      </c>
      <c r="M62" s="35">
        <v>132</v>
      </c>
      <c r="N62" s="81">
        <f t="shared" si="43"/>
        <v>1.1235626460338406</v>
      </c>
      <c r="O62" s="34">
        <f t="shared" si="44"/>
        <v>9.9210581644788138E-4</v>
      </c>
      <c r="P62" s="34">
        <f t="shared" si="33"/>
        <v>8.0291726000000004E-3</v>
      </c>
      <c r="Q62" s="35">
        <v>172</v>
      </c>
      <c r="R62" s="81">
        <f t="shared" si="45"/>
        <v>1.1639378869886818</v>
      </c>
      <c r="S62" s="34">
        <f t="shared" si="46"/>
        <v>1.0277571542110062E-3</v>
      </c>
      <c r="T62" s="34">
        <f t="shared" si="34"/>
        <v>6.2691863E-3</v>
      </c>
      <c r="U62" s="35">
        <v>212</v>
      </c>
      <c r="V62" s="81">
        <f t="shared" si="47"/>
        <v>1.2057640128478191</v>
      </c>
      <c r="W62" s="34">
        <f t="shared" si="48"/>
        <v>1.0646896233446244E-3</v>
      </c>
      <c r="X62" s="34">
        <f t="shared" si="35"/>
        <v>5.1743238E-3</v>
      </c>
      <c r="Y62" s="35">
        <v>252</v>
      </c>
      <c r="Z62" s="81">
        <f t="shared" si="49"/>
        <v>1.2490931611825886</v>
      </c>
      <c r="AA62" s="34">
        <f t="shared" si="50"/>
        <v>1.1029492613242257E-3</v>
      </c>
      <c r="AB62" s="34">
        <f t="shared" si="36"/>
        <v>4.4278585000000004E-3</v>
      </c>
      <c r="AC62" s="35">
        <v>292</v>
      </c>
      <c r="AD62" s="81">
        <f t="shared" si="51"/>
        <v>1.2939793431287554</v>
      </c>
      <c r="AE62" s="34">
        <f t="shared" si="52"/>
        <v>1.1425837599826911E-3</v>
      </c>
      <c r="AF62" s="34">
        <f t="shared" si="37"/>
        <v>3.8866123999999999E-3</v>
      </c>
      <c r="AG62" s="35">
        <v>332</v>
      </c>
      <c r="AH62" s="81">
        <f t="shared" si="53"/>
        <v>1.3404785107130757</v>
      </c>
      <c r="AI62" s="34">
        <f t="shared" si="54"/>
        <v>1.183642524959646E-3</v>
      </c>
      <c r="AJ62" s="34">
        <f t="shared" si="38"/>
        <v>3.4764089000000001E-3</v>
      </c>
    </row>
    <row r="63" spans="1:36" s="26" customFormat="1" ht="17.25" customHeight="1" x14ac:dyDescent="0.15">
      <c r="A63" s="35">
        <v>13</v>
      </c>
      <c r="B63" s="81">
        <f t="shared" si="39"/>
        <v>1.0115400130784509</v>
      </c>
      <c r="C63" s="34">
        <f t="shared" si="28"/>
        <v>8.9318983154827215E-4</v>
      </c>
      <c r="D63" s="34">
        <f t="shared" si="29"/>
        <v>7.7399377800000002E-2</v>
      </c>
      <c r="E63" s="35">
        <v>53</v>
      </c>
      <c r="F63" s="81">
        <f t="shared" si="40"/>
        <v>1.0478897189962064</v>
      </c>
      <c r="G63" s="34">
        <f t="shared" si="30"/>
        <v>9.2528662187365022E-4</v>
      </c>
      <c r="H63" s="34">
        <f t="shared" si="31"/>
        <v>1.9321195499999999E-2</v>
      </c>
      <c r="I63" s="35">
        <v>93</v>
      </c>
      <c r="J63" s="81">
        <f t="shared" si="41"/>
        <v>1.0855456521548261</v>
      </c>
      <c r="K63" s="34">
        <f t="shared" si="42"/>
        <v>9.5853681085271143E-4</v>
      </c>
      <c r="L63" s="34">
        <f t="shared" si="32"/>
        <v>1.1204973999999999E-2</v>
      </c>
      <c r="M63" s="35">
        <v>133</v>
      </c>
      <c r="N63" s="81">
        <f t="shared" si="43"/>
        <v>1.1245547518502885</v>
      </c>
      <c r="O63" s="34">
        <f t="shared" si="44"/>
        <v>9.9298184588380483E-4</v>
      </c>
      <c r="P63" s="34">
        <f t="shared" si="33"/>
        <v>7.9722517999999999E-3</v>
      </c>
      <c r="Q63" s="35">
        <v>173</v>
      </c>
      <c r="R63" s="81">
        <f t="shared" si="45"/>
        <v>1.1649656441428928</v>
      </c>
      <c r="S63" s="34">
        <f t="shared" si="46"/>
        <v>1.0286646637781745E-3</v>
      </c>
      <c r="T63" s="34">
        <f t="shared" si="34"/>
        <v>6.2356297000000002E-3</v>
      </c>
      <c r="U63" s="35">
        <v>213</v>
      </c>
      <c r="V63" s="81">
        <f t="shared" si="47"/>
        <v>1.2068287024711637</v>
      </c>
      <c r="W63" s="34">
        <f t="shared" si="48"/>
        <v>1.0656297442820375E-3</v>
      </c>
      <c r="X63" s="34">
        <f t="shared" si="35"/>
        <v>5.1522334000000001E-3</v>
      </c>
      <c r="Y63" s="35">
        <v>253</v>
      </c>
      <c r="Z63" s="81">
        <f t="shared" si="49"/>
        <v>1.2501961104439128</v>
      </c>
      <c r="AA63" s="34">
        <f t="shared" si="50"/>
        <v>1.103923165521975E-3</v>
      </c>
      <c r="AB63" s="34">
        <f t="shared" si="36"/>
        <v>4.4122314999999997E-3</v>
      </c>
      <c r="AC63" s="35">
        <v>293</v>
      </c>
      <c r="AD63" s="81">
        <f t="shared" si="51"/>
        <v>1.295121926888738</v>
      </c>
      <c r="AE63" s="34">
        <f t="shared" si="52"/>
        <v>1.1435926614427557E-3</v>
      </c>
      <c r="AF63" s="34">
        <f t="shared" si="37"/>
        <v>3.8749837000000001E-3</v>
      </c>
      <c r="AG63" s="35">
        <v>333</v>
      </c>
      <c r="AH63" s="81">
        <f t="shared" si="53"/>
        <v>1.3416621532380353</v>
      </c>
      <c r="AI63" s="34">
        <f t="shared" si="54"/>
        <v>1.1846876813091851E-3</v>
      </c>
      <c r="AJ63" s="34">
        <f t="shared" si="38"/>
        <v>3.4674243999999999E-3</v>
      </c>
    </row>
    <row r="64" spans="1:36" s="26" customFormat="1" ht="17.25" customHeight="1" x14ac:dyDescent="0.15">
      <c r="A64" s="35">
        <v>14</v>
      </c>
      <c r="B64" s="81">
        <f t="shared" si="39"/>
        <v>1.0124332029099992</v>
      </c>
      <c r="C64" s="34">
        <f t="shared" si="28"/>
        <v>8.9397851816952934E-4</v>
      </c>
      <c r="D64" s="34">
        <f t="shared" si="29"/>
        <v>7.1902511700000005E-2</v>
      </c>
      <c r="E64" s="35">
        <v>54</v>
      </c>
      <c r="F64" s="81">
        <f t="shared" si="40"/>
        <v>1.0488150056180801</v>
      </c>
      <c r="G64" s="34">
        <f t="shared" si="30"/>
        <v>9.2610364996076474E-4</v>
      </c>
      <c r="H64" s="34">
        <f t="shared" si="31"/>
        <v>1.89717002E-2</v>
      </c>
      <c r="I64" s="35">
        <v>94</v>
      </c>
      <c r="J64" s="81">
        <f t="shared" si="41"/>
        <v>1.0865041889656788</v>
      </c>
      <c r="K64" s="34">
        <f t="shared" si="42"/>
        <v>9.5938319885669431E-4</v>
      </c>
      <c r="L64" s="34">
        <f t="shared" si="32"/>
        <v>1.1090598199999999E-2</v>
      </c>
      <c r="M64" s="35">
        <v>134</v>
      </c>
      <c r="N64" s="81">
        <f t="shared" si="43"/>
        <v>1.1255477336961723</v>
      </c>
      <c r="O64" s="34">
        <f t="shared" si="44"/>
        <v>9.9385864885372013E-4</v>
      </c>
      <c r="P64" s="34">
        <f t="shared" si="33"/>
        <v>7.9161814999999993E-3</v>
      </c>
      <c r="Q64" s="35">
        <v>174</v>
      </c>
      <c r="R64" s="81">
        <f t="shared" si="45"/>
        <v>1.1659943088066709</v>
      </c>
      <c r="S64" s="34">
        <f t="shared" si="46"/>
        <v>1.0295729746762903E-3</v>
      </c>
      <c r="T64" s="34">
        <f t="shared" si="34"/>
        <v>6.2024595000000002E-3</v>
      </c>
      <c r="U64" s="35">
        <v>214</v>
      </c>
      <c r="V64" s="81">
        <f t="shared" si="47"/>
        <v>1.2078943322154456</v>
      </c>
      <c r="W64" s="34">
        <f t="shared" si="48"/>
        <v>1.0665706953462385E-3</v>
      </c>
      <c r="X64" s="34">
        <f t="shared" si="35"/>
        <v>5.1303499999999997E-3</v>
      </c>
      <c r="Y64" s="35">
        <v>254</v>
      </c>
      <c r="Z64" s="81">
        <f t="shared" si="49"/>
        <v>1.2513000336094346</v>
      </c>
      <c r="AA64" s="34">
        <f t="shared" si="50"/>
        <v>1.1048979296771307E-3</v>
      </c>
      <c r="AB64" s="34">
        <f t="shared" si="36"/>
        <v>4.3967281000000004E-3</v>
      </c>
      <c r="AC64" s="35">
        <v>294</v>
      </c>
      <c r="AD64" s="81">
        <f t="shared" si="51"/>
        <v>1.2962655195501807</v>
      </c>
      <c r="AE64" s="34">
        <f t="shared" si="52"/>
        <v>1.1446024537628094E-3</v>
      </c>
      <c r="AF64" s="34">
        <f t="shared" si="37"/>
        <v>3.8634346E-3</v>
      </c>
      <c r="AG64" s="35">
        <v>334</v>
      </c>
      <c r="AH64" s="81">
        <f t="shared" si="53"/>
        <v>1.3428468409193444</v>
      </c>
      <c r="AI64" s="34">
        <f t="shared" si="54"/>
        <v>1.185733760531781E-3</v>
      </c>
      <c r="AJ64" s="34">
        <f t="shared" si="38"/>
        <v>3.4584940999999999E-3</v>
      </c>
    </row>
    <row r="65" spans="1:36" s="26" customFormat="1" ht="17.25" customHeight="1" x14ac:dyDescent="0.15">
      <c r="A65" s="39">
        <v>15</v>
      </c>
      <c r="B65" s="82">
        <f t="shared" si="39"/>
        <v>1.0133271814281686</v>
      </c>
      <c r="C65" s="38">
        <f t="shared" si="28"/>
        <v>8.9476790120107284E-4</v>
      </c>
      <c r="D65" s="38">
        <f t="shared" si="29"/>
        <v>6.7138569800000006E-2</v>
      </c>
      <c r="E65" s="39">
        <v>55</v>
      </c>
      <c r="F65" s="82">
        <f t="shared" si="40"/>
        <v>1.0497411092680409</v>
      </c>
      <c r="G65" s="38">
        <f t="shared" si="30"/>
        <v>9.2692139948368012E-4</v>
      </c>
      <c r="H65" s="38">
        <f t="shared" si="31"/>
        <v>1.8634916099999999E-2</v>
      </c>
      <c r="I65" s="39">
        <v>95</v>
      </c>
      <c r="J65" s="81">
        <f t="shared" si="41"/>
        <v>1.0874635721645354</v>
      </c>
      <c r="K65" s="34">
        <f t="shared" si="42"/>
        <v>9.6023033422128483E-4</v>
      </c>
      <c r="L65" s="38">
        <f t="shared" si="32"/>
        <v>1.09786316E-2</v>
      </c>
      <c r="M65" s="39">
        <v>135</v>
      </c>
      <c r="N65" s="81">
        <f t="shared" si="43"/>
        <v>1.1265415923450259</v>
      </c>
      <c r="O65" s="34">
        <f t="shared" si="44"/>
        <v>9.9473622604065795E-4</v>
      </c>
      <c r="P65" s="38">
        <f t="shared" si="33"/>
        <v>7.8609429000000008E-3</v>
      </c>
      <c r="Q65" s="39">
        <v>175</v>
      </c>
      <c r="R65" s="81">
        <f t="shared" si="45"/>
        <v>1.1670238817813472</v>
      </c>
      <c r="S65" s="34">
        <f t="shared" si="46"/>
        <v>1.0304820876129296E-3</v>
      </c>
      <c r="T65" s="38">
        <f t="shared" si="34"/>
        <v>6.1696690999999996E-3</v>
      </c>
      <c r="U65" s="39">
        <v>215</v>
      </c>
      <c r="V65" s="81">
        <f t="shared" si="47"/>
        <v>1.2089609029107917</v>
      </c>
      <c r="W65" s="34">
        <f t="shared" si="48"/>
        <v>1.067512477270229E-3</v>
      </c>
      <c r="X65" s="38">
        <f t="shared" si="35"/>
        <v>5.1086708999999999E-3</v>
      </c>
      <c r="Y65" s="39">
        <v>255</v>
      </c>
      <c r="Z65" s="81">
        <f t="shared" si="49"/>
        <v>1.2524049315391117</v>
      </c>
      <c r="AA65" s="34">
        <f t="shared" si="50"/>
        <v>1.1058735545490357E-3</v>
      </c>
      <c r="AB65" s="38">
        <f t="shared" si="36"/>
        <v>4.3813469000000002E-3</v>
      </c>
      <c r="AC65" s="39">
        <v>295</v>
      </c>
      <c r="AD65" s="81">
        <f t="shared" si="51"/>
        <v>1.2974101220039433</v>
      </c>
      <c r="AE65" s="34">
        <f t="shared" si="52"/>
        <v>1.1456131377294821E-3</v>
      </c>
      <c r="AF65" s="38">
        <f t="shared" si="37"/>
        <v>3.8519641999999999E-3</v>
      </c>
      <c r="AG65" s="39">
        <v>335</v>
      </c>
      <c r="AH65" s="81">
        <f t="shared" si="53"/>
        <v>1.344032574679876</v>
      </c>
      <c r="AI65" s="34">
        <f t="shared" si="54"/>
        <v>1.1867807634423305E-3</v>
      </c>
      <c r="AJ65" s="38">
        <f t="shared" si="38"/>
        <v>3.4496174E-3</v>
      </c>
    </row>
    <row r="66" spans="1:36" s="26" customFormat="1" ht="17.25" customHeight="1" x14ac:dyDescent="0.15">
      <c r="A66" s="41">
        <v>16</v>
      </c>
      <c r="B66" s="81">
        <f t="shared" si="39"/>
        <v>1.0142219493293696</v>
      </c>
      <c r="C66" s="34">
        <f t="shared" si="28"/>
        <v>8.9555798125783329E-4</v>
      </c>
      <c r="D66" s="34">
        <f t="shared" si="29"/>
        <v>6.2970128799999997E-2</v>
      </c>
      <c r="E66" s="41">
        <v>56</v>
      </c>
      <c r="F66" s="81">
        <f t="shared" si="40"/>
        <v>1.0506680306675245</v>
      </c>
      <c r="G66" s="34">
        <f t="shared" si="30"/>
        <v>9.277398710794241E-4</v>
      </c>
      <c r="H66" s="34">
        <f t="shared" si="31"/>
        <v>1.83101624E-2</v>
      </c>
      <c r="I66" s="41">
        <v>96</v>
      </c>
      <c r="J66" s="81">
        <f t="shared" si="41"/>
        <v>1.0884238024987567</v>
      </c>
      <c r="K66" s="34">
        <f t="shared" si="42"/>
        <v>9.6107821760640217E-4</v>
      </c>
      <c r="L66" s="34">
        <f t="shared" si="32"/>
        <v>1.0868999000000001E-2</v>
      </c>
      <c r="M66" s="41">
        <v>136</v>
      </c>
      <c r="N66" s="81">
        <f t="shared" si="43"/>
        <v>1.1275363285710664</v>
      </c>
      <c r="O66" s="34">
        <f t="shared" si="44"/>
        <v>9.9561457812825179E-4</v>
      </c>
      <c r="P66" s="34">
        <f t="shared" si="33"/>
        <v>7.8065175000000004E-3</v>
      </c>
      <c r="Q66" s="41">
        <v>176</v>
      </c>
      <c r="R66" s="81">
        <f t="shared" si="45"/>
        <v>1.16805436386896</v>
      </c>
      <c r="S66" s="34">
        <f t="shared" si="46"/>
        <v>1.0313920032962917E-3</v>
      </c>
      <c r="T66" s="34">
        <f t="shared" si="34"/>
        <v>6.1372520999999998E-3</v>
      </c>
      <c r="U66" s="41">
        <v>216</v>
      </c>
      <c r="V66" s="81">
        <f t="shared" si="47"/>
        <v>1.2100284153880618</v>
      </c>
      <c r="W66" s="34">
        <f t="shared" si="48"/>
        <v>1.0684550907876587E-3</v>
      </c>
      <c r="X66" s="34">
        <f t="shared" si="35"/>
        <v>5.0871930000000003E-3</v>
      </c>
      <c r="Y66" s="41">
        <v>256</v>
      </c>
      <c r="Z66" s="81">
        <f t="shared" si="49"/>
        <v>1.2535108050936608</v>
      </c>
      <c r="AA66" s="34">
        <f t="shared" si="50"/>
        <v>1.1068500408977025E-3</v>
      </c>
      <c r="AB66" s="34">
        <f t="shared" si="36"/>
        <v>4.3660862999999996E-3</v>
      </c>
      <c r="AC66" s="41">
        <v>296</v>
      </c>
      <c r="AD66" s="81">
        <f t="shared" si="51"/>
        <v>1.2985557351416728</v>
      </c>
      <c r="AE66" s="34">
        <f t="shared" si="52"/>
        <v>1.146624714130097E-3</v>
      </c>
      <c r="AF66" s="34">
        <f t="shared" si="37"/>
        <v>3.8405716999999999E-3</v>
      </c>
      <c r="AG66" s="41">
        <v>336</v>
      </c>
      <c r="AH66" s="81">
        <f t="shared" si="53"/>
        <v>1.3452193554433183</v>
      </c>
      <c r="AI66" s="34">
        <f t="shared" si="54"/>
        <v>1.1878286908564501E-3</v>
      </c>
      <c r="AJ66" s="34">
        <f t="shared" si="38"/>
        <v>3.4407940000000001E-3</v>
      </c>
    </row>
    <row r="67" spans="1:36" s="26" customFormat="1" ht="17.25" customHeight="1" x14ac:dyDescent="0.15">
      <c r="A67" s="35">
        <v>17</v>
      </c>
      <c r="B67" s="81">
        <f t="shared" si="39"/>
        <v>1.0151175073106273</v>
      </c>
      <c r="C67" s="34">
        <f t="shared" si="28"/>
        <v>8.9634875895528386E-4</v>
      </c>
      <c r="D67" s="34">
        <f t="shared" si="29"/>
        <v>5.9292100200000003E-2</v>
      </c>
      <c r="E67" s="35">
        <v>57</v>
      </c>
      <c r="F67" s="81">
        <f t="shared" si="40"/>
        <v>1.0515957705386039</v>
      </c>
      <c r="G67" s="34">
        <f t="shared" si="30"/>
        <v>9.2855906538558727E-4</v>
      </c>
      <c r="H67" s="34">
        <f t="shared" si="31"/>
        <v>1.7996805899999999E-2</v>
      </c>
      <c r="I67" s="35">
        <v>97</v>
      </c>
      <c r="J67" s="81">
        <f t="shared" si="41"/>
        <v>1.0893848807163631</v>
      </c>
      <c r="K67" s="34">
        <f t="shared" si="42"/>
        <v>9.6192684967254857E-4</v>
      </c>
      <c r="L67" s="34">
        <f t="shared" si="32"/>
        <v>1.07616282E-2</v>
      </c>
      <c r="M67" s="35">
        <v>137</v>
      </c>
      <c r="N67" s="81">
        <f t="shared" si="43"/>
        <v>1.1285319431491947</v>
      </c>
      <c r="O67" s="34">
        <f t="shared" si="44"/>
        <v>9.9649370580073902E-4</v>
      </c>
      <c r="P67" s="34">
        <f t="shared" si="33"/>
        <v>7.7528876000000002E-3</v>
      </c>
      <c r="Q67" s="35">
        <v>177</v>
      </c>
      <c r="R67" s="81">
        <f t="shared" si="45"/>
        <v>1.1690857558722563</v>
      </c>
      <c r="S67" s="34">
        <f t="shared" si="46"/>
        <v>1.0323027224352023E-3</v>
      </c>
      <c r="T67" s="34">
        <f t="shared" si="34"/>
        <v>6.1052021999999997E-3</v>
      </c>
      <c r="U67" s="35">
        <v>217</v>
      </c>
      <c r="V67" s="81">
        <f t="shared" si="47"/>
        <v>1.2110968704788494</v>
      </c>
      <c r="W67" s="34">
        <f t="shared" si="48"/>
        <v>1.0693985366328239E-3</v>
      </c>
      <c r="X67" s="34">
        <f t="shared" si="35"/>
        <v>5.0659136999999998E-3</v>
      </c>
      <c r="Y67" s="35">
        <v>257</v>
      </c>
      <c r="Z67" s="81">
        <f t="shared" si="49"/>
        <v>1.2546176551345585</v>
      </c>
      <c r="AA67" s="34">
        <f t="shared" si="50"/>
        <v>1.1078273894838152E-3</v>
      </c>
      <c r="AB67" s="34">
        <f t="shared" si="36"/>
        <v>4.3509448999999997E-3</v>
      </c>
      <c r="AC67" s="35">
        <v>297</v>
      </c>
      <c r="AD67" s="81">
        <f t="shared" si="51"/>
        <v>1.2997023598558028</v>
      </c>
      <c r="AE67" s="34">
        <f t="shared" si="52"/>
        <v>1.1476371837526741E-3</v>
      </c>
      <c r="AF67" s="34">
        <f t="shared" si="37"/>
        <v>3.8292564000000002E-3</v>
      </c>
      <c r="AG67" s="35">
        <v>337</v>
      </c>
      <c r="AH67" s="81">
        <f t="shared" si="53"/>
        <v>1.3464071841341747</v>
      </c>
      <c r="AI67" s="34">
        <f t="shared" si="54"/>
        <v>1.1888775435904763E-3</v>
      </c>
      <c r="AJ67" s="34">
        <f t="shared" si="38"/>
        <v>3.4320232999999999E-3</v>
      </c>
    </row>
    <row r="68" spans="1:36" s="26" customFormat="1" ht="17.25" customHeight="1" x14ac:dyDescent="0.15">
      <c r="A68" s="35">
        <v>18</v>
      </c>
      <c r="B68" s="81">
        <f t="shared" si="39"/>
        <v>1.0160138560695826</v>
      </c>
      <c r="C68" s="34">
        <f t="shared" si="28"/>
        <v>8.9714023490944156E-4</v>
      </c>
      <c r="D68" s="34">
        <f t="shared" si="29"/>
        <v>5.60227487E-2</v>
      </c>
      <c r="E68" s="35">
        <v>58</v>
      </c>
      <c r="F68" s="81">
        <f t="shared" si="40"/>
        <v>1.0525243296039895</v>
      </c>
      <c r="G68" s="34">
        <f t="shared" si="30"/>
        <v>9.2937898304032277E-4</v>
      </c>
      <c r="H68" s="34">
        <f t="shared" si="31"/>
        <v>1.76942569E-2</v>
      </c>
      <c r="I68" s="35">
        <v>98</v>
      </c>
      <c r="J68" s="81">
        <f t="shared" si="41"/>
        <v>1.0903468075660356</v>
      </c>
      <c r="K68" s="34">
        <f t="shared" si="42"/>
        <v>9.6277623108080958E-4</v>
      </c>
      <c r="L68" s="34">
        <f t="shared" si="32"/>
        <v>1.06564499E-2</v>
      </c>
      <c r="M68" s="35">
        <v>138</v>
      </c>
      <c r="N68" s="81">
        <f t="shared" si="43"/>
        <v>1.1295284368549954</v>
      </c>
      <c r="O68" s="34">
        <f t="shared" si="44"/>
        <v>9.9737360974296095E-4</v>
      </c>
      <c r="P68" s="34">
        <f t="shared" si="33"/>
        <v>7.7000358999999999E-3</v>
      </c>
      <c r="Q68" s="35">
        <v>178</v>
      </c>
      <c r="R68" s="81">
        <f t="shared" si="45"/>
        <v>1.1701180585946915</v>
      </c>
      <c r="S68" s="34">
        <f t="shared" si="46"/>
        <v>1.0332142457391126E-3</v>
      </c>
      <c r="T68" s="34">
        <f t="shared" si="34"/>
        <v>6.073513E-3</v>
      </c>
      <c r="U68" s="35">
        <v>218</v>
      </c>
      <c r="V68" s="81">
        <f t="shared" si="47"/>
        <v>1.2121662690154822</v>
      </c>
      <c r="W68" s="34">
        <f t="shared" si="48"/>
        <v>1.0703428155406708E-3</v>
      </c>
      <c r="X68" s="34">
        <f t="shared" si="35"/>
        <v>5.0448302999999998E-3</v>
      </c>
      <c r="Y68" s="35">
        <v>258</v>
      </c>
      <c r="Z68" s="81">
        <f t="shared" si="49"/>
        <v>1.2557254825240423</v>
      </c>
      <c r="AA68" s="34">
        <f t="shared" si="50"/>
        <v>1.1088056010687293E-3</v>
      </c>
      <c r="AB68" s="34">
        <f t="shared" si="36"/>
        <v>4.3359213999999997E-3</v>
      </c>
      <c r="AC68" s="35">
        <v>298</v>
      </c>
      <c r="AD68" s="81">
        <f t="shared" si="51"/>
        <v>1.3008499970395555</v>
      </c>
      <c r="AE68" s="34">
        <f t="shared" si="52"/>
        <v>1.1486505473859276E-3</v>
      </c>
      <c r="AF68" s="34">
        <f t="shared" si="37"/>
        <v>3.8180175000000001E-3</v>
      </c>
      <c r="AG68" s="35">
        <v>338</v>
      </c>
      <c r="AH68" s="81">
        <f t="shared" si="53"/>
        <v>1.3475960616777651</v>
      </c>
      <c r="AI68" s="34">
        <f t="shared" si="54"/>
        <v>1.1899273224614667E-3</v>
      </c>
      <c r="AJ68" s="34">
        <f t="shared" si="38"/>
        <v>3.4233050000000002E-3</v>
      </c>
    </row>
    <row r="69" spans="1:36" s="26" customFormat="1" ht="17.25" customHeight="1" x14ac:dyDescent="0.15">
      <c r="A69" s="35">
        <v>19</v>
      </c>
      <c r="B69" s="81">
        <f t="shared" si="39"/>
        <v>1.016910996304492</v>
      </c>
      <c r="C69" s="34">
        <f t="shared" si="28"/>
        <v>8.9793240973686645E-4</v>
      </c>
      <c r="D69" s="34">
        <f t="shared" si="29"/>
        <v>5.3097546299999999E-2</v>
      </c>
      <c r="E69" s="35">
        <v>59</v>
      </c>
      <c r="F69" s="81">
        <f t="shared" si="40"/>
        <v>1.0534537085870297</v>
      </c>
      <c r="G69" s="34">
        <f t="shared" si="30"/>
        <v>9.3019962468234723E-4</v>
      </c>
      <c r="H69" s="34">
        <f t="shared" si="31"/>
        <v>1.7401966099999999E-2</v>
      </c>
      <c r="I69" s="35">
        <v>99</v>
      </c>
      <c r="J69" s="81">
        <f t="shared" si="41"/>
        <v>1.0913095837971165</v>
      </c>
      <c r="K69" s="34">
        <f t="shared" si="42"/>
        <v>9.6362636249285386E-4</v>
      </c>
      <c r="L69" s="34">
        <f t="shared" si="32"/>
        <v>1.0553397799999999E-2</v>
      </c>
      <c r="M69" s="35">
        <v>139</v>
      </c>
      <c r="N69" s="81">
        <f t="shared" si="43"/>
        <v>1.1305258104647382</v>
      </c>
      <c r="O69" s="34">
        <f t="shared" si="44"/>
        <v>9.9825429064036384E-4</v>
      </c>
      <c r="P69" s="34">
        <f t="shared" si="33"/>
        <v>7.6479455000000003E-3</v>
      </c>
      <c r="Q69" s="35">
        <v>179</v>
      </c>
      <c r="R69" s="81">
        <f t="shared" si="45"/>
        <v>1.1711512728404305</v>
      </c>
      <c r="S69" s="34">
        <f t="shared" si="46"/>
        <v>1.0341265739181001E-3</v>
      </c>
      <c r="T69" s="34">
        <f t="shared" si="34"/>
        <v>6.0421787000000003E-3</v>
      </c>
      <c r="U69" s="35">
        <v>219</v>
      </c>
      <c r="V69" s="81">
        <f t="shared" si="47"/>
        <v>1.2132366118310227</v>
      </c>
      <c r="W69" s="34">
        <f t="shared" si="48"/>
        <v>1.0712879282467932E-3</v>
      </c>
      <c r="X69" s="34">
        <f t="shared" si="35"/>
        <v>5.0239398999999997E-3</v>
      </c>
      <c r="Y69" s="35">
        <v>259</v>
      </c>
      <c r="Z69" s="81">
        <f t="shared" si="49"/>
        <v>1.2568342881251109</v>
      </c>
      <c r="AA69" s="34">
        <f t="shared" si="50"/>
        <v>1.109784676414473E-3</v>
      </c>
      <c r="AB69" s="34">
        <f t="shared" si="36"/>
        <v>4.3210145000000004E-3</v>
      </c>
      <c r="AC69" s="35">
        <v>299</v>
      </c>
      <c r="AD69" s="81">
        <f t="shared" si="51"/>
        <v>1.3019986475869414</v>
      </c>
      <c r="AE69" s="34">
        <f t="shared" si="52"/>
        <v>1.1496648058192693E-3</v>
      </c>
      <c r="AF69" s="34">
        <f t="shared" si="37"/>
        <v>3.8068542000000002E-3</v>
      </c>
      <c r="AG69" s="35">
        <v>339</v>
      </c>
      <c r="AH69" s="81">
        <f t="shared" si="53"/>
        <v>1.3487859890002265</v>
      </c>
      <c r="AI69" s="34">
        <f t="shared" si="54"/>
        <v>1.1909780282872001E-3</v>
      </c>
      <c r="AJ69" s="34">
        <f t="shared" si="38"/>
        <v>3.4146383999999999E-3</v>
      </c>
    </row>
    <row r="70" spans="1:36" s="26" customFormat="1" ht="17.25" customHeight="1" x14ac:dyDescent="0.15">
      <c r="A70" s="37">
        <v>20</v>
      </c>
      <c r="B70" s="82">
        <f t="shared" si="39"/>
        <v>1.0178089287142289</v>
      </c>
      <c r="C70" s="38">
        <f t="shared" si="28"/>
        <v>8.9872528405466419E-4</v>
      </c>
      <c r="D70" s="38">
        <f t="shared" si="29"/>
        <v>5.0464870699999997E-2</v>
      </c>
      <c r="E70" s="37">
        <v>60</v>
      </c>
      <c r="F70" s="82">
        <f t="shared" si="40"/>
        <v>1.0543839082117119</v>
      </c>
      <c r="G70" s="38">
        <f t="shared" si="30"/>
        <v>9.310209909509416E-4</v>
      </c>
      <c r="H70" s="38">
        <f t="shared" si="31"/>
        <v>1.71194205E-2</v>
      </c>
      <c r="I70" s="37">
        <v>100</v>
      </c>
      <c r="J70" s="81">
        <f t="shared" si="41"/>
        <v>1.0922732101596093</v>
      </c>
      <c r="K70" s="34">
        <f t="shared" si="42"/>
        <v>9.6447724457093505E-4</v>
      </c>
      <c r="L70" s="38">
        <f t="shared" si="32"/>
        <v>1.0452408E-2</v>
      </c>
      <c r="M70" s="37">
        <v>140</v>
      </c>
      <c r="N70" s="81">
        <f t="shared" si="43"/>
        <v>1.1315240647553786</v>
      </c>
      <c r="O70" s="34">
        <f t="shared" si="44"/>
        <v>9.9913574917899917E-4</v>
      </c>
      <c r="P70" s="38">
        <f t="shared" si="33"/>
        <v>7.5966002999999999E-3</v>
      </c>
      <c r="Q70" s="37">
        <v>180</v>
      </c>
      <c r="R70" s="81">
        <f t="shared" si="45"/>
        <v>1.1721853994143485</v>
      </c>
      <c r="S70" s="34">
        <f t="shared" si="46"/>
        <v>1.0350397076828697E-3</v>
      </c>
      <c r="T70" s="38">
        <f t="shared" si="34"/>
        <v>6.0111931999999998E-3</v>
      </c>
      <c r="U70" s="37">
        <v>220</v>
      </c>
      <c r="V70" s="81">
        <f t="shared" si="47"/>
        <v>1.2143078997592696</v>
      </c>
      <c r="W70" s="34">
        <f t="shared" si="48"/>
        <v>1.0722338754874351E-3</v>
      </c>
      <c r="X70" s="38">
        <f t="shared" si="35"/>
        <v>5.0032401000000004E-3</v>
      </c>
      <c r="Y70" s="37">
        <v>260</v>
      </c>
      <c r="Z70" s="81">
        <f t="shared" si="49"/>
        <v>1.2579440728015254</v>
      </c>
      <c r="AA70" s="34">
        <f t="shared" si="50"/>
        <v>1.1107646162837471E-3</v>
      </c>
      <c r="AB70" s="38">
        <f t="shared" si="36"/>
        <v>4.3062227E-3</v>
      </c>
      <c r="AC70" s="37">
        <v>300</v>
      </c>
      <c r="AD70" s="81">
        <f t="shared" si="51"/>
        <v>1.3031483123927605</v>
      </c>
      <c r="AE70" s="34">
        <f t="shared" si="52"/>
        <v>1.1506799598428076E-3</v>
      </c>
      <c r="AF70" s="38">
        <f t="shared" si="37"/>
        <v>3.7957656999999998E-3</v>
      </c>
      <c r="AG70" s="37">
        <v>340</v>
      </c>
      <c r="AH70" s="81">
        <f t="shared" si="53"/>
        <v>1.3499769670285136</v>
      </c>
      <c r="AI70" s="34">
        <f t="shared" si="54"/>
        <v>1.1920296618861776E-3</v>
      </c>
      <c r="AJ70" s="38">
        <f t="shared" si="38"/>
        <v>3.4060231999999998E-3</v>
      </c>
    </row>
    <row r="71" spans="1:36" s="26" customFormat="1" ht="17.25" customHeight="1" x14ac:dyDescent="0.15">
      <c r="A71" s="33">
        <v>21</v>
      </c>
      <c r="B71" s="81">
        <f t="shared" si="39"/>
        <v>1.0187076539982836</v>
      </c>
      <c r="C71" s="34">
        <f t="shared" si="28"/>
        <v>8.9951885848048448E-4</v>
      </c>
      <c r="D71" s="34">
        <f t="shared" si="29"/>
        <v>4.8082932199999998E-2</v>
      </c>
      <c r="E71" s="33">
        <v>61</v>
      </c>
      <c r="F71" s="81">
        <f t="shared" si="40"/>
        <v>1.0553149292026629</v>
      </c>
      <c r="G71" s="34">
        <f t="shared" si="30"/>
        <v>9.3184308248595135E-4</v>
      </c>
      <c r="H71" s="34">
        <f t="shared" si="31"/>
        <v>1.6846140700000001E-2</v>
      </c>
      <c r="I71" s="33">
        <v>101</v>
      </c>
      <c r="J71" s="81">
        <f t="shared" si="41"/>
        <v>1.0932376874041803</v>
      </c>
      <c r="K71" s="34">
        <f t="shared" si="42"/>
        <v>9.6532887797789123E-4</v>
      </c>
      <c r="L71" s="34">
        <f t="shared" si="32"/>
        <v>1.0353419399999999E-2</v>
      </c>
      <c r="M71" s="33">
        <v>141</v>
      </c>
      <c r="N71" s="81">
        <f t="shared" si="43"/>
        <v>1.1325232005045576</v>
      </c>
      <c r="O71" s="34">
        <f t="shared" si="44"/>
        <v>1.0000179860455245E-3</v>
      </c>
      <c r="P71" s="34">
        <f t="shared" si="33"/>
        <v>7.5459843E-3</v>
      </c>
      <c r="Q71" s="33">
        <v>181</v>
      </c>
      <c r="R71" s="81">
        <f t="shared" si="45"/>
        <v>1.1732204391220313</v>
      </c>
      <c r="S71" s="34">
        <f t="shared" si="46"/>
        <v>1.0359536477447537E-3</v>
      </c>
      <c r="T71" s="34">
        <f t="shared" si="34"/>
        <v>5.9805509000000001E-3</v>
      </c>
      <c r="U71" s="33">
        <v>221</v>
      </c>
      <c r="V71" s="81">
        <f t="shared" si="47"/>
        <v>1.2153801336347569</v>
      </c>
      <c r="W71" s="34">
        <f t="shared" si="48"/>
        <v>1.0731806579994904E-3</v>
      </c>
      <c r="X71" s="34">
        <f t="shared" si="35"/>
        <v>4.9827281999999997E-3</v>
      </c>
      <c r="Y71" s="33">
        <v>261</v>
      </c>
      <c r="Z71" s="81">
        <f t="shared" si="49"/>
        <v>1.2590548374178092</v>
      </c>
      <c r="AA71" s="34">
        <f t="shared" si="50"/>
        <v>1.1117454214399256E-3</v>
      </c>
      <c r="AB71" s="34">
        <f t="shared" si="36"/>
        <v>4.2915447000000002E-3</v>
      </c>
      <c r="AC71" s="33">
        <v>301</v>
      </c>
      <c r="AD71" s="81">
        <f t="shared" si="51"/>
        <v>1.3042989923526034</v>
      </c>
      <c r="AE71" s="34">
        <f t="shared" si="52"/>
        <v>1.1516960102473488E-3</v>
      </c>
      <c r="AF71" s="34">
        <f t="shared" si="37"/>
        <v>3.7847512999999999E-3</v>
      </c>
      <c r="AG71" s="33">
        <v>341</v>
      </c>
      <c r="AH71" s="81">
        <f t="shared" si="53"/>
        <v>1.3511689966903997</v>
      </c>
      <c r="AI71" s="34">
        <f t="shared" si="54"/>
        <v>1.193082224077623E-3</v>
      </c>
      <c r="AJ71" s="34">
        <f t="shared" si="38"/>
        <v>3.3974589000000002E-3</v>
      </c>
    </row>
    <row r="72" spans="1:36" s="26" customFormat="1" ht="17.25" customHeight="1" x14ac:dyDescent="0.15">
      <c r="A72" s="35">
        <v>22</v>
      </c>
      <c r="B72" s="81">
        <f t="shared" si="39"/>
        <v>1.0196071728567639</v>
      </c>
      <c r="C72" s="34">
        <f t="shared" si="28"/>
        <v>9.0031313363252261E-4</v>
      </c>
      <c r="D72" s="34">
        <f t="shared" si="29"/>
        <v>4.59175395E-2</v>
      </c>
      <c r="E72" s="35">
        <v>62</v>
      </c>
      <c r="F72" s="81">
        <f t="shared" si="40"/>
        <v>1.0562467722851487</v>
      </c>
      <c r="G72" s="34">
        <f t="shared" si="30"/>
        <v>9.3266589992778632E-4</v>
      </c>
      <c r="H72" s="34">
        <f t="shared" si="31"/>
        <v>1.65816786E-2</v>
      </c>
      <c r="I72" s="35">
        <v>102</v>
      </c>
      <c r="J72" s="81">
        <f t="shared" si="41"/>
        <v>1.0942030162821581</v>
      </c>
      <c r="K72" s="34">
        <f t="shared" si="42"/>
        <v>9.661812633771456E-4</v>
      </c>
      <c r="L72" s="34">
        <f t="shared" si="32"/>
        <v>1.02563729E-2</v>
      </c>
      <c r="M72" s="35">
        <v>142</v>
      </c>
      <c r="N72" s="81">
        <f t="shared" si="43"/>
        <v>1.133523218490603</v>
      </c>
      <c r="O72" s="34">
        <f t="shared" si="44"/>
        <v>1.0009010019272025E-3</v>
      </c>
      <c r="P72" s="34">
        <f t="shared" si="33"/>
        <v>7.4960820999999999E-3</v>
      </c>
      <c r="Q72" s="35">
        <v>182</v>
      </c>
      <c r="R72" s="81">
        <f t="shared" si="45"/>
        <v>1.174256392769776</v>
      </c>
      <c r="S72" s="34">
        <f t="shared" si="46"/>
        <v>1.0368683948157123E-3</v>
      </c>
      <c r="T72" s="34">
        <f t="shared" si="34"/>
        <v>5.9502458999999997E-3</v>
      </c>
      <c r="U72" s="35">
        <v>222</v>
      </c>
      <c r="V72" s="81">
        <f t="shared" si="47"/>
        <v>1.2164533142927565</v>
      </c>
      <c r="W72" s="34">
        <f t="shared" si="48"/>
        <v>1.0741282765205041E-3</v>
      </c>
      <c r="X72" s="34">
        <f t="shared" si="35"/>
        <v>4.9624016000000002E-3</v>
      </c>
      <c r="Y72" s="35">
        <v>262</v>
      </c>
      <c r="Z72" s="81">
        <f t="shared" si="49"/>
        <v>1.2601665828392492</v>
      </c>
      <c r="AA72" s="34">
        <f t="shared" si="50"/>
        <v>1.1127270926470571E-3</v>
      </c>
      <c r="AB72" s="34">
        <f t="shared" si="36"/>
        <v>4.2769792999999999E-3</v>
      </c>
      <c r="AC72" s="35">
        <v>302</v>
      </c>
      <c r="AD72" s="81">
        <f t="shared" si="51"/>
        <v>1.3054506883628507</v>
      </c>
      <c r="AE72" s="34">
        <f t="shared" si="52"/>
        <v>1.1527129578243972E-3</v>
      </c>
      <c r="AF72" s="34">
        <f t="shared" si="37"/>
        <v>3.7738102999999999E-3</v>
      </c>
      <c r="AG72" s="35">
        <v>342</v>
      </c>
      <c r="AH72" s="81">
        <f t="shared" si="53"/>
        <v>1.3523620789144772</v>
      </c>
      <c r="AI72" s="34">
        <f t="shared" si="54"/>
        <v>1.1941357156814835E-3</v>
      </c>
      <c r="AJ72" s="34">
        <f t="shared" si="38"/>
        <v>3.388945E-3</v>
      </c>
    </row>
    <row r="73" spans="1:36" s="26" customFormat="1" ht="17.25" customHeight="1" x14ac:dyDescent="0.15">
      <c r="A73" s="35">
        <v>23</v>
      </c>
      <c r="B73" s="81">
        <f t="shared" si="39"/>
        <v>1.0205074859903964</v>
      </c>
      <c r="C73" s="34">
        <f t="shared" si="28"/>
        <v>9.0110811012952016E-4</v>
      </c>
      <c r="D73" s="34">
        <f t="shared" si="29"/>
        <v>4.3940447399999999E-2</v>
      </c>
      <c r="E73" s="35">
        <v>63</v>
      </c>
      <c r="F73" s="81">
        <f t="shared" si="40"/>
        <v>1.0571794381850765</v>
      </c>
      <c r="G73" s="34">
        <f t="shared" si="30"/>
        <v>9.334894439174227E-4</v>
      </c>
      <c r="H73" s="34">
        <f t="shared" si="31"/>
        <v>1.63256141E-2</v>
      </c>
      <c r="I73" s="35">
        <v>103</v>
      </c>
      <c r="J73" s="81">
        <f t="shared" si="41"/>
        <v>1.0951691975455353</v>
      </c>
      <c r="K73" s="34">
        <f t="shared" si="42"/>
        <v>9.6703440143270768E-4</v>
      </c>
      <c r="L73" s="34">
        <f t="shared" si="32"/>
        <v>1.0161212100000001E-2</v>
      </c>
      <c r="M73" s="35">
        <v>143</v>
      </c>
      <c r="N73" s="81">
        <f t="shared" si="43"/>
        <v>1.1345241194925302</v>
      </c>
      <c r="O73" s="34">
        <f t="shared" si="44"/>
        <v>1.0017847975119041E-3</v>
      </c>
      <c r="P73" s="34">
        <f t="shared" si="33"/>
        <v>7.4468787000000003E-3</v>
      </c>
      <c r="Q73" s="35">
        <v>183</v>
      </c>
      <c r="R73" s="81">
        <f t="shared" si="45"/>
        <v>1.1752932611645917</v>
      </c>
      <c r="S73" s="34">
        <f t="shared" si="46"/>
        <v>1.0377839496083345E-3</v>
      </c>
      <c r="T73" s="34">
        <f t="shared" si="34"/>
        <v>5.9202728999999997E-3</v>
      </c>
      <c r="U73" s="35">
        <v>223</v>
      </c>
      <c r="V73" s="81">
        <f t="shared" si="47"/>
        <v>1.217527442569277</v>
      </c>
      <c r="W73" s="34">
        <f t="shared" si="48"/>
        <v>1.0750767317886717E-3</v>
      </c>
      <c r="X73" s="34">
        <f t="shared" si="35"/>
        <v>4.9422579000000001E-3</v>
      </c>
      <c r="Y73" s="35">
        <v>263</v>
      </c>
      <c r="Z73" s="81">
        <f t="shared" si="49"/>
        <v>1.2612793099318962</v>
      </c>
      <c r="AA73" s="34">
        <f t="shared" si="50"/>
        <v>1.1137096306698643E-3</v>
      </c>
      <c r="AB73" s="34">
        <f t="shared" si="36"/>
        <v>4.2625251999999997E-3</v>
      </c>
      <c r="AC73" s="35">
        <v>303</v>
      </c>
      <c r="AD73" s="81">
        <f t="shared" si="51"/>
        <v>1.3066034013206751</v>
      </c>
      <c r="AE73" s="34">
        <f t="shared" si="52"/>
        <v>1.1537308033661561E-3</v>
      </c>
      <c r="AF73" s="34">
        <f t="shared" si="37"/>
        <v>3.762942E-3</v>
      </c>
      <c r="AG73" s="35">
        <v>343</v>
      </c>
      <c r="AH73" s="81">
        <f t="shared" si="53"/>
        <v>1.3535562146301587</v>
      </c>
      <c r="AI73" s="34">
        <f t="shared" si="54"/>
        <v>1.1951901375184303E-3</v>
      </c>
      <c r="AJ73" s="34">
        <f t="shared" si="38"/>
        <v>3.3804811999999999E-3</v>
      </c>
    </row>
    <row r="74" spans="1:36" s="26" customFormat="1" ht="17.25" customHeight="1" x14ac:dyDescent="0.15">
      <c r="A74" s="35">
        <v>24</v>
      </c>
      <c r="B74" s="81">
        <f t="shared" si="39"/>
        <v>1.021408594100526</v>
      </c>
      <c r="C74" s="34">
        <f t="shared" si="28"/>
        <v>9.0190378859076454E-4</v>
      </c>
      <c r="D74" s="34">
        <f t="shared" si="29"/>
        <v>4.2128118499999999E-2</v>
      </c>
      <c r="E74" s="35">
        <v>64</v>
      </c>
      <c r="F74" s="81">
        <f t="shared" si="40"/>
        <v>1.058112927628994</v>
      </c>
      <c r="G74" s="34">
        <f t="shared" si="30"/>
        <v>9.3431371509640178E-4</v>
      </c>
      <c r="H74" s="34">
        <f t="shared" si="31"/>
        <v>1.60775537E-2</v>
      </c>
      <c r="I74" s="35">
        <v>104</v>
      </c>
      <c r="J74" s="81">
        <f t="shared" si="41"/>
        <v>1.0961362319469681</v>
      </c>
      <c r="K74" s="34">
        <f t="shared" si="42"/>
        <v>9.6788829280917282E-4</v>
      </c>
      <c r="L74" s="34">
        <f t="shared" si="32"/>
        <v>1.00678826E-2</v>
      </c>
      <c r="M74" s="35">
        <v>144</v>
      </c>
      <c r="N74" s="81">
        <f t="shared" si="43"/>
        <v>1.1355259042900421</v>
      </c>
      <c r="O74" s="34">
        <f t="shared" si="44"/>
        <v>1.0026693734881071E-3</v>
      </c>
      <c r="P74" s="34">
        <f t="shared" si="33"/>
        <v>7.3983596000000004E-3</v>
      </c>
      <c r="Q74" s="35">
        <v>184</v>
      </c>
      <c r="R74" s="81">
        <f t="shared" si="45"/>
        <v>1.1763310451141999</v>
      </c>
      <c r="S74" s="34">
        <f t="shared" si="46"/>
        <v>1.0387003128358387E-3</v>
      </c>
      <c r="T74" s="34">
        <f t="shared" si="34"/>
        <v>5.8906263999999996E-3</v>
      </c>
      <c r="U74" s="35">
        <v>224</v>
      </c>
      <c r="V74" s="81">
        <f t="shared" si="47"/>
        <v>1.2186025193010657</v>
      </c>
      <c r="W74" s="34">
        <f t="shared" si="48"/>
        <v>1.076026024542841E-3</v>
      </c>
      <c r="X74" s="34">
        <f t="shared" si="35"/>
        <v>4.9222946999999996E-3</v>
      </c>
      <c r="Y74" s="35">
        <v>264</v>
      </c>
      <c r="Z74" s="81">
        <f t="shared" si="49"/>
        <v>1.2623930195625661</v>
      </c>
      <c r="AA74" s="34">
        <f t="shared" si="50"/>
        <v>1.1146930362737459E-3</v>
      </c>
      <c r="AB74" s="34">
        <f t="shared" si="36"/>
        <v>4.2481810000000002E-3</v>
      </c>
      <c r="AC74" s="35">
        <v>304</v>
      </c>
      <c r="AD74" s="81">
        <f t="shared" si="51"/>
        <v>1.3077571321240411</v>
      </c>
      <c r="AE74" s="34">
        <f t="shared" si="52"/>
        <v>1.1547495476655284E-3</v>
      </c>
      <c r="AF74" s="34">
        <f t="shared" si="37"/>
        <v>3.7521454999999999E-3</v>
      </c>
      <c r="AG74" s="35">
        <v>344</v>
      </c>
      <c r="AH74" s="81">
        <f t="shared" si="53"/>
        <v>1.3547514047676772</v>
      </c>
      <c r="AI74" s="34">
        <f t="shared" si="54"/>
        <v>1.1962454904098591E-3</v>
      </c>
      <c r="AJ74" s="34">
        <f t="shared" si="38"/>
        <v>3.3720669999999999E-3</v>
      </c>
    </row>
    <row r="75" spans="1:36" s="26" customFormat="1" ht="17.25" customHeight="1" x14ac:dyDescent="0.15">
      <c r="A75" s="39">
        <v>25</v>
      </c>
      <c r="B75" s="82">
        <f t="shared" si="39"/>
        <v>1.0223104978891167</v>
      </c>
      <c r="C75" s="38">
        <f t="shared" si="28"/>
        <v>9.027001696360901E-4</v>
      </c>
      <c r="D75" s="38">
        <f t="shared" si="29"/>
        <v>4.0460781000000001E-2</v>
      </c>
      <c r="E75" s="39">
        <v>65</v>
      </c>
      <c r="F75" s="82">
        <f t="shared" si="40"/>
        <v>1.0590472413440903</v>
      </c>
      <c r="G75" s="38">
        <f t="shared" si="30"/>
        <v>9.3513871410683179E-4</v>
      </c>
      <c r="H75" s="38">
        <f t="shared" si="31"/>
        <v>1.5837127900000001E-2</v>
      </c>
      <c r="I75" s="39">
        <v>105</v>
      </c>
      <c r="J75" s="81">
        <f t="shared" si="41"/>
        <v>1.0971041202397771</v>
      </c>
      <c r="K75" s="34">
        <f t="shared" si="42"/>
        <v>9.6874293817172312E-4</v>
      </c>
      <c r="L75" s="38">
        <f t="shared" si="32"/>
        <v>9.9763319999999992E-3</v>
      </c>
      <c r="M75" s="39">
        <v>145</v>
      </c>
      <c r="N75" s="81">
        <f t="shared" si="43"/>
        <v>1.1365285736635302</v>
      </c>
      <c r="O75" s="34">
        <f t="shared" si="44"/>
        <v>1.0035547305448972E-3</v>
      </c>
      <c r="P75" s="38">
        <f t="shared" si="33"/>
        <v>7.3505106000000004E-3</v>
      </c>
      <c r="Q75" s="39">
        <v>185</v>
      </c>
      <c r="R75" s="81">
        <f t="shared" si="45"/>
        <v>1.1773697454270358</v>
      </c>
      <c r="S75" s="34">
        <f t="shared" si="46"/>
        <v>1.0396174852120726E-3</v>
      </c>
      <c r="T75" s="38">
        <f t="shared" si="34"/>
        <v>5.8613010999999998E-3</v>
      </c>
      <c r="U75" s="39">
        <v>225</v>
      </c>
      <c r="V75" s="81">
        <f t="shared" si="47"/>
        <v>1.2196785453256085</v>
      </c>
      <c r="W75" s="34">
        <f t="shared" si="48"/>
        <v>1.0769761555225123E-3</v>
      </c>
      <c r="X75" s="38">
        <f t="shared" si="35"/>
        <v>4.9025094999999999E-3</v>
      </c>
      <c r="Y75" s="39">
        <v>265</v>
      </c>
      <c r="Z75" s="81">
        <f t="shared" si="49"/>
        <v>1.2635077125988399</v>
      </c>
      <c r="AA75" s="34">
        <f t="shared" si="50"/>
        <v>1.1156773102247756E-3</v>
      </c>
      <c r="AB75" s="38">
        <f t="shared" si="36"/>
        <v>4.2339455999999996E-3</v>
      </c>
      <c r="AC75" s="39">
        <v>305</v>
      </c>
      <c r="AD75" s="81">
        <f t="shared" si="51"/>
        <v>1.3089118816717067</v>
      </c>
      <c r="AE75" s="34">
        <f t="shared" si="52"/>
        <v>1.1557691915161171E-3</v>
      </c>
      <c r="AF75" s="38">
        <f t="shared" si="37"/>
        <v>3.7414203000000002E-3</v>
      </c>
      <c r="AG75" s="39">
        <v>345</v>
      </c>
      <c r="AH75" s="81">
        <f t="shared" si="53"/>
        <v>1.3559476502580869</v>
      </c>
      <c r="AI75" s="34">
        <f t="shared" si="54"/>
        <v>1.1973017751778909E-3</v>
      </c>
      <c r="AJ75" s="38">
        <f t="shared" si="38"/>
        <v>3.3637019000000001E-3</v>
      </c>
    </row>
    <row r="76" spans="1:36" s="26" customFormat="1" ht="17.25" customHeight="1" x14ac:dyDescent="0.15">
      <c r="A76" s="41">
        <v>26</v>
      </c>
      <c r="B76" s="81">
        <f t="shared" si="39"/>
        <v>1.0232131980587527</v>
      </c>
      <c r="C76" s="34">
        <f t="shared" si="28"/>
        <v>9.0349725388587864E-4</v>
      </c>
      <c r="D76" s="34">
        <f t="shared" si="29"/>
        <v>3.8921705299999998E-2</v>
      </c>
      <c r="E76" s="41">
        <v>66</v>
      </c>
      <c r="F76" s="81">
        <f t="shared" si="40"/>
        <v>1.0599823800581971</v>
      </c>
      <c r="G76" s="34">
        <f t="shared" si="30"/>
        <v>9.3596444159138809E-4</v>
      </c>
      <c r="H76" s="34">
        <f t="shared" si="31"/>
        <v>1.5603989699999999E-2</v>
      </c>
      <c r="I76" s="41">
        <v>106</v>
      </c>
      <c r="J76" s="81">
        <f t="shared" si="41"/>
        <v>1.0980728631779488</v>
      </c>
      <c r="K76" s="34">
        <f t="shared" si="42"/>
        <v>9.6959833818612885E-4</v>
      </c>
      <c r="L76" s="34">
        <f t="shared" si="32"/>
        <v>9.8865099999999994E-3</v>
      </c>
      <c r="M76" s="41">
        <v>146</v>
      </c>
      <c r="N76" s="81">
        <f t="shared" si="43"/>
        <v>1.1375321283940751</v>
      </c>
      <c r="O76" s="34">
        <f t="shared" si="44"/>
        <v>1.0044408693719684E-3</v>
      </c>
      <c r="P76" s="34">
        <f t="shared" si="33"/>
        <v>7.3033179999999996E-3</v>
      </c>
      <c r="Q76" s="41">
        <v>186</v>
      </c>
      <c r="R76" s="81">
        <f t="shared" si="45"/>
        <v>1.1784093629122478</v>
      </c>
      <c r="S76" s="34">
        <f t="shared" si="46"/>
        <v>1.040535467451515E-3</v>
      </c>
      <c r="T76" s="34">
        <f t="shared" si="34"/>
        <v>5.8322918000000001E-3</v>
      </c>
      <c r="U76" s="41">
        <v>226</v>
      </c>
      <c r="V76" s="81">
        <f t="shared" si="47"/>
        <v>1.220755521481131</v>
      </c>
      <c r="W76" s="34">
        <f t="shared" si="48"/>
        <v>1.0779271254678386E-3</v>
      </c>
      <c r="X76" s="34">
        <f t="shared" si="35"/>
        <v>4.8828999999999999E-3</v>
      </c>
      <c r="Y76" s="41">
        <v>266</v>
      </c>
      <c r="Z76" s="81">
        <f t="shared" si="49"/>
        <v>1.2646233899090646</v>
      </c>
      <c r="AA76" s="34">
        <f t="shared" si="50"/>
        <v>1.1166624532897042E-3</v>
      </c>
      <c r="AB76" s="34">
        <f t="shared" si="36"/>
        <v>4.2198176999999996E-3</v>
      </c>
      <c r="AC76" s="41">
        <v>306</v>
      </c>
      <c r="AD76" s="81">
        <f t="shared" si="51"/>
        <v>1.3100676508632227</v>
      </c>
      <c r="AE76" s="34">
        <f t="shared" si="52"/>
        <v>1.1567897357122258E-3</v>
      </c>
      <c r="AF76" s="34">
        <f t="shared" si="37"/>
        <v>3.7307655999999998E-3</v>
      </c>
      <c r="AG76" s="41">
        <v>346</v>
      </c>
      <c r="AH76" s="81">
        <f t="shared" si="53"/>
        <v>1.3571449520332648</v>
      </c>
      <c r="AI76" s="34">
        <f t="shared" si="54"/>
        <v>1.1983589926453729E-3</v>
      </c>
      <c r="AJ76" s="34">
        <f t="shared" si="38"/>
        <v>3.3553855E-3</v>
      </c>
    </row>
    <row r="77" spans="1:36" s="26" customFormat="1" ht="17.25" customHeight="1" x14ac:dyDescent="0.15">
      <c r="A77" s="35">
        <v>27</v>
      </c>
      <c r="B77" s="81">
        <f t="shared" si="39"/>
        <v>1.0241166953126386</v>
      </c>
      <c r="C77" s="34">
        <f t="shared" si="28"/>
        <v>9.042950419610599E-4</v>
      </c>
      <c r="D77" s="34">
        <f t="shared" si="29"/>
        <v>3.7496639999999998E-2</v>
      </c>
      <c r="E77" s="35">
        <v>67</v>
      </c>
      <c r="F77" s="81">
        <f t="shared" si="40"/>
        <v>1.0609183444997885</v>
      </c>
      <c r="G77" s="34">
        <f t="shared" si="30"/>
        <v>9.367908981933133E-4</v>
      </c>
      <c r="H77" s="34">
        <f t="shared" si="31"/>
        <v>1.53778128E-2</v>
      </c>
      <c r="I77" s="35">
        <v>107</v>
      </c>
      <c r="J77" s="81">
        <f t="shared" si="41"/>
        <v>1.0990424615161349</v>
      </c>
      <c r="K77" s="34">
        <f t="shared" si="42"/>
        <v>9.7045449351874718E-4</v>
      </c>
      <c r="L77" s="34">
        <f t="shared" si="32"/>
        <v>9.7983680999999996E-3</v>
      </c>
      <c r="M77" s="35">
        <v>147</v>
      </c>
      <c r="N77" s="81">
        <f t="shared" si="43"/>
        <v>1.138536569263447</v>
      </c>
      <c r="O77" s="34">
        <f t="shared" si="44"/>
        <v>1.0053277906596238E-3</v>
      </c>
      <c r="P77" s="34">
        <f t="shared" si="33"/>
        <v>7.2567682999999999E-3</v>
      </c>
      <c r="Q77" s="35">
        <v>187</v>
      </c>
      <c r="R77" s="81">
        <f t="shared" si="45"/>
        <v>1.1794498983796993</v>
      </c>
      <c r="S77" s="34">
        <f t="shared" si="46"/>
        <v>1.0414542602692745E-3</v>
      </c>
      <c r="T77" s="34">
        <f t="shared" si="34"/>
        <v>5.8035934999999999E-3</v>
      </c>
      <c r="U77" s="35">
        <v>227</v>
      </c>
      <c r="V77" s="81">
        <f t="shared" si="47"/>
        <v>1.2218334486065987</v>
      </c>
      <c r="W77" s="34">
        <f t="shared" si="48"/>
        <v>1.0788789351196266E-3</v>
      </c>
      <c r="X77" s="34">
        <f t="shared" si="35"/>
        <v>4.8634637E-3</v>
      </c>
      <c r="Y77" s="35">
        <v>267</v>
      </c>
      <c r="Z77" s="81">
        <f t="shared" si="49"/>
        <v>1.2657400523623543</v>
      </c>
      <c r="AA77" s="34">
        <f t="shared" si="50"/>
        <v>1.1176484662359589E-3</v>
      </c>
      <c r="AB77" s="34">
        <f t="shared" si="36"/>
        <v>4.2057961E-3</v>
      </c>
      <c r="AC77" s="35">
        <v>307</v>
      </c>
      <c r="AD77" s="81">
        <f t="shared" si="51"/>
        <v>1.3112244405989348</v>
      </c>
      <c r="AE77" s="34">
        <f t="shared" si="52"/>
        <v>1.1578111810488594E-3</v>
      </c>
      <c r="AF77" s="34">
        <f t="shared" si="37"/>
        <v>3.7201807999999999E-3</v>
      </c>
      <c r="AG77" s="35">
        <v>347</v>
      </c>
      <c r="AH77" s="81">
        <f t="shared" si="53"/>
        <v>1.3583433110259102</v>
      </c>
      <c r="AI77" s="34">
        <f t="shared" si="54"/>
        <v>1.1994171436358787E-3</v>
      </c>
      <c r="AJ77" s="34">
        <f t="shared" si="38"/>
        <v>3.3471173999999999E-3</v>
      </c>
    </row>
    <row r="78" spans="1:36" s="26" customFormat="1" ht="17.25" customHeight="1" x14ac:dyDescent="0.15">
      <c r="A78" s="35">
        <v>28</v>
      </c>
      <c r="B78" s="81">
        <f t="shared" si="39"/>
        <v>1.0250209903545997</v>
      </c>
      <c r="C78" s="34">
        <f t="shared" si="28"/>
        <v>9.0509353448311157E-4</v>
      </c>
      <c r="D78" s="34">
        <f t="shared" si="29"/>
        <v>3.6173369699999999E-2</v>
      </c>
      <c r="E78" s="35">
        <v>68</v>
      </c>
      <c r="F78" s="81">
        <f t="shared" si="40"/>
        <v>1.0618551353979817</v>
      </c>
      <c r="G78" s="34">
        <f t="shared" si="30"/>
        <v>9.3761808455641795E-4</v>
      </c>
      <c r="H78" s="34">
        <f t="shared" si="31"/>
        <v>1.5158290099999999E-2</v>
      </c>
      <c r="I78" s="35">
        <v>108</v>
      </c>
      <c r="J78" s="81">
        <f t="shared" si="41"/>
        <v>1.1000129160096537</v>
      </c>
      <c r="K78" s="34">
        <f t="shared" si="42"/>
        <v>9.7131140483652431E-4</v>
      </c>
      <c r="L78" s="34">
        <f t="shared" si="32"/>
        <v>9.7118597000000004E-3</v>
      </c>
      <c r="M78" s="35">
        <v>148</v>
      </c>
      <c r="N78" s="81">
        <f t="shared" si="43"/>
        <v>1.1395418970541067</v>
      </c>
      <c r="O78" s="34">
        <f t="shared" si="44"/>
        <v>1.0062154950987764E-3</v>
      </c>
      <c r="P78" s="34">
        <f t="shared" si="33"/>
        <v>7.2108485999999999E-3</v>
      </c>
      <c r="Q78" s="35">
        <v>188</v>
      </c>
      <c r="R78" s="81">
        <f t="shared" si="45"/>
        <v>1.1804913526399685</v>
      </c>
      <c r="S78" s="34">
        <f t="shared" si="46"/>
        <v>1.0423738643810924E-3</v>
      </c>
      <c r="T78" s="34">
        <f t="shared" si="34"/>
        <v>5.7752011000000002E-3</v>
      </c>
      <c r="U78" s="35">
        <v>228</v>
      </c>
      <c r="V78" s="81">
        <f t="shared" si="47"/>
        <v>1.2229123275417182</v>
      </c>
      <c r="W78" s="34">
        <f t="shared" si="48"/>
        <v>1.0798315852193372E-3</v>
      </c>
      <c r="X78" s="34">
        <f t="shared" si="35"/>
        <v>4.8441986000000003E-3</v>
      </c>
      <c r="Y78" s="35">
        <v>268</v>
      </c>
      <c r="Z78" s="81">
        <f t="shared" si="49"/>
        <v>1.2668577008285902</v>
      </c>
      <c r="AA78" s="34">
        <f t="shared" si="50"/>
        <v>1.1186353498316452E-3</v>
      </c>
      <c r="AB78" s="34">
        <f t="shared" si="36"/>
        <v>4.1918796000000001E-3</v>
      </c>
      <c r="AC78" s="35">
        <v>308</v>
      </c>
      <c r="AD78" s="81">
        <f t="shared" si="51"/>
        <v>1.3123822517799837</v>
      </c>
      <c r="AE78" s="34">
        <f t="shared" si="52"/>
        <v>1.1588335283217255E-3</v>
      </c>
      <c r="AF78" s="34">
        <f t="shared" si="37"/>
        <v>3.7096651E-3</v>
      </c>
      <c r="AG78" s="35">
        <v>348</v>
      </c>
      <c r="AH78" s="81">
        <f t="shared" si="53"/>
        <v>1.359542728169546</v>
      </c>
      <c r="AI78" s="34">
        <f t="shared" si="54"/>
        <v>1.2004762289737092E-3</v>
      </c>
      <c r="AJ78" s="34">
        <f t="shared" si="38"/>
        <v>3.3388973000000001E-3</v>
      </c>
    </row>
    <row r="79" spans="1:36" s="26" customFormat="1" ht="17.25" customHeight="1" x14ac:dyDescent="0.15">
      <c r="A79" s="35">
        <v>29</v>
      </c>
      <c r="B79" s="81">
        <f t="shared" si="39"/>
        <v>1.0259260838890827</v>
      </c>
      <c r="C79" s="34">
        <f t="shared" si="28"/>
        <v>9.0589273207406006E-4</v>
      </c>
      <c r="D79" s="34">
        <f t="shared" si="29"/>
        <v>3.4941363900000001E-2</v>
      </c>
      <c r="E79" s="35">
        <v>69</v>
      </c>
      <c r="F79" s="81">
        <f t="shared" si="40"/>
        <v>1.0627927534825381</v>
      </c>
      <c r="G79" s="34">
        <f t="shared" si="30"/>
        <v>9.3844600132508111E-4</v>
      </c>
      <c r="H79" s="34">
        <f t="shared" si="31"/>
        <v>1.4945132200000001E-2</v>
      </c>
      <c r="I79" s="35">
        <v>109</v>
      </c>
      <c r="J79" s="81">
        <f t="shared" si="41"/>
        <v>1.1009842274144901</v>
      </c>
      <c r="K79" s="34">
        <f t="shared" si="42"/>
        <v>9.7216907280699486E-4</v>
      </c>
      <c r="L79" s="34">
        <f t="shared" si="32"/>
        <v>9.6269397E-3</v>
      </c>
      <c r="M79" s="35">
        <v>149</v>
      </c>
      <c r="N79" s="81">
        <f t="shared" si="43"/>
        <v>1.1405481125492054</v>
      </c>
      <c r="O79" s="34">
        <f t="shared" si="44"/>
        <v>1.0071039833809484E-3</v>
      </c>
      <c r="P79" s="34">
        <f t="shared" si="33"/>
        <v>7.1655460999999997E-3</v>
      </c>
      <c r="Q79" s="35">
        <v>189</v>
      </c>
      <c r="R79" s="81">
        <f t="shared" si="45"/>
        <v>1.1815337265043495</v>
      </c>
      <c r="S79" s="34">
        <f t="shared" si="46"/>
        <v>1.0432942805033408E-3</v>
      </c>
      <c r="T79" s="34">
        <f t="shared" si="34"/>
        <v>5.7471099000000001E-3</v>
      </c>
      <c r="U79" s="35">
        <v>229</v>
      </c>
      <c r="V79" s="81">
        <f t="shared" si="47"/>
        <v>1.2239921591269376</v>
      </c>
      <c r="W79" s="34">
        <f t="shared" si="48"/>
        <v>1.0807850765090859E-3</v>
      </c>
      <c r="X79" s="34">
        <f t="shared" si="35"/>
        <v>4.8251023000000001E-3</v>
      </c>
      <c r="Y79" s="35">
        <v>269</v>
      </c>
      <c r="Z79" s="81">
        <f t="shared" si="49"/>
        <v>1.2679763361784218</v>
      </c>
      <c r="AA79" s="34">
        <f t="shared" si="50"/>
        <v>1.1196231048455465E-3</v>
      </c>
      <c r="AB79" s="34">
        <f t="shared" si="36"/>
        <v>4.1780671000000002E-3</v>
      </c>
      <c r="AC79" s="35">
        <v>309</v>
      </c>
      <c r="AD79" s="81">
        <f t="shared" si="51"/>
        <v>1.3135410853083054</v>
      </c>
      <c r="AE79" s="34">
        <f t="shared" si="52"/>
        <v>1.1598567783272337E-3</v>
      </c>
      <c r="AF79" s="34">
        <f t="shared" si="37"/>
        <v>3.6992178000000001E-3</v>
      </c>
      <c r="AG79" s="35">
        <v>349</v>
      </c>
      <c r="AH79" s="81">
        <f t="shared" si="53"/>
        <v>1.3607432043985197</v>
      </c>
      <c r="AI79" s="34">
        <f t="shared" si="54"/>
        <v>1.201536249483893E-3</v>
      </c>
      <c r="AJ79" s="34">
        <f t="shared" si="38"/>
        <v>3.3307246E-3</v>
      </c>
    </row>
    <row r="80" spans="1:36" s="26" customFormat="1" ht="17.25" customHeight="1" x14ac:dyDescent="0.15">
      <c r="A80" s="37">
        <v>30</v>
      </c>
      <c r="B80" s="82">
        <f t="shared" si="39"/>
        <v>1.0268319766211567</v>
      </c>
      <c r="C80" s="38">
        <f t="shared" si="28"/>
        <v>9.0669263535648136E-4</v>
      </c>
      <c r="D80" s="38">
        <f t="shared" si="29"/>
        <v>3.37914962E-2</v>
      </c>
      <c r="E80" s="37">
        <v>70</v>
      </c>
      <c r="F80" s="82">
        <f t="shared" si="40"/>
        <v>1.0637311994838632</v>
      </c>
      <c r="G80" s="38">
        <f t="shared" si="30"/>
        <v>9.3927464914425119E-4</v>
      </c>
      <c r="H80" s="38">
        <f t="shared" si="31"/>
        <v>1.4738066399999999E-2</v>
      </c>
      <c r="I80" s="37">
        <v>110</v>
      </c>
      <c r="J80" s="81">
        <f t="shared" si="41"/>
        <v>1.1019563964872972</v>
      </c>
      <c r="K80" s="34">
        <f t="shared" si="42"/>
        <v>9.7302749809828333E-4</v>
      </c>
      <c r="L80" s="38">
        <f t="shared" si="32"/>
        <v>9.5435650000000004E-3</v>
      </c>
      <c r="M80" s="37">
        <v>150</v>
      </c>
      <c r="N80" s="81">
        <f t="shared" si="43"/>
        <v>1.1415552165325864</v>
      </c>
      <c r="O80" s="34">
        <f t="shared" si="44"/>
        <v>1.0079932561982737E-3</v>
      </c>
      <c r="P80" s="38">
        <f t="shared" si="33"/>
        <v>7.1208484999999997E-3</v>
      </c>
      <c r="Q80" s="37">
        <v>190</v>
      </c>
      <c r="R80" s="81">
        <f t="shared" si="45"/>
        <v>1.1825770207848527</v>
      </c>
      <c r="S80" s="34">
        <f t="shared" si="46"/>
        <v>1.0442155093530251E-3</v>
      </c>
      <c r="T80" s="38">
        <f t="shared" si="34"/>
        <v>5.7193150999999996E-3</v>
      </c>
      <c r="U80" s="37">
        <v>230</v>
      </c>
      <c r="V80" s="81">
        <f t="shared" si="47"/>
        <v>1.2250729442034467</v>
      </c>
      <c r="W80" s="34">
        <f t="shared" si="48"/>
        <v>1.0817394097316435E-3</v>
      </c>
      <c r="X80" s="38">
        <f t="shared" si="35"/>
        <v>4.8061726000000003E-3</v>
      </c>
      <c r="Y80" s="37">
        <v>270</v>
      </c>
      <c r="Z80" s="81">
        <f t="shared" si="49"/>
        <v>1.2690959592832673</v>
      </c>
      <c r="AA80" s="34">
        <f t="shared" si="50"/>
        <v>1.120611732047125E-3</v>
      </c>
      <c r="AB80" s="38">
        <f t="shared" si="36"/>
        <v>4.1643573000000001E-3</v>
      </c>
      <c r="AC80" s="37">
        <v>310</v>
      </c>
      <c r="AD80" s="81">
        <f t="shared" si="51"/>
        <v>1.3147009420866325</v>
      </c>
      <c r="AE80" s="34">
        <f t="shared" si="52"/>
        <v>1.1608809318624967E-3</v>
      </c>
      <c r="AF80" s="38">
        <f t="shared" si="37"/>
        <v>3.6888384E-3</v>
      </c>
      <c r="AG80" s="37">
        <v>350</v>
      </c>
      <c r="AH80" s="81">
        <f t="shared" si="53"/>
        <v>1.3619447406480036</v>
      </c>
      <c r="AI80" s="34">
        <f t="shared" si="54"/>
        <v>1.2025972059921874E-3</v>
      </c>
      <c r="AJ80" s="38">
        <f t="shared" si="38"/>
        <v>3.3225988999999998E-3</v>
      </c>
    </row>
    <row r="81" spans="1:36" s="26" customFormat="1" ht="17.25" customHeight="1" x14ac:dyDescent="0.15">
      <c r="A81" s="33">
        <v>31</v>
      </c>
      <c r="B81" s="81">
        <f t="shared" si="39"/>
        <v>1.0277386692565131</v>
      </c>
      <c r="C81" s="34">
        <f t="shared" si="28"/>
        <v>9.0749324495350116E-4</v>
      </c>
      <c r="D81" s="34">
        <f t="shared" si="29"/>
        <v>3.2715817600000002E-2</v>
      </c>
      <c r="E81" s="33">
        <v>71</v>
      </c>
      <c r="F81" s="81">
        <f t="shared" si="40"/>
        <v>1.0646704741330073</v>
      </c>
      <c r="G81" s="34">
        <f t="shared" si="30"/>
        <v>9.4010402865944546E-4</v>
      </c>
      <c r="H81" s="34">
        <f t="shared" si="31"/>
        <v>1.45368353E-2</v>
      </c>
      <c r="I81" s="33">
        <v>111</v>
      </c>
      <c r="J81" s="81">
        <f t="shared" si="41"/>
        <v>1.1029294239853955</v>
      </c>
      <c r="K81" s="34">
        <f t="shared" si="42"/>
        <v>9.7388668137910427E-4</v>
      </c>
      <c r="L81" s="34">
        <f t="shared" si="32"/>
        <v>9.4616937000000009E-3</v>
      </c>
      <c r="M81" s="33">
        <v>151</v>
      </c>
      <c r="N81" s="81">
        <f t="shared" si="43"/>
        <v>1.1425632097887846</v>
      </c>
      <c r="O81" s="34">
        <f t="shared" si="44"/>
        <v>1.0088833142434968E-3</v>
      </c>
      <c r="P81" s="34">
        <f t="shared" si="33"/>
        <v>7.0767438000000002E-3</v>
      </c>
      <c r="Q81" s="33">
        <v>191</v>
      </c>
      <c r="R81" s="81">
        <f t="shared" si="45"/>
        <v>1.1836212362942058</v>
      </c>
      <c r="S81" s="34">
        <f t="shared" si="46"/>
        <v>1.0451375516477837E-3</v>
      </c>
      <c r="T81" s="34">
        <f t="shared" si="34"/>
        <v>5.6918120000000001E-3</v>
      </c>
      <c r="U81" s="33">
        <v>231</v>
      </c>
      <c r="V81" s="81">
        <f t="shared" si="47"/>
        <v>1.2261546836131783</v>
      </c>
      <c r="W81" s="34">
        <f t="shared" si="48"/>
        <v>1.0826945856304364E-3</v>
      </c>
      <c r="X81" s="34">
        <f t="shared" si="35"/>
        <v>4.7874073000000001E-3</v>
      </c>
      <c r="Y81" s="33">
        <v>271</v>
      </c>
      <c r="Z81" s="81">
        <f t="shared" si="49"/>
        <v>1.2702165710153144</v>
      </c>
      <c r="AA81" s="34">
        <f t="shared" si="50"/>
        <v>1.1216012322065225E-3</v>
      </c>
      <c r="AB81" s="34">
        <f t="shared" si="36"/>
        <v>4.1507493000000001E-3</v>
      </c>
      <c r="AC81" s="33">
        <v>311</v>
      </c>
      <c r="AD81" s="81">
        <f t="shared" si="51"/>
        <v>1.3158618230184949</v>
      </c>
      <c r="AE81" s="34">
        <f t="shared" si="52"/>
        <v>1.161905989725331E-3</v>
      </c>
      <c r="AF81" s="34">
        <f t="shared" si="37"/>
        <v>3.6785262000000002E-3</v>
      </c>
      <c r="AG81" s="33">
        <v>351</v>
      </c>
      <c r="AH81" s="81">
        <f t="shared" si="53"/>
        <v>1.3631473378539958</v>
      </c>
      <c r="AI81" s="34">
        <f t="shared" si="54"/>
        <v>1.2036590993250783E-3</v>
      </c>
      <c r="AJ81" s="34">
        <f t="shared" si="38"/>
        <v>3.3145200000000001E-3</v>
      </c>
    </row>
    <row r="82" spans="1:36" s="26" customFormat="1" ht="17.25" customHeight="1" x14ac:dyDescent="0.15">
      <c r="A82" s="35">
        <v>32</v>
      </c>
      <c r="B82" s="81">
        <f t="shared" si="39"/>
        <v>1.0286461625014667</v>
      </c>
      <c r="C82" s="34">
        <f t="shared" si="28"/>
        <v>9.0829456148879505E-4</v>
      </c>
      <c r="D82" s="34">
        <f t="shared" si="29"/>
        <v>3.1707373099999998E-2</v>
      </c>
      <c r="E82" s="35">
        <v>72</v>
      </c>
      <c r="F82" s="81">
        <f t="shared" si="40"/>
        <v>1.0656105781616667</v>
      </c>
      <c r="G82" s="34">
        <f t="shared" si="30"/>
        <v>9.4093414051675181E-4</v>
      </c>
      <c r="H82" s="34">
        <f t="shared" si="31"/>
        <v>1.43411957E-2</v>
      </c>
      <c r="I82" s="35">
        <v>112</v>
      </c>
      <c r="J82" s="81">
        <f t="shared" si="41"/>
        <v>1.1039033106667746</v>
      </c>
      <c r="K82" s="34">
        <f t="shared" si="42"/>
        <v>9.7474662331876192E-4</v>
      </c>
      <c r="L82" s="34">
        <f t="shared" si="32"/>
        <v>9.3812854999999994E-3</v>
      </c>
      <c r="M82" s="35">
        <v>152</v>
      </c>
      <c r="N82" s="81">
        <f t="shared" si="43"/>
        <v>1.143572093103028</v>
      </c>
      <c r="O82" s="34">
        <f t="shared" si="44"/>
        <v>1.0097741582099737E-3</v>
      </c>
      <c r="P82" s="34">
        <f t="shared" si="33"/>
        <v>7.0332203000000003E-3</v>
      </c>
      <c r="Q82" s="35">
        <v>192</v>
      </c>
      <c r="R82" s="81">
        <f t="shared" si="45"/>
        <v>1.1846663738458536</v>
      </c>
      <c r="S82" s="34">
        <f t="shared" si="46"/>
        <v>1.0460604081058886E-3</v>
      </c>
      <c r="T82" s="34">
        <f t="shared" si="34"/>
        <v>5.664596E-3</v>
      </c>
      <c r="U82" s="35">
        <v>232</v>
      </c>
      <c r="V82" s="81">
        <f t="shared" si="47"/>
        <v>1.2272373781988086</v>
      </c>
      <c r="W82" s="34">
        <f t="shared" si="48"/>
        <v>1.0836506049495482E-3</v>
      </c>
      <c r="X82" s="34">
        <f t="shared" si="35"/>
        <v>4.7688043999999999E-3</v>
      </c>
      <c r="Y82" s="35">
        <v>272</v>
      </c>
      <c r="Z82" s="81">
        <f t="shared" si="49"/>
        <v>1.2713381722475208</v>
      </c>
      <c r="AA82" s="34">
        <f t="shared" si="50"/>
        <v>1.1225916060945609E-3</v>
      </c>
      <c r="AB82" s="34">
        <f t="shared" si="36"/>
        <v>4.1372416999999996E-3</v>
      </c>
      <c r="AC82" s="35">
        <v>312</v>
      </c>
      <c r="AD82" s="81">
        <f t="shared" si="51"/>
        <v>1.3170237290082201</v>
      </c>
      <c r="AE82" s="34">
        <f t="shared" si="52"/>
        <v>1.1629319527142585E-3</v>
      </c>
      <c r="AF82" s="34">
        <f t="shared" si="37"/>
        <v>3.6682805000000001E-3</v>
      </c>
      <c r="AG82" s="35">
        <v>352</v>
      </c>
      <c r="AH82" s="81">
        <f t="shared" si="53"/>
        <v>1.3643509969533207</v>
      </c>
      <c r="AI82" s="34">
        <f t="shared" si="54"/>
        <v>1.2047219303097823E-3</v>
      </c>
      <c r="AJ82" s="34">
        <f t="shared" si="38"/>
        <v>3.3064873E-3</v>
      </c>
    </row>
    <row r="83" spans="1:36" s="26" customFormat="1" ht="17.25" customHeight="1" x14ac:dyDescent="0.15">
      <c r="A83" s="35">
        <v>33</v>
      </c>
      <c r="B83" s="81">
        <f t="shared" si="39"/>
        <v>1.0295544570629553</v>
      </c>
      <c r="C83" s="34">
        <f t="shared" si="28"/>
        <v>9.0909658558658961E-4</v>
      </c>
      <c r="D83" s="34">
        <f t="shared" si="29"/>
        <v>3.0760050300000001E-2</v>
      </c>
      <c r="E83" s="35">
        <v>73</v>
      </c>
      <c r="F83" s="81">
        <f t="shared" si="40"/>
        <v>1.0665515123021834</v>
      </c>
      <c r="G83" s="34">
        <f t="shared" si="30"/>
        <v>9.4176498536282789E-4</v>
      </c>
      <c r="H83" s="34">
        <f t="shared" si="31"/>
        <v>1.4150917900000001E-2</v>
      </c>
      <c r="I83" s="35">
        <v>113</v>
      </c>
      <c r="J83" s="81">
        <f t="shared" si="41"/>
        <v>1.1048780572900934</v>
      </c>
      <c r="K83" s="34">
        <f t="shared" si="42"/>
        <v>9.7560732458715248E-4</v>
      </c>
      <c r="L83" s="34">
        <f t="shared" si="32"/>
        <v>9.3023016E-3</v>
      </c>
      <c r="M83" s="35">
        <v>153</v>
      </c>
      <c r="N83" s="81">
        <f t="shared" si="43"/>
        <v>1.144581867261238</v>
      </c>
      <c r="O83" s="34">
        <f t="shared" si="44"/>
        <v>1.0106657887916733E-3</v>
      </c>
      <c r="P83" s="34">
        <f t="shared" si="33"/>
        <v>6.9902664999999999E-3</v>
      </c>
      <c r="Q83" s="35">
        <v>193</v>
      </c>
      <c r="R83" s="81">
        <f t="shared" si="45"/>
        <v>1.1857124342539596</v>
      </c>
      <c r="S83" s="34">
        <f t="shared" si="46"/>
        <v>1.0469840794462464E-3</v>
      </c>
      <c r="T83" s="34">
        <f t="shared" si="34"/>
        <v>5.6376628000000002E-3</v>
      </c>
      <c r="U83" s="35">
        <v>233</v>
      </c>
      <c r="V83" s="81">
        <f t="shared" si="47"/>
        <v>1.228321028803758</v>
      </c>
      <c r="W83" s="34">
        <f t="shared" si="48"/>
        <v>1.0846074684337185E-3</v>
      </c>
      <c r="X83" s="34">
        <f t="shared" si="35"/>
        <v>4.7503616999999996E-3</v>
      </c>
      <c r="Y83" s="35">
        <v>273</v>
      </c>
      <c r="Z83" s="81">
        <f t="shared" si="49"/>
        <v>1.2724607638536154</v>
      </c>
      <c r="AA83" s="34">
        <f t="shared" si="50"/>
        <v>1.1235828544827423E-3</v>
      </c>
      <c r="AB83" s="34">
        <f t="shared" si="36"/>
        <v>4.1238335999999997E-3</v>
      </c>
      <c r="AC83" s="35">
        <v>313</v>
      </c>
      <c r="AD83" s="81">
        <f t="shared" si="51"/>
        <v>1.3181866609609343</v>
      </c>
      <c r="AE83" s="34">
        <f t="shared" si="52"/>
        <v>1.1639588216285051E-3</v>
      </c>
      <c r="AF83" s="34">
        <f t="shared" si="37"/>
        <v>3.6581005999999998E-3</v>
      </c>
      <c r="AG83" s="35">
        <v>353</v>
      </c>
      <c r="AH83" s="81">
        <f t="shared" si="53"/>
        <v>1.3655557188836305</v>
      </c>
      <c r="AI83" s="34">
        <f t="shared" si="54"/>
        <v>1.2057856997742457E-3</v>
      </c>
      <c r="AJ83" s="34">
        <f t="shared" si="38"/>
        <v>3.2985003999999999E-3</v>
      </c>
    </row>
    <row r="84" spans="1:36" s="26" customFormat="1" ht="17.25" customHeight="1" x14ac:dyDescent="0.15">
      <c r="A84" s="35">
        <v>34</v>
      </c>
      <c r="B84" s="81">
        <f t="shared" si="39"/>
        <v>1.0304635536485418</v>
      </c>
      <c r="C84" s="34">
        <f t="shared" si="28"/>
        <v>9.0989931787166241E-4</v>
      </c>
      <c r="D84" s="34">
        <f t="shared" si="29"/>
        <v>2.9868456200000001E-2</v>
      </c>
      <c r="E84" s="35">
        <v>74</v>
      </c>
      <c r="F84" s="81">
        <f t="shared" si="40"/>
        <v>1.0674932772875461</v>
      </c>
      <c r="G84" s="34">
        <f t="shared" si="30"/>
        <v>9.4259656384490325E-4</v>
      </c>
      <c r="H84" s="34">
        <f t="shared" si="31"/>
        <v>1.39657845E-2</v>
      </c>
      <c r="I84" s="35">
        <v>114</v>
      </c>
      <c r="J84" s="81">
        <f t="shared" si="41"/>
        <v>1.1058536646146804</v>
      </c>
      <c r="K84" s="34">
        <f t="shared" si="42"/>
        <v>9.7646878585476286E-4</v>
      </c>
      <c r="L84" s="34">
        <f t="shared" si="32"/>
        <v>9.2247045999999996E-3</v>
      </c>
      <c r="M84" s="35">
        <v>154</v>
      </c>
      <c r="N84" s="81">
        <f t="shared" si="43"/>
        <v>1.1455925330500296</v>
      </c>
      <c r="O84" s="34">
        <f t="shared" si="44"/>
        <v>1.0115582066831761E-3</v>
      </c>
      <c r="P84" s="34">
        <f t="shared" si="33"/>
        <v>6.9478715000000002E-3</v>
      </c>
      <c r="Q84" s="35">
        <v>194</v>
      </c>
      <c r="R84" s="81">
        <f t="shared" si="45"/>
        <v>1.1867594183334058</v>
      </c>
      <c r="S84" s="34">
        <f t="shared" si="46"/>
        <v>1.0479085663883973E-3</v>
      </c>
      <c r="T84" s="34">
        <f t="shared" si="34"/>
        <v>5.6110079000000002E-3</v>
      </c>
      <c r="U84" s="35">
        <v>234</v>
      </c>
      <c r="V84" s="81">
        <f t="shared" si="47"/>
        <v>1.2294056362721917</v>
      </c>
      <c r="W84" s="34">
        <f t="shared" si="48"/>
        <v>1.0855651768283453E-3</v>
      </c>
      <c r="X84" s="34">
        <f t="shared" si="35"/>
        <v>4.7320772000000004E-3</v>
      </c>
      <c r="Y84" s="35">
        <v>274</v>
      </c>
      <c r="Z84" s="81">
        <f t="shared" si="49"/>
        <v>1.2735843467080981</v>
      </c>
      <c r="AA84" s="34">
        <f t="shared" si="50"/>
        <v>1.1245749781432508E-3</v>
      </c>
      <c r="AB84" s="34">
        <f t="shared" si="36"/>
        <v>4.1105237999999999E-3</v>
      </c>
      <c r="AC84" s="35">
        <v>314</v>
      </c>
      <c r="AD84" s="81">
        <f t="shared" si="51"/>
        <v>1.3193506197825629</v>
      </c>
      <c r="AE84" s="34">
        <f t="shared" si="52"/>
        <v>1.1649865972680031E-3</v>
      </c>
      <c r="AF84" s="34">
        <f t="shared" si="37"/>
        <v>3.6479860000000002E-3</v>
      </c>
      <c r="AG84" s="35">
        <v>354</v>
      </c>
      <c r="AH84" s="81">
        <f t="shared" si="53"/>
        <v>1.3667615045834047</v>
      </c>
      <c r="AI84" s="34">
        <f t="shared" si="54"/>
        <v>1.2068504085471464E-3</v>
      </c>
      <c r="AJ84" s="34">
        <f t="shared" si="38"/>
        <v>3.2905590999999998E-3</v>
      </c>
    </row>
    <row r="85" spans="1:36" s="26" customFormat="1" ht="17.25" customHeight="1" x14ac:dyDescent="0.15">
      <c r="A85" s="39">
        <v>35</v>
      </c>
      <c r="B85" s="82">
        <f t="shared" si="39"/>
        <v>1.0313734529664134</v>
      </c>
      <c r="C85" s="38">
        <f t="shared" si="28"/>
        <v>9.1070275896934299E-4</v>
      </c>
      <c r="D85" s="38">
        <f t="shared" si="29"/>
        <v>2.90278141E-2</v>
      </c>
      <c r="E85" s="39">
        <v>75</v>
      </c>
      <c r="F85" s="82">
        <f t="shared" si="40"/>
        <v>1.0684358738513908</v>
      </c>
      <c r="G85" s="38">
        <f t="shared" si="30"/>
        <v>9.4342887661077817E-4</v>
      </c>
      <c r="H85" s="38">
        <f t="shared" si="31"/>
        <v>1.37855897E-2</v>
      </c>
      <c r="I85" s="39">
        <v>115</v>
      </c>
      <c r="J85" s="81">
        <f t="shared" si="41"/>
        <v>1.106830133400535</v>
      </c>
      <c r="K85" s="34">
        <f t="shared" si="42"/>
        <v>9.7733100779267244E-4</v>
      </c>
      <c r="L85" s="38">
        <f t="shared" si="32"/>
        <v>9.1484581999999991E-3</v>
      </c>
      <c r="M85" s="39">
        <v>155</v>
      </c>
      <c r="N85" s="81">
        <f t="shared" si="43"/>
        <v>1.1466040912567128</v>
      </c>
      <c r="O85" s="34">
        <f t="shared" si="44"/>
        <v>1.0124514125796774E-3</v>
      </c>
      <c r="P85" s="38">
        <f t="shared" si="33"/>
        <v>6.9060242999999999E-3</v>
      </c>
      <c r="Q85" s="39">
        <v>195</v>
      </c>
      <c r="R85" s="81">
        <f t="shared" si="45"/>
        <v>1.1878073268997942</v>
      </c>
      <c r="S85" s="34">
        <f t="shared" si="46"/>
        <v>1.0488338696525183E-3</v>
      </c>
      <c r="T85" s="38">
        <f t="shared" si="34"/>
        <v>5.584627E-3</v>
      </c>
      <c r="U85" s="39">
        <v>235</v>
      </c>
      <c r="V85" s="81">
        <f t="shared" si="47"/>
        <v>1.2304912014490199</v>
      </c>
      <c r="W85" s="34">
        <f t="shared" si="48"/>
        <v>1.0865237308794846E-3</v>
      </c>
      <c r="X85" s="38">
        <f t="shared" si="35"/>
        <v>4.7139488000000002E-3</v>
      </c>
      <c r="Y85" s="39">
        <v>275</v>
      </c>
      <c r="Z85" s="81">
        <f t="shared" si="49"/>
        <v>1.2747089216862413</v>
      </c>
      <c r="AA85" s="34">
        <f t="shared" si="50"/>
        <v>1.1255679778489512E-3</v>
      </c>
      <c r="AB85" s="38">
        <f t="shared" si="36"/>
        <v>4.0973112999999999E-3</v>
      </c>
      <c r="AC85" s="39">
        <v>315</v>
      </c>
      <c r="AD85" s="81">
        <f t="shared" si="51"/>
        <v>1.3205156063798309</v>
      </c>
      <c r="AE85" s="34">
        <f t="shared" si="52"/>
        <v>1.1660152804333908E-3</v>
      </c>
      <c r="AF85" s="38">
        <f t="shared" si="37"/>
        <v>3.6379361000000001E-3</v>
      </c>
      <c r="AG85" s="39">
        <v>355</v>
      </c>
      <c r="AH85" s="81">
        <f t="shared" si="53"/>
        <v>1.3679683549919519</v>
      </c>
      <c r="AI85" s="34">
        <f t="shared" si="54"/>
        <v>1.2079160574578935E-3</v>
      </c>
      <c r="AJ85" s="38">
        <f t="shared" si="38"/>
        <v>3.2826628999999999E-3</v>
      </c>
    </row>
    <row r="86" spans="1:36" s="26" customFormat="1" ht="17.25" customHeight="1" x14ac:dyDescent="0.15">
      <c r="A86" s="41">
        <v>36</v>
      </c>
      <c r="B86" s="81">
        <f t="shared" si="39"/>
        <v>1.0322841557253826</v>
      </c>
      <c r="C86" s="34">
        <f t="shared" si="28"/>
        <v>9.1150690950551286E-4</v>
      </c>
      <c r="D86" s="34">
        <f t="shared" si="29"/>
        <v>2.8233877899999999E-2</v>
      </c>
      <c r="E86" s="41">
        <v>76</v>
      </c>
      <c r="F86" s="81">
        <f t="shared" si="40"/>
        <v>1.0693793027280016</v>
      </c>
      <c r="G86" s="34">
        <f t="shared" si="30"/>
        <v>9.4426192430882539E-4</v>
      </c>
      <c r="H86" s="34">
        <f t="shared" si="31"/>
        <v>1.36101386E-2</v>
      </c>
      <c r="I86" s="41">
        <v>116</v>
      </c>
      <c r="J86" s="81">
        <f t="shared" si="41"/>
        <v>1.1078074644083278</v>
      </c>
      <c r="K86" s="34">
        <f t="shared" si="42"/>
        <v>9.7819399107255348E-4</v>
      </c>
      <c r="L86" s="34">
        <f t="shared" si="32"/>
        <v>9.0735274999999994E-3</v>
      </c>
      <c r="M86" s="41">
        <v>156</v>
      </c>
      <c r="N86" s="81">
        <f t="shared" si="43"/>
        <v>1.1476165426692924</v>
      </c>
      <c r="O86" s="34">
        <f t="shared" si="44"/>
        <v>1.0133454071769852E-3</v>
      </c>
      <c r="P86" s="34">
        <f t="shared" si="33"/>
        <v>6.8647144000000002E-3</v>
      </c>
      <c r="Q86" s="41">
        <v>196</v>
      </c>
      <c r="R86" s="81">
        <f t="shared" si="45"/>
        <v>1.1888561607694466</v>
      </c>
      <c r="S86" s="34">
        <f t="shared" si="46"/>
        <v>1.0497599899594214E-3</v>
      </c>
      <c r="T86" s="34">
        <f t="shared" si="34"/>
        <v>5.5585160000000003E-3</v>
      </c>
      <c r="U86" s="41">
        <v>236</v>
      </c>
      <c r="V86" s="81">
        <f t="shared" si="47"/>
        <v>1.2315777251798994</v>
      </c>
      <c r="W86" s="34">
        <f t="shared" si="48"/>
        <v>1.0874831313338511E-3</v>
      </c>
      <c r="X86" s="34">
        <f t="shared" si="35"/>
        <v>4.6959747000000001E-3</v>
      </c>
      <c r="Y86" s="41">
        <v>276</v>
      </c>
      <c r="Z86" s="81">
        <f t="shared" si="49"/>
        <v>1.2758344896640903</v>
      </c>
      <c r="AA86" s="34">
        <f t="shared" si="50"/>
        <v>1.1265618543733918E-3</v>
      </c>
      <c r="AB86" s="34">
        <f t="shared" si="36"/>
        <v>4.0841949999999997E-3</v>
      </c>
      <c r="AC86" s="41">
        <v>316</v>
      </c>
      <c r="AD86" s="81">
        <f t="shared" si="51"/>
        <v>1.3216816216602643</v>
      </c>
      <c r="AE86" s="34">
        <f t="shared" si="52"/>
        <v>1.1670448719260133E-3</v>
      </c>
      <c r="AF86" s="34">
        <f t="shared" si="37"/>
        <v>3.6279501E-3</v>
      </c>
      <c r="AG86" s="41">
        <v>356</v>
      </c>
      <c r="AH86" s="81">
        <f t="shared" si="53"/>
        <v>1.3691762710494098</v>
      </c>
      <c r="AI86" s="34">
        <f t="shared" si="54"/>
        <v>1.2089826473366289E-3</v>
      </c>
      <c r="AJ86" s="34">
        <f t="shared" si="38"/>
        <v>3.2748114E-3</v>
      </c>
    </row>
    <row r="87" spans="1:36" s="26" customFormat="1" ht="17.25" customHeight="1" x14ac:dyDescent="0.15">
      <c r="A87" s="35">
        <v>37</v>
      </c>
      <c r="B87" s="81">
        <f t="shared" si="39"/>
        <v>1.0331956626348882</v>
      </c>
      <c r="C87" s="34">
        <f t="shared" si="28"/>
        <v>9.1231177010660627E-4</v>
      </c>
      <c r="D87" s="34">
        <f t="shared" si="29"/>
        <v>2.7482860599999999E-2</v>
      </c>
      <c r="E87" s="35">
        <v>77</v>
      </c>
      <c r="F87" s="81">
        <f t="shared" si="40"/>
        <v>1.0703235646523104</v>
      </c>
      <c r="G87" s="34">
        <f t="shared" si="30"/>
        <v>9.4509570758799012E-4</v>
      </c>
      <c r="H87" s="34">
        <f t="shared" si="31"/>
        <v>1.3439246300000001E-2</v>
      </c>
      <c r="I87" s="35">
        <v>117</v>
      </c>
      <c r="J87" s="81">
        <f t="shared" si="41"/>
        <v>1.1087856583994002</v>
      </c>
      <c r="K87" s="34">
        <f t="shared" si="42"/>
        <v>9.790577363666703E-4</v>
      </c>
      <c r="L87" s="34">
        <f t="shared" si="32"/>
        <v>8.9998787999999996E-3</v>
      </c>
      <c r="M87" s="35">
        <v>157</v>
      </c>
      <c r="N87" s="81">
        <f t="shared" si="43"/>
        <v>1.1486298880764694</v>
      </c>
      <c r="O87" s="34">
        <f t="shared" si="44"/>
        <v>1.0142401911715224E-3</v>
      </c>
      <c r="P87" s="34">
        <f t="shared" si="33"/>
        <v>6.8239316000000003E-3</v>
      </c>
      <c r="Q87" s="35">
        <v>197</v>
      </c>
      <c r="R87" s="81">
        <f t="shared" si="45"/>
        <v>1.189905920759406</v>
      </c>
      <c r="S87" s="34">
        <f t="shared" si="46"/>
        <v>1.0506869280305555E-3</v>
      </c>
      <c r="T87" s="34">
        <f t="shared" si="34"/>
        <v>5.5326706999999998E-3</v>
      </c>
      <c r="U87" s="35">
        <v>237</v>
      </c>
      <c r="V87" s="81">
        <f t="shared" si="47"/>
        <v>1.2326652083112333</v>
      </c>
      <c r="W87" s="34">
        <f t="shared" si="48"/>
        <v>1.088443378938819E-3</v>
      </c>
      <c r="X87" s="34">
        <f t="shared" si="35"/>
        <v>4.6781527000000003E-3</v>
      </c>
      <c r="Y87" s="35">
        <v>277</v>
      </c>
      <c r="Z87" s="81">
        <f t="shared" si="49"/>
        <v>1.2769610515184637</v>
      </c>
      <c r="AA87" s="34">
        <f t="shared" si="50"/>
        <v>1.1275566084908036E-3</v>
      </c>
      <c r="AB87" s="34">
        <f t="shared" si="36"/>
        <v>4.0711738999999999E-3</v>
      </c>
      <c r="AC87" s="35">
        <v>317</v>
      </c>
      <c r="AD87" s="81">
        <f t="shared" si="51"/>
        <v>1.3228486665321901</v>
      </c>
      <c r="AE87" s="34">
        <f t="shared" si="52"/>
        <v>1.1680753725479239E-3</v>
      </c>
      <c r="AF87" s="34">
        <f t="shared" si="37"/>
        <v>3.6180276E-3</v>
      </c>
      <c r="AG87" s="35">
        <v>357</v>
      </c>
      <c r="AH87" s="81">
        <f t="shared" si="53"/>
        <v>1.3703852536967462</v>
      </c>
      <c r="AI87" s="34">
        <f t="shared" si="54"/>
        <v>1.2100501790142269E-3</v>
      </c>
      <c r="AJ87" s="34">
        <f t="shared" si="38"/>
        <v>3.2670042000000001E-3</v>
      </c>
    </row>
    <row r="88" spans="1:36" s="26" customFormat="1" ht="17.25" customHeight="1" x14ac:dyDescent="0.15">
      <c r="A88" s="35">
        <v>38</v>
      </c>
      <c r="B88" s="81">
        <f t="shared" si="39"/>
        <v>1.0341079744049948</v>
      </c>
      <c r="C88" s="34">
        <f t="shared" si="28"/>
        <v>9.1311734139961048E-4</v>
      </c>
      <c r="D88" s="34">
        <f t="shared" si="29"/>
        <v>2.6771374099999998E-2</v>
      </c>
      <c r="E88" s="35">
        <v>78</v>
      </c>
      <c r="F88" s="81">
        <f t="shared" si="40"/>
        <v>1.0712686603598984</v>
      </c>
      <c r="G88" s="34">
        <f t="shared" si="30"/>
        <v>9.4593022709779043E-4</v>
      </c>
      <c r="H88" s="34">
        <f t="shared" si="31"/>
        <v>1.3272737600000001E-2</v>
      </c>
      <c r="I88" s="35">
        <v>118</v>
      </c>
      <c r="J88" s="81">
        <f t="shared" si="41"/>
        <v>1.1097647161357669</v>
      </c>
      <c r="K88" s="34">
        <f t="shared" si="42"/>
        <v>9.7992224434788225E-4</v>
      </c>
      <c r="L88" s="34">
        <f t="shared" si="32"/>
        <v>8.9274794000000005E-3</v>
      </c>
      <c r="M88" s="35">
        <v>158</v>
      </c>
      <c r="N88" s="81">
        <f t="shared" si="43"/>
        <v>1.1496441282676408</v>
      </c>
      <c r="O88" s="34">
        <f t="shared" si="44"/>
        <v>1.0151357652603268E-3</v>
      </c>
      <c r="P88" s="34">
        <f t="shared" si="33"/>
        <v>6.7836659000000002E-3</v>
      </c>
      <c r="Q88" s="35">
        <v>198</v>
      </c>
      <c r="R88" s="81">
        <f t="shared" si="45"/>
        <v>1.1909566076874365</v>
      </c>
      <c r="S88" s="34">
        <f t="shared" si="46"/>
        <v>1.0516146845880065E-3</v>
      </c>
      <c r="T88" s="34">
        <f t="shared" si="34"/>
        <v>5.5070872E-3</v>
      </c>
      <c r="U88" s="35">
        <v>238</v>
      </c>
      <c r="V88" s="81">
        <f t="shared" si="47"/>
        <v>1.2337536516901721</v>
      </c>
      <c r="W88" s="34">
        <f t="shared" si="48"/>
        <v>1.0894044744424222E-3</v>
      </c>
      <c r="X88" s="34">
        <f t="shared" si="35"/>
        <v>4.6604810999999998E-3</v>
      </c>
      <c r="Y88" s="35">
        <v>278</v>
      </c>
      <c r="Z88" s="81">
        <f t="shared" si="49"/>
        <v>1.2780886081269545</v>
      </c>
      <c r="AA88" s="34">
        <f t="shared" si="50"/>
        <v>1.1285522409761007E-3</v>
      </c>
      <c r="AB88" s="34">
        <f t="shared" si="36"/>
        <v>4.0582468999999996E-3</v>
      </c>
      <c r="AC88" s="35">
        <v>318</v>
      </c>
      <c r="AD88" s="81">
        <f t="shared" si="51"/>
        <v>1.3240167419047379</v>
      </c>
      <c r="AE88" s="34">
        <f t="shared" si="52"/>
        <v>1.1691067831018837E-3</v>
      </c>
      <c r="AF88" s="34">
        <f t="shared" si="37"/>
        <v>3.6081678000000001E-3</v>
      </c>
      <c r="AG88" s="35">
        <v>358</v>
      </c>
      <c r="AH88" s="81">
        <f t="shared" si="53"/>
        <v>1.3715953038757605</v>
      </c>
      <c r="AI88" s="34">
        <f t="shared" si="54"/>
        <v>1.2111186533222966E-3</v>
      </c>
      <c r="AJ88" s="34">
        <f t="shared" si="38"/>
        <v>3.259241E-3</v>
      </c>
    </row>
    <row r="89" spans="1:36" s="26" customFormat="1" ht="17.25" customHeight="1" x14ac:dyDescent="0.15">
      <c r="A89" s="35">
        <v>39</v>
      </c>
      <c r="B89" s="81">
        <f t="shared" si="39"/>
        <v>1.0350210917463945</v>
      </c>
      <c r="C89" s="34">
        <f t="shared" si="28"/>
        <v>9.1392362401206627E-4</v>
      </c>
      <c r="D89" s="34">
        <f t="shared" si="29"/>
        <v>2.6096377300000001E-2</v>
      </c>
      <c r="E89" s="35">
        <v>79</v>
      </c>
      <c r="F89" s="81">
        <f t="shared" si="40"/>
        <v>1.0722145905869962</v>
      </c>
      <c r="G89" s="34">
        <f t="shared" si="30"/>
        <v>9.4676548348831765E-4</v>
      </c>
      <c r="H89" s="34">
        <f t="shared" si="31"/>
        <v>1.31104459E-2</v>
      </c>
      <c r="I89" s="35">
        <v>119</v>
      </c>
      <c r="J89" s="81">
        <f t="shared" si="41"/>
        <v>1.1107446383801147</v>
      </c>
      <c r="K89" s="34">
        <f t="shared" si="42"/>
        <v>9.8078751568964127E-4</v>
      </c>
      <c r="L89" s="34">
        <f t="shared" si="32"/>
        <v>8.8562980000000003E-3</v>
      </c>
      <c r="M89" s="35">
        <v>159</v>
      </c>
      <c r="N89" s="81">
        <f t="shared" si="43"/>
        <v>1.1506592640329012</v>
      </c>
      <c r="O89" s="34">
        <f t="shared" si="44"/>
        <v>1.0160321301410516E-3</v>
      </c>
      <c r="P89" s="34">
        <f t="shared" si="33"/>
        <v>6.7439073999999996E-3</v>
      </c>
      <c r="Q89" s="35">
        <v>199</v>
      </c>
      <c r="R89" s="81">
        <f t="shared" si="45"/>
        <v>1.1920082223720245</v>
      </c>
      <c r="S89" s="34">
        <f t="shared" si="46"/>
        <v>1.0525432603544977E-3</v>
      </c>
      <c r="T89" s="34">
        <f t="shared" si="34"/>
        <v>5.4817614000000001E-3</v>
      </c>
      <c r="U89" s="35">
        <v>239</v>
      </c>
      <c r="V89" s="81">
        <f t="shared" si="47"/>
        <v>1.2348430561646144</v>
      </c>
      <c r="W89" s="34">
        <f t="shared" si="48"/>
        <v>1.0903664185933546E-3</v>
      </c>
      <c r="X89" s="34">
        <f t="shared" si="35"/>
        <v>4.6429579000000004E-3</v>
      </c>
      <c r="Y89" s="35">
        <v>279</v>
      </c>
      <c r="Z89" s="81">
        <f t="shared" si="49"/>
        <v>1.2792171603679305</v>
      </c>
      <c r="AA89" s="34">
        <f t="shared" si="50"/>
        <v>1.1295487526048827E-3</v>
      </c>
      <c r="AB89" s="34">
        <f t="shared" si="36"/>
        <v>4.0454130999999999E-3</v>
      </c>
      <c r="AC89" s="35">
        <v>319</v>
      </c>
      <c r="AD89" s="81">
        <f t="shared" si="51"/>
        <v>1.3251858486878398</v>
      </c>
      <c r="AE89" s="34">
        <f t="shared" si="52"/>
        <v>1.1701391043913627E-3</v>
      </c>
      <c r="AF89" s="34">
        <f t="shared" si="37"/>
        <v>3.5983703000000001E-3</v>
      </c>
      <c r="AG89" s="35">
        <v>359</v>
      </c>
      <c r="AH89" s="81">
        <f t="shared" si="53"/>
        <v>1.3728064225290828</v>
      </c>
      <c r="AI89" s="34">
        <f t="shared" si="54"/>
        <v>1.2121880710931801E-3</v>
      </c>
      <c r="AJ89" s="34">
        <f t="shared" si="38"/>
        <v>3.2515214E-3</v>
      </c>
    </row>
    <row r="90" spans="1:36" s="26" customFormat="1" ht="17.25" customHeight="1" x14ac:dyDescent="0.15">
      <c r="A90" s="39">
        <v>40</v>
      </c>
      <c r="B90" s="82">
        <f t="shared" si="39"/>
        <v>1.0359350153704066</v>
      </c>
      <c r="C90" s="38">
        <f t="shared" si="28"/>
        <v>9.1473061857206899E-4</v>
      </c>
      <c r="D90" s="38">
        <f t="shared" si="29"/>
        <v>2.5455133599999999E-2</v>
      </c>
      <c r="E90" s="39">
        <v>80</v>
      </c>
      <c r="F90" s="82">
        <f t="shared" si="40"/>
        <v>1.0731613560704845</v>
      </c>
      <c r="G90" s="38">
        <f t="shared" si="30"/>
        <v>9.4760147741023782E-4</v>
      </c>
      <c r="H90" s="38">
        <f t="shared" si="31"/>
        <v>1.29522131E-2</v>
      </c>
      <c r="I90" s="39">
        <v>120</v>
      </c>
      <c r="J90" s="81">
        <f t="shared" si="41"/>
        <v>1.1117254258958043</v>
      </c>
      <c r="K90" s="34">
        <f t="shared" si="42"/>
        <v>9.8165355106599522E-4</v>
      </c>
      <c r="L90" s="38">
        <f t="shared" si="32"/>
        <v>8.786304E-3</v>
      </c>
      <c r="M90" s="39">
        <v>160</v>
      </c>
      <c r="N90" s="81">
        <f t="shared" si="43"/>
        <v>1.1516752961630423</v>
      </c>
      <c r="O90" s="34">
        <f t="shared" si="44"/>
        <v>1.0169292865119665E-3</v>
      </c>
      <c r="P90" s="38">
        <f t="shared" si="33"/>
        <v>6.7046468000000001E-3</v>
      </c>
      <c r="Q90" s="39">
        <v>200</v>
      </c>
      <c r="R90" s="81">
        <f t="shared" si="45"/>
        <v>1.1930607656323791</v>
      </c>
      <c r="S90" s="34">
        <f t="shared" si="46"/>
        <v>1.0534726560533908E-3</v>
      </c>
      <c r="T90" s="38">
        <f t="shared" si="34"/>
        <v>5.4566895000000004E-3</v>
      </c>
      <c r="U90" s="39">
        <v>240</v>
      </c>
      <c r="V90" s="81">
        <f t="shared" si="47"/>
        <v>1.2359334225832077</v>
      </c>
      <c r="W90" s="34">
        <f t="shared" si="48"/>
        <v>1.0913292121409726E-3</v>
      </c>
      <c r="X90" s="38">
        <f t="shared" si="35"/>
        <v>4.6255812000000002E-3</v>
      </c>
      <c r="Y90" s="39">
        <v>280</v>
      </c>
      <c r="Z90" s="81">
        <f t="shared" si="49"/>
        <v>1.2803467091205354</v>
      </c>
      <c r="AA90" s="34">
        <f t="shared" si="50"/>
        <v>1.1305461441534327E-3</v>
      </c>
      <c r="AB90" s="38">
        <f t="shared" si="36"/>
        <v>4.0326714E-3</v>
      </c>
      <c r="AC90" s="39">
        <v>320</v>
      </c>
      <c r="AD90" s="81">
        <f t="shared" si="51"/>
        <v>1.3263559877922311</v>
      </c>
      <c r="AE90" s="34">
        <f t="shared" si="52"/>
        <v>1.1711723372205402E-3</v>
      </c>
      <c r="AF90" s="38">
        <f t="shared" si="37"/>
        <v>3.5886344E-3</v>
      </c>
      <c r="AG90" s="39">
        <v>360</v>
      </c>
      <c r="AH90" s="81">
        <f t="shared" si="53"/>
        <v>1.3740186106001759</v>
      </c>
      <c r="AI90" s="34">
        <f t="shared" si="54"/>
        <v>1.2132584331599554E-3</v>
      </c>
      <c r="AJ90" s="38">
        <f t="shared" si="38"/>
        <v>3.2438451E-3</v>
      </c>
    </row>
    <row r="91" spans="1:36" s="26" customFormat="1" ht="24" customHeight="1" x14ac:dyDescent="0.15">
      <c r="A91" s="64" t="s">
        <v>116</v>
      </c>
      <c r="B91" s="85"/>
      <c r="C91" s="85"/>
      <c r="D91" s="86"/>
      <c r="E91" s="86"/>
      <c r="F91" s="86"/>
      <c r="G91" s="86"/>
      <c r="M91" s="85" t="s">
        <v>95</v>
      </c>
      <c r="AB91" s="31" t="s">
        <v>117</v>
      </c>
      <c r="AC91" s="27"/>
      <c r="AD91" s="27"/>
      <c r="AE91" s="27"/>
      <c r="AF91" s="67"/>
      <c r="AG91" s="71"/>
    </row>
    <row r="92" spans="1:36" s="26" customFormat="1" ht="17.25" customHeight="1" x14ac:dyDescent="0.15">
      <c r="A92" s="66" t="s">
        <v>118</v>
      </c>
      <c r="B92" s="66"/>
      <c r="C92" s="66"/>
      <c r="D92" s="67">
        <v>0.99</v>
      </c>
      <c r="E92" s="68" t="s">
        <v>119</v>
      </c>
      <c r="F92" s="69"/>
      <c r="G92" s="69"/>
      <c r="H92" s="69"/>
      <c r="I92" s="69"/>
      <c r="J92" s="69"/>
      <c r="K92" s="69"/>
      <c r="L92" s="69"/>
      <c r="M92" s="69"/>
      <c r="N92" s="69"/>
      <c r="O92" s="69"/>
      <c r="P92" s="69"/>
      <c r="Q92" s="69"/>
      <c r="R92" s="69"/>
      <c r="S92" s="69"/>
      <c r="T92" s="69"/>
      <c r="AC92" s="27" t="s">
        <v>118</v>
      </c>
      <c r="AD92" s="27"/>
      <c r="AE92" s="27"/>
      <c r="AF92" s="70">
        <f>D92</f>
        <v>0.99</v>
      </c>
      <c r="AG92" s="71" t="s">
        <v>120</v>
      </c>
      <c r="AJ92" s="28"/>
    </row>
    <row r="93" spans="1:36" s="26" customFormat="1" ht="17.25" customHeight="1" x14ac:dyDescent="0.15">
      <c r="A93" s="66" t="s">
        <v>121</v>
      </c>
      <c r="B93" s="72"/>
      <c r="C93" s="66"/>
      <c r="D93" s="73">
        <f>ROUNDDOWN(D92/12,4)</f>
        <v>8.2500000000000004E-2</v>
      </c>
      <c r="E93" s="66" t="s">
        <v>122</v>
      </c>
      <c r="F93" s="69"/>
      <c r="G93" s="69"/>
      <c r="H93" s="69"/>
      <c r="I93" s="69"/>
      <c r="J93" s="69"/>
      <c r="K93" s="69"/>
      <c r="L93" s="69"/>
      <c r="M93" s="69"/>
      <c r="N93" s="69"/>
      <c r="O93" s="69"/>
      <c r="P93" s="69"/>
      <c r="Q93" s="69"/>
      <c r="R93" s="69"/>
      <c r="S93" s="69"/>
      <c r="T93" s="69"/>
      <c r="AC93" s="27" t="s">
        <v>123</v>
      </c>
      <c r="AE93" s="27"/>
      <c r="AF93" s="75">
        <f>ROUND(AF92/12,4)</f>
        <v>8.2500000000000004E-2</v>
      </c>
      <c r="AG93" s="27" t="s">
        <v>77</v>
      </c>
      <c r="AJ93" s="28"/>
    </row>
    <row r="94" spans="1:36" s="26" customFormat="1" ht="17.25" customHeight="1" x14ac:dyDescent="0.15">
      <c r="A94" s="29" t="s">
        <v>49</v>
      </c>
      <c r="B94" s="78" t="s">
        <v>81</v>
      </c>
      <c r="C94" s="78" t="s">
        <v>83</v>
      </c>
      <c r="D94" s="30" t="s">
        <v>50</v>
      </c>
      <c r="E94" s="29" t="s">
        <v>49</v>
      </c>
      <c r="F94" s="78" t="s">
        <v>81</v>
      </c>
      <c r="G94" s="78" t="s">
        <v>83</v>
      </c>
      <c r="H94" s="30" t="s">
        <v>50</v>
      </c>
      <c r="I94" s="29" t="s">
        <v>49</v>
      </c>
      <c r="J94" s="78" t="s">
        <v>81</v>
      </c>
      <c r="K94" s="78" t="s">
        <v>83</v>
      </c>
      <c r="L94" s="30" t="s">
        <v>50</v>
      </c>
      <c r="M94" s="29" t="s">
        <v>49</v>
      </c>
      <c r="N94" s="78" t="s">
        <v>81</v>
      </c>
      <c r="O94" s="78" t="s">
        <v>83</v>
      </c>
      <c r="P94" s="30" t="s">
        <v>50</v>
      </c>
      <c r="Q94" s="29" t="s">
        <v>49</v>
      </c>
      <c r="R94" s="78" t="s">
        <v>81</v>
      </c>
      <c r="S94" s="78" t="s">
        <v>83</v>
      </c>
      <c r="T94" s="30" t="s">
        <v>50</v>
      </c>
      <c r="U94" s="29" t="s">
        <v>49</v>
      </c>
      <c r="V94" s="78" t="s">
        <v>81</v>
      </c>
      <c r="W94" s="78" t="s">
        <v>83</v>
      </c>
      <c r="X94" s="30" t="s">
        <v>50</v>
      </c>
      <c r="Y94" s="29" t="s">
        <v>49</v>
      </c>
      <c r="Z94" s="78" t="s">
        <v>81</v>
      </c>
      <c r="AA94" s="78" t="s">
        <v>83</v>
      </c>
      <c r="AB94" s="30" t="s">
        <v>50</v>
      </c>
      <c r="AC94" s="29" t="s">
        <v>49</v>
      </c>
      <c r="AD94" s="78" t="s">
        <v>81</v>
      </c>
      <c r="AE94" s="78" t="s">
        <v>83</v>
      </c>
      <c r="AF94" s="30" t="s">
        <v>50</v>
      </c>
      <c r="AG94" s="29" t="s">
        <v>49</v>
      </c>
      <c r="AH94" s="78" t="s">
        <v>81</v>
      </c>
      <c r="AI94" s="78" t="s">
        <v>83</v>
      </c>
      <c r="AJ94" s="30" t="s">
        <v>50</v>
      </c>
    </row>
    <row r="95" spans="1:36" s="26" customFormat="1" ht="17.25" customHeight="1" x14ac:dyDescent="0.15">
      <c r="A95" s="33">
        <v>1</v>
      </c>
      <c r="B95" s="32">
        <f>1+$D$93/100</f>
        <v>1.0008250000000001</v>
      </c>
      <c r="C95" s="32">
        <f>$D$93*B95/100</f>
        <v>8.2568062500000007E-4</v>
      </c>
      <c r="D95" s="32">
        <f t="shared" ref="D95:D134" si="55">ROUND(C95/(B95-1),10)</f>
        <v>1.0008250000000001</v>
      </c>
      <c r="E95" s="33">
        <v>41</v>
      </c>
      <c r="F95" s="80">
        <f>(1+$D$93/100)*B134</f>
        <v>1.0343891454577623</v>
      </c>
      <c r="G95" s="32">
        <f>$D$93*F95/100</f>
        <v>8.5337104500265396E-4</v>
      </c>
      <c r="H95" s="32">
        <f t="shared" ref="H95:H134" si="56">ROUND(G95/(F95-1),10)</f>
        <v>2.4815127999999999E-2</v>
      </c>
      <c r="I95" s="33">
        <v>81</v>
      </c>
      <c r="J95" s="80">
        <f>(1+$D$93/100)*F134</f>
        <v>1.069078914136677</v>
      </c>
      <c r="K95" s="32">
        <f>$D$93*J95/100</f>
        <v>8.8199010416275853E-4</v>
      </c>
      <c r="L95" s="32">
        <f t="shared" ref="L95:L134" si="57">ROUND(K95/(J95-1),10)</f>
        <v>1.2767862899999999E-2</v>
      </c>
      <c r="M95" s="33">
        <v>121</v>
      </c>
      <c r="N95" s="80">
        <f>(1+$D$93/100)*J134</f>
        <v>1.1049320554749831</v>
      </c>
      <c r="O95" s="32">
        <f>$D$93*N95/100</f>
        <v>9.1156894576686106E-4</v>
      </c>
      <c r="P95" s="32">
        <f t="shared" ref="P95:P134" si="58">ROUND(O95/(N95-1),10)</f>
        <v>8.6872304000000008E-3</v>
      </c>
      <c r="Q95" s="33">
        <v>161</v>
      </c>
      <c r="R95" s="80">
        <f>(1+$D$93/100)*N134</f>
        <v>1.1419875848941192</v>
      </c>
      <c r="S95" s="32">
        <f>$D$93*R95/100</f>
        <v>9.4213975753764832E-4</v>
      </c>
      <c r="T95" s="32">
        <f t="shared" ref="T95:T134" si="59">ROUND(S95/(R95-1),10)</f>
        <v>6.6353671999999997E-3</v>
      </c>
      <c r="U95" s="33">
        <v>201</v>
      </c>
      <c r="V95" s="80">
        <f>(1+$D$93/100)*R134</f>
        <v>1.1802858262553413</v>
      </c>
      <c r="W95" s="32">
        <f>$D$93*V95/100</f>
        <v>9.7373580666065666E-4</v>
      </c>
      <c r="X95" s="32">
        <f t="shared" ref="X95:X134" si="60">ROUND(W95/(V95-1),10)</f>
        <v>5.4010669000000002E-3</v>
      </c>
      <c r="Y95" s="33">
        <v>241</v>
      </c>
      <c r="Z95" s="80">
        <f>(1+$D$93/100)*V134</f>
        <v>1.2198684557401853</v>
      </c>
      <c r="AA95" s="32">
        <f>$D$93*Z95/100</f>
        <v>1.0063914759856529E-3</v>
      </c>
      <c r="AB95" s="32">
        <f t="shared" ref="AB95:AB134" si="61">ROUND(AA95/(Z95-1),10)</f>
        <v>4.5772436000000001E-3</v>
      </c>
      <c r="AC95" s="33">
        <v>281</v>
      </c>
      <c r="AD95" s="80">
        <f>(1+$D$93/100)*Z134</f>
        <v>1.2607785472025275</v>
      </c>
      <c r="AE95" s="32">
        <f>$D$93*AD95/100</f>
        <v>1.0401423014420852E-3</v>
      </c>
      <c r="AF95" s="32">
        <f t="shared" ref="AF95:AF134" si="62">ROUND(AE95/(AD95-1),10)</f>
        <v>3.9886037999999997E-3</v>
      </c>
      <c r="AG95" s="33">
        <v>321</v>
      </c>
      <c r="AH95" s="80">
        <f>(1+$D$93/100)*AD134</f>
        <v>1.3030606190415917</v>
      </c>
      <c r="AI95" s="32">
        <f>$D$93*AH95/100</f>
        <v>1.0750250107093131E-3</v>
      </c>
      <c r="AJ95" s="32">
        <f t="shared" ref="AJ95:AJ134" si="63">ROUND(AI95/(AH95-1),10)</f>
        <v>3.5472276999999998E-3</v>
      </c>
    </row>
    <row r="96" spans="1:36" s="26" customFormat="1" ht="17.25" customHeight="1" x14ac:dyDescent="0.15">
      <c r="A96" s="35">
        <v>2</v>
      </c>
      <c r="B96" s="81">
        <f>(1+$D$93/100)*B95</f>
        <v>1.0016506806250001</v>
      </c>
      <c r="C96" s="34">
        <f>$D$93*B96/100</f>
        <v>8.2636181151562516E-4</v>
      </c>
      <c r="D96" s="34">
        <f t="shared" si="55"/>
        <v>0.50061883500000004</v>
      </c>
      <c r="E96" s="35">
        <v>42</v>
      </c>
      <c r="F96" s="81">
        <f>(1+$D$93/100)*F95</f>
        <v>1.035242516502765</v>
      </c>
      <c r="G96" s="34">
        <f>$D$93*F96/100</f>
        <v>8.5407507611478107E-4</v>
      </c>
      <c r="H96" s="34">
        <f t="shared" si="56"/>
        <v>2.4234225000000002E-2</v>
      </c>
      <c r="I96" s="35">
        <v>82</v>
      </c>
      <c r="J96" s="81">
        <f>(1+$D$93/100)*J95</f>
        <v>1.0699609042408398</v>
      </c>
      <c r="K96" s="34">
        <f>$D$93*J96/100</f>
        <v>8.8271774599869293E-4</v>
      </c>
      <c r="L96" s="34">
        <f t="shared" si="57"/>
        <v>1.26173004E-2</v>
      </c>
      <c r="M96" s="35">
        <v>122</v>
      </c>
      <c r="N96" s="81">
        <f>(1+$D$93/100)*N95</f>
        <v>1.1058436244207501</v>
      </c>
      <c r="O96" s="34">
        <f>$D$93*N96/100</f>
        <v>9.1232099014711891E-4</v>
      </c>
      <c r="P96" s="34">
        <f t="shared" si="58"/>
        <v>8.6195177000000008E-3</v>
      </c>
      <c r="Q96" s="35">
        <v>162</v>
      </c>
      <c r="R96" s="81">
        <f>(1+$D$93/100)*R95</f>
        <v>1.142929724651657</v>
      </c>
      <c r="S96" s="34">
        <f>$D$93*R96/100</f>
        <v>9.4291702283761704E-4</v>
      </c>
      <c r="T96" s="34">
        <f t="shared" si="59"/>
        <v>6.5970674E-3</v>
      </c>
      <c r="U96" s="35">
        <v>202</v>
      </c>
      <c r="V96" s="81">
        <f>(1+$D$93/100)*V95</f>
        <v>1.1812595620620021</v>
      </c>
      <c r="W96" s="34">
        <f>$D$93*V96/100</f>
        <v>9.7453913870115176E-4</v>
      </c>
      <c r="X96" s="34">
        <f t="shared" si="60"/>
        <v>5.376484E-3</v>
      </c>
      <c r="Y96" s="35">
        <v>242</v>
      </c>
      <c r="Z96" s="81">
        <f>(1+$D$93/100)*Z95</f>
        <v>1.220874847216171</v>
      </c>
      <c r="AA96" s="34">
        <f>$D$93*Z96/100</f>
        <v>1.0072217489533412E-3</v>
      </c>
      <c r="AB96" s="34">
        <f t="shared" si="61"/>
        <v>4.5601469E-3</v>
      </c>
      <c r="AC96" s="35">
        <v>282</v>
      </c>
      <c r="AD96" s="81">
        <f>(1+$D$93/100)*AD95</f>
        <v>1.2618186895039696</v>
      </c>
      <c r="AE96" s="34">
        <f>$D$93*AD96/100</f>
        <v>1.041000418840775E-3</v>
      </c>
      <c r="AF96" s="34">
        <f t="shared" si="62"/>
        <v>3.9760356000000004E-3</v>
      </c>
      <c r="AG96" s="35">
        <v>322</v>
      </c>
      <c r="AH96" s="81">
        <f>(1+$D$93/100)*AH95</f>
        <v>1.3041356440523011</v>
      </c>
      <c r="AI96" s="34">
        <f>$D$93*AH96/100</f>
        <v>1.0759119063431485E-3</v>
      </c>
      <c r="AJ96" s="34">
        <f t="shared" si="63"/>
        <v>3.5376053999999998E-3</v>
      </c>
    </row>
    <row r="97" spans="1:36" s="26" customFormat="1" ht="17.25" customHeight="1" x14ac:dyDescent="0.15">
      <c r="A97" s="35">
        <v>3</v>
      </c>
      <c r="B97" s="81">
        <f t="shared" ref="B97:B134" si="64">(1+$D$93/100)*B96</f>
        <v>1.0024770424365157</v>
      </c>
      <c r="C97" s="34">
        <f t="shared" ref="C97:C134" si="65">$D$93*B97/100</f>
        <v>8.2704356001012547E-4</v>
      </c>
      <c r="D97" s="34">
        <f t="shared" si="55"/>
        <v>0.33388348449999999</v>
      </c>
      <c r="E97" s="35">
        <v>43</v>
      </c>
      <c r="F97" s="81">
        <f t="shared" ref="F97:F134" si="66">(1+$D$93/100)*F96</f>
        <v>1.0360965915788798</v>
      </c>
      <c r="G97" s="34">
        <f t="shared" ref="G97:G134" si="67">$D$93*F97/100</f>
        <v>8.5477968805257581E-4</v>
      </c>
      <c r="H97" s="34">
        <f t="shared" si="56"/>
        <v>2.3680343499999999E-2</v>
      </c>
      <c r="I97" s="35">
        <v>83</v>
      </c>
      <c r="J97" s="81">
        <f t="shared" ref="J97:J134" si="68">(1+$D$93/100)*J96</f>
        <v>1.0708436219868385</v>
      </c>
      <c r="K97" s="34">
        <f t="shared" ref="K97:K134" si="69">$D$93*J97/100</f>
        <v>8.8344598813914186E-4</v>
      </c>
      <c r="L97" s="34">
        <f t="shared" si="57"/>
        <v>1.24703673E-2</v>
      </c>
      <c r="M97" s="35">
        <v>123</v>
      </c>
      <c r="N97" s="81">
        <f t="shared" ref="N97:N134" si="70">(1+$D$93/100)*N96</f>
        <v>1.1067559454108973</v>
      </c>
      <c r="O97" s="34">
        <f t="shared" ref="O97:O134" si="71">$D$93*N97/100</f>
        <v>9.130736549639903E-4</v>
      </c>
      <c r="P97" s="34">
        <f t="shared" si="58"/>
        <v>8.5529067999999993E-3</v>
      </c>
      <c r="Q97" s="35">
        <v>163</v>
      </c>
      <c r="R97" s="81">
        <f t="shared" ref="R97:R134" si="72">(1+$D$93/100)*R96</f>
        <v>1.1438726416744947</v>
      </c>
      <c r="S97" s="34">
        <f t="shared" ref="S97:S134" si="73">$D$93*R97/100</f>
        <v>9.436949293814581E-4</v>
      </c>
      <c r="T97" s="34">
        <f t="shared" si="59"/>
        <v>6.5592382000000003E-3</v>
      </c>
      <c r="U97" s="35">
        <v>203</v>
      </c>
      <c r="V97" s="81">
        <f t="shared" ref="V97:V134" si="74">(1+$D$93/100)*V96</f>
        <v>1.1822341012007034</v>
      </c>
      <c r="W97" s="34">
        <f t="shared" ref="W97:W134" si="75">$D$93*V97/100</f>
        <v>9.7534313349058029E-4</v>
      </c>
      <c r="X97" s="34">
        <f t="shared" si="60"/>
        <v>5.3521439000000001E-3</v>
      </c>
      <c r="Y97" s="35">
        <v>243</v>
      </c>
      <c r="Z97" s="81">
        <f t="shared" ref="Z97:Z134" si="76">(1+$D$93/100)*Z96</f>
        <v>1.2218820689651244</v>
      </c>
      <c r="AA97" s="34">
        <f t="shared" ref="AA97:AA134" si="77">$D$93*Z97/100</f>
        <v>1.0080527068962277E-3</v>
      </c>
      <c r="AB97" s="34">
        <f t="shared" si="61"/>
        <v>4.5431914000000004E-3</v>
      </c>
      <c r="AC97" s="35">
        <v>283</v>
      </c>
      <c r="AD97" s="81">
        <f t="shared" ref="AD97:AD134" si="78">(1+$D$93/100)*AD96</f>
        <v>1.2628596899228104</v>
      </c>
      <c r="AE97" s="34">
        <f t="shared" ref="AE97:AE134" si="79">$D$93*AD97/100</f>
        <v>1.0418592441863187E-3</v>
      </c>
      <c r="AF97" s="34">
        <f t="shared" si="62"/>
        <v>3.9635564999999998E-3</v>
      </c>
      <c r="AG97" s="35">
        <v>323</v>
      </c>
      <c r="AH97" s="81">
        <f t="shared" ref="AH97:AH134" si="80">(1+$D$93/100)*AH96</f>
        <v>1.3052115559586444</v>
      </c>
      <c r="AI97" s="34">
        <f t="shared" ref="AI97:AI134" si="81">$D$93*AH97/100</f>
        <v>1.0767995336658815E-3</v>
      </c>
      <c r="AJ97" s="34">
        <f t="shared" si="63"/>
        <v>3.5280430999999998E-3</v>
      </c>
    </row>
    <row r="98" spans="1:36" s="26" customFormat="1" ht="17.25" customHeight="1" x14ac:dyDescent="0.15">
      <c r="A98" s="35">
        <v>4</v>
      </c>
      <c r="B98" s="81">
        <f t="shared" si="64"/>
        <v>1.0033040859965259</v>
      </c>
      <c r="C98" s="34">
        <f t="shared" si="65"/>
        <v>8.2772587094713382E-4</v>
      </c>
      <c r="D98" s="34">
        <f t="shared" si="55"/>
        <v>0.25051583760000001</v>
      </c>
      <c r="E98" s="35">
        <v>44</v>
      </c>
      <c r="F98" s="81">
        <f t="shared" si="66"/>
        <v>1.0369513712669325</v>
      </c>
      <c r="G98" s="34">
        <f t="shared" si="67"/>
        <v>8.5548488129521942E-4</v>
      </c>
      <c r="H98" s="34">
        <f t="shared" si="56"/>
        <v>2.3151641000000001E-2</v>
      </c>
      <c r="I98" s="35">
        <v>84</v>
      </c>
      <c r="J98" s="81">
        <f t="shared" si="68"/>
        <v>1.0717270679749777</v>
      </c>
      <c r="K98" s="34">
        <f t="shared" si="69"/>
        <v>8.8417483107935664E-4</v>
      </c>
      <c r="L98" s="34">
        <f t="shared" si="57"/>
        <v>1.2326933999999999E-2</v>
      </c>
      <c r="M98" s="35">
        <v>124</v>
      </c>
      <c r="N98" s="81">
        <f t="shared" si="70"/>
        <v>1.1076690190658613</v>
      </c>
      <c r="O98" s="34">
        <f t="shared" si="71"/>
        <v>9.1382694072933565E-4</v>
      </c>
      <c r="P98" s="34">
        <f t="shared" si="58"/>
        <v>8.4873712999999993E-3</v>
      </c>
      <c r="Q98" s="35">
        <v>164</v>
      </c>
      <c r="R98" s="81">
        <f t="shared" si="72"/>
        <v>1.1448163366038762</v>
      </c>
      <c r="S98" s="34">
        <f t="shared" si="73"/>
        <v>9.4447347769819787E-4</v>
      </c>
      <c r="T98" s="34">
        <f t="shared" si="59"/>
        <v>6.5218710999999999E-3</v>
      </c>
      <c r="U98" s="35">
        <v>204</v>
      </c>
      <c r="V98" s="81">
        <f t="shared" si="74"/>
        <v>1.1832094443341941</v>
      </c>
      <c r="W98" s="34">
        <f t="shared" si="75"/>
        <v>9.7614779157571005E-4</v>
      </c>
      <c r="X98" s="34">
        <f t="shared" si="60"/>
        <v>5.3280430000000002E-3</v>
      </c>
      <c r="Y98" s="35">
        <v>244</v>
      </c>
      <c r="Z98" s="81">
        <f t="shared" si="76"/>
        <v>1.2228901216720207</v>
      </c>
      <c r="AA98" s="34">
        <f t="shared" si="77"/>
        <v>1.0088843503794171E-3</v>
      </c>
      <c r="AB98" s="34">
        <f t="shared" si="61"/>
        <v>4.5263752999999997E-3</v>
      </c>
      <c r="AC98" s="35">
        <v>284</v>
      </c>
      <c r="AD98" s="81">
        <f t="shared" si="78"/>
        <v>1.2639015491669967</v>
      </c>
      <c r="AE98" s="34">
        <f t="shared" si="79"/>
        <v>1.0427187780627724E-3</v>
      </c>
      <c r="AF98" s="34">
        <f t="shared" si="62"/>
        <v>3.9511657999999998E-3</v>
      </c>
      <c r="AG98" s="35">
        <v>324</v>
      </c>
      <c r="AH98" s="81">
        <f t="shared" si="80"/>
        <v>1.3062883554923104</v>
      </c>
      <c r="AI98" s="34">
        <f t="shared" si="81"/>
        <v>1.077687893281156E-3</v>
      </c>
      <c r="AJ98" s="34">
        <f t="shared" si="63"/>
        <v>3.5185402000000002E-3</v>
      </c>
    </row>
    <row r="99" spans="1:36" s="26" customFormat="1" ht="17.25" customHeight="1" x14ac:dyDescent="0.15">
      <c r="A99" s="39">
        <v>5</v>
      </c>
      <c r="B99" s="81">
        <f t="shared" si="64"/>
        <v>1.0041318118674731</v>
      </c>
      <c r="C99" s="34">
        <f t="shared" si="65"/>
        <v>8.2840874479066533E-4</v>
      </c>
      <c r="D99" s="38">
        <f t="shared" si="55"/>
        <v>0.20049527210000001</v>
      </c>
      <c r="E99" s="39">
        <v>45</v>
      </c>
      <c r="F99" s="81">
        <f t="shared" si="66"/>
        <v>1.0378068561482279</v>
      </c>
      <c r="G99" s="34">
        <f t="shared" si="67"/>
        <v>8.5619065632228802E-4</v>
      </c>
      <c r="H99" s="38">
        <f t="shared" si="56"/>
        <v>2.26464389E-2</v>
      </c>
      <c r="I99" s="39">
        <v>85</v>
      </c>
      <c r="J99" s="81">
        <f t="shared" si="68"/>
        <v>1.0726112428060572</v>
      </c>
      <c r="K99" s="34">
        <f t="shared" si="69"/>
        <v>8.849042753149973E-4</v>
      </c>
      <c r="L99" s="38">
        <f t="shared" si="57"/>
        <v>1.2186876899999999E-2</v>
      </c>
      <c r="M99" s="39">
        <v>125</v>
      </c>
      <c r="N99" s="81">
        <f t="shared" si="70"/>
        <v>1.1085828460065907</v>
      </c>
      <c r="O99" s="34">
        <f t="shared" si="71"/>
        <v>9.1458084795543733E-4</v>
      </c>
      <c r="P99" s="38">
        <f t="shared" si="58"/>
        <v>8.4228852000000007E-3</v>
      </c>
      <c r="Q99" s="39">
        <v>165</v>
      </c>
      <c r="R99" s="81">
        <f t="shared" si="72"/>
        <v>1.1457608100815744</v>
      </c>
      <c r="S99" s="34">
        <f t="shared" si="73"/>
        <v>9.452526683172989E-4</v>
      </c>
      <c r="T99" s="38">
        <f t="shared" si="59"/>
        <v>6.4849575999999997E-3</v>
      </c>
      <c r="U99" s="39">
        <v>205</v>
      </c>
      <c r="V99" s="81">
        <f t="shared" si="74"/>
        <v>1.1841855921257698</v>
      </c>
      <c r="W99" s="34">
        <f t="shared" si="75"/>
        <v>9.7695311350376023E-4</v>
      </c>
      <c r="X99" s="38">
        <f t="shared" si="60"/>
        <v>5.3041777E-3</v>
      </c>
      <c r="Y99" s="39">
        <v>245</v>
      </c>
      <c r="Z99" s="81">
        <f t="shared" si="76"/>
        <v>1.2238990060224002</v>
      </c>
      <c r="AA99" s="34">
        <f t="shared" si="77"/>
        <v>1.0097166799684803E-3</v>
      </c>
      <c r="AB99" s="38">
        <f t="shared" si="61"/>
        <v>4.509697E-3</v>
      </c>
      <c r="AC99" s="39">
        <v>285</v>
      </c>
      <c r="AD99" s="81">
        <f t="shared" si="78"/>
        <v>1.2649442679450595</v>
      </c>
      <c r="AE99" s="34">
        <f t="shared" si="79"/>
        <v>1.0435790210546741E-3</v>
      </c>
      <c r="AF99" s="38">
        <f t="shared" si="62"/>
        <v>3.9388623999999997E-3</v>
      </c>
      <c r="AG99" s="39">
        <v>325</v>
      </c>
      <c r="AH99" s="81">
        <f t="shared" si="80"/>
        <v>1.3073660433855916</v>
      </c>
      <c r="AI99" s="34">
        <f t="shared" si="81"/>
        <v>1.0785769857931131E-3</v>
      </c>
      <c r="AJ99" s="38">
        <f t="shared" si="63"/>
        <v>3.5090961000000002E-3</v>
      </c>
    </row>
    <row r="100" spans="1:36" s="26" customFormat="1" ht="17.25" customHeight="1" x14ac:dyDescent="0.15">
      <c r="A100" s="41">
        <v>6</v>
      </c>
      <c r="B100" s="81">
        <f t="shared" si="64"/>
        <v>1.0049602206122639</v>
      </c>
      <c r="C100" s="34">
        <f t="shared" si="65"/>
        <v>8.2909218200511771E-4</v>
      </c>
      <c r="D100" s="34">
        <f t="shared" si="55"/>
        <v>0.16714824740000001</v>
      </c>
      <c r="E100" s="41">
        <v>46</v>
      </c>
      <c r="F100" s="81">
        <f t="shared" si="66"/>
        <v>1.0386630468045503</v>
      </c>
      <c r="G100" s="34">
        <f t="shared" si="67"/>
        <v>8.5689701361375413E-4</v>
      </c>
      <c r="H100" s="34">
        <f t="shared" si="56"/>
        <v>2.2163204499999999E-2</v>
      </c>
      <c r="I100" s="41">
        <v>86</v>
      </c>
      <c r="J100" s="81">
        <f t="shared" si="68"/>
        <v>1.0734961470813724</v>
      </c>
      <c r="K100" s="34">
        <f t="shared" si="69"/>
        <v>8.8563432134213232E-4</v>
      </c>
      <c r="L100" s="34">
        <f t="shared" si="57"/>
        <v>1.20500782E-2</v>
      </c>
      <c r="M100" s="41">
        <v>126</v>
      </c>
      <c r="N100" s="81">
        <f t="shared" si="70"/>
        <v>1.1094974268545463</v>
      </c>
      <c r="O100" s="34">
        <f t="shared" si="71"/>
        <v>9.1533537715500078E-4</v>
      </c>
      <c r="P100" s="34">
        <f t="shared" si="58"/>
        <v>8.3594236000000006E-3</v>
      </c>
      <c r="Q100" s="41">
        <v>166</v>
      </c>
      <c r="R100" s="81">
        <f t="shared" si="72"/>
        <v>1.1467060627498917</v>
      </c>
      <c r="S100" s="34">
        <f t="shared" si="73"/>
        <v>9.4603250176866077E-4</v>
      </c>
      <c r="T100" s="34">
        <f t="shared" si="59"/>
        <v>6.4484894999999997E-3</v>
      </c>
      <c r="U100" s="41">
        <v>206</v>
      </c>
      <c r="V100" s="81">
        <f t="shared" si="74"/>
        <v>1.1851625452392736</v>
      </c>
      <c r="W100" s="34">
        <f t="shared" si="75"/>
        <v>9.777590998224007E-4</v>
      </c>
      <c r="X100" s="34">
        <f t="shared" si="60"/>
        <v>5.2805446999999997E-3</v>
      </c>
      <c r="Y100" s="41">
        <v>246</v>
      </c>
      <c r="Z100" s="81">
        <f t="shared" si="76"/>
        <v>1.2249087227023687</v>
      </c>
      <c r="AA100" s="34">
        <f t="shared" si="77"/>
        <v>1.0105496962294542E-3</v>
      </c>
      <c r="AB100" s="34">
        <f t="shared" si="61"/>
        <v>4.4931548000000003E-3</v>
      </c>
      <c r="AC100" s="41">
        <v>286</v>
      </c>
      <c r="AD100" s="81">
        <f t="shared" si="78"/>
        <v>1.2659878469661143</v>
      </c>
      <c r="AE100" s="34">
        <f t="shared" si="79"/>
        <v>1.0444399737470442E-3</v>
      </c>
      <c r="AF100" s="34">
        <f t="shared" si="62"/>
        <v>3.9266455E-3</v>
      </c>
      <c r="AG100" s="41">
        <v>326</v>
      </c>
      <c r="AH100" s="81">
        <f t="shared" si="80"/>
        <v>1.3084446203713849</v>
      </c>
      <c r="AI100" s="34">
        <f t="shared" si="81"/>
        <v>1.0794668118063926E-3</v>
      </c>
      <c r="AJ100" s="34">
        <f t="shared" si="63"/>
        <v>3.4997103000000002E-3</v>
      </c>
    </row>
    <row r="101" spans="1:36" s="26" customFormat="1" ht="17.25" customHeight="1" x14ac:dyDescent="0.15">
      <c r="A101" s="35">
        <v>7</v>
      </c>
      <c r="B101" s="81">
        <f t="shared" si="64"/>
        <v>1.005789312794269</v>
      </c>
      <c r="C101" s="34">
        <f t="shared" si="65"/>
        <v>8.2977618305527185E-4</v>
      </c>
      <c r="D101" s="34">
        <f t="shared" si="55"/>
        <v>0.14332896019999999</v>
      </c>
      <c r="E101" s="35">
        <v>47</v>
      </c>
      <c r="F101" s="81">
        <f t="shared" si="66"/>
        <v>1.0395199438181641</v>
      </c>
      <c r="G101" s="34">
        <f t="shared" si="67"/>
        <v>8.5760395364998545E-4</v>
      </c>
      <c r="H101" s="34">
        <f t="shared" si="56"/>
        <v>2.1700535699999999E-2</v>
      </c>
      <c r="I101" s="35">
        <v>87</v>
      </c>
      <c r="J101" s="81">
        <f t="shared" si="68"/>
        <v>1.0743817814027146</v>
      </c>
      <c r="K101" s="34">
        <f t="shared" si="69"/>
        <v>8.8636496965723954E-4</v>
      </c>
      <c r="L101" s="34">
        <f t="shared" si="57"/>
        <v>1.19164257E-2</v>
      </c>
      <c r="M101" s="35">
        <v>127</v>
      </c>
      <c r="N101" s="81">
        <f t="shared" si="70"/>
        <v>1.1104127622317015</v>
      </c>
      <c r="O101" s="34">
        <f t="shared" si="71"/>
        <v>9.1609052884115375E-4</v>
      </c>
      <c r="P101" s="34">
        <f t="shared" si="58"/>
        <v>8.2969623000000003E-3</v>
      </c>
      <c r="Q101" s="35">
        <v>167</v>
      </c>
      <c r="R101" s="81">
        <f t="shared" si="72"/>
        <v>1.1476520952516605</v>
      </c>
      <c r="S101" s="34">
        <f t="shared" si="73"/>
        <v>9.4681297858261989E-4</v>
      </c>
      <c r="T101" s="34">
        <f t="shared" si="59"/>
        <v>6.4124587999999996E-3</v>
      </c>
      <c r="U101" s="35">
        <v>207</v>
      </c>
      <c r="V101" s="81">
        <f t="shared" si="74"/>
        <v>1.1861403043390961</v>
      </c>
      <c r="W101" s="34">
        <f t="shared" si="75"/>
        <v>9.7856575107975441E-4</v>
      </c>
      <c r="X101" s="34">
        <f t="shared" si="60"/>
        <v>5.2571405999999998E-3</v>
      </c>
      <c r="Y101" s="35">
        <v>247</v>
      </c>
      <c r="Z101" s="81">
        <f t="shared" si="76"/>
        <v>1.2259192723985983</v>
      </c>
      <c r="AA101" s="34">
        <f t="shared" si="77"/>
        <v>1.0113833997288436E-3</v>
      </c>
      <c r="AB101" s="34">
        <f t="shared" si="61"/>
        <v>4.4767469000000001E-3</v>
      </c>
      <c r="AC101" s="35">
        <v>287</v>
      </c>
      <c r="AD101" s="81">
        <f t="shared" si="78"/>
        <v>1.2670322869398614</v>
      </c>
      <c r="AE101" s="34">
        <f t="shared" si="79"/>
        <v>1.0453016367253855E-3</v>
      </c>
      <c r="AF101" s="34">
        <f t="shared" si="62"/>
        <v>3.914514E-3</v>
      </c>
      <c r="AG101" s="35">
        <v>327</v>
      </c>
      <c r="AH101" s="81">
        <f t="shared" si="80"/>
        <v>1.3095240871831915</v>
      </c>
      <c r="AI101" s="34">
        <f t="shared" si="81"/>
        <v>1.080357371926133E-3</v>
      </c>
      <c r="AJ101" s="34">
        <f t="shared" si="63"/>
        <v>3.4903821999999998E-3</v>
      </c>
    </row>
    <row r="102" spans="1:36" s="26" customFormat="1" ht="17.25" customHeight="1" x14ac:dyDescent="0.15">
      <c r="A102" s="35">
        <v>8</v>
      </c>
      <c r="B102" s="81">
        <f t="shared" si="64"/>
        <v>1.0066190889773243</v>
      </c>
      <c r="C102" s="34">
        <f t="shared" si="65"/>
        <v>8.3046074840629255E-4</v>
      </c>
      <c r="D102" s="34">
        <f t="shared" si="55"/>
        <v>0.125464509</v>
      </c>
      <c r="E102" s="35">
        <v>48</v>
      </c>
      <c r="F102" s="81">
        <f t="shared" si="66"/>
        <v>1.0403775477718142</v>
      </c>
      <c r="G102" s="34">
        <f t="shared" si="67"/>
        <v>8.583114769117468E-4</v>
      </c>
      <c r="H102" s="34">
        <f t="shared" si="56"/>
        <v>2.12571472E-2</v>
      </c>
      <c r="I102" s="35">
        <v>88</v>
      </c>
      <c r="J102" s="81">
        <f t="shared" si="68"/>
        <v>1.0752681463723719</v>
      </c>
      <c r="K102" s="34">
        <f t="shared" si="69"/>
        <v>8.8709622075720676E-4</v>
      </c>
      <c r="L102" s="34">
        <f t="shared" si="57"/>
        <v>1.1785812E-2</v>
      </c>
      <c r="M102" s="35">
        <v>128</v>
      </c>
      <c r="N102" s="81">
        <f t="shared" si="70"/>
        <v>1.1113288527605427</v>
      </c>
      <c r="O102" s="34">
        <f t="shared" si="71"/>
        <v>9.1684630352744777E-4</v>
      </c>
      <c r="P102" s="34">
        <f t="shared" si="58"/>
        <v>8.2354778999999996E-3</v>
      </c>
      <c r="Q102" s="35">
        <v>168</v>
      </c>
      <c r="R102" s="81">
        <f t="shared" si="72"/>
        <v>1.1485989082302432</v>
      </c>
      <c r="S102" s="34">
        <f t="shared" si="73"/>
        <v>9.4759409928995078E-4</v>
      </c>
      <c r="T102" s="34">
        <f t="shared" si="59"/>
        <v>6.3768577000000003E-3</v>
      </c>
      <c r="U102" s="35">
        <v>208</v>
      </c>
      <c r="V102" s="81">
        <f t="shared" si="74"/>
        <v>1.187118870090176</v>
      </c>
      <c r="W102" s="34">
        <f t="shared" si="75"/>
        <v>9.7937306782439537E-4</v>
      </c>
      <c r="X102" s="34">
        <f t="shared" si="60"/>
        <v>5.2339620999999996E-3</v>
      </c>
      <c r="Y102" s="35">
        <v>248</v>
      </c>
      <c r="Z102" s="81">
        <f t="shared" si="76"/>
        <v>1.2269306557983273</v>
      </c>
      <c r="AA102" s="34">
        <f t="shared" si="77"/>
        <v>1.0122177910336201E-3</v>
      </c>
      <c r="AB102" s="34">
        <f t="shared" si="61"/>
        <v>4.4604718E-3</v>
      </c>
      <c r="AC102" s="35">
        <v>288</v>
      </c>
      <c r="AD102" s="81">
        <f t="shared" si="78"/>
        <v>1.2680775885765869</v>
      </c>
      <c r="AE102" s="34">
        <f t="shared" si="79"/>
        <v>1.0461640105756842E-3</v>
      </c>
      <c r="AF102" s="34">
        <f t="shared" si="62"/>
        <v>3.9024672999999998E-3</v>
      </c>
      <c r="AG102" s="35">
        <v>328</v>
      </c>
      <c r="AH102" s="81">
        <f t="shared" si="80"/>
        <v>1.3106044445551177</v>
      </c>
      <c r="AI102" s="34">
        <f t="shared" si="81"/>
        <v>1.0812486667579721E-3</v>
      </c>
      <c r="AJ102" s="34">
        <f t="shared" si="63"/>
        <v>3.4811114E-3</v>
      </c>
    </row>
    <row r="103" spans="1:36" s="26" customFormat="1" ht="17.25" customHeight="1" x14ac:dyDescent="0.15">
      <c r="A103" s="35">
        <v>9</v>
      </c>
      <c r="B103" s="81">
        <f t="shared" si="64"/>
        <v>1.0074495497257308</v>
      </c>
      <c r="C103" s="34">
        <f t="shared" si="65"/>
        <v>8.3114587852372787E-4</v>
      </c>
      <c r="D103" s="34">
        <f t="shared" si="55"/>
        <v>0.11156994839999999</v>
      </c>
      <c r="E103" s="35">
        <v>49</v>
      </c>
      <c r="F103" s="81">
        <f t="shared" si="66"/>
        <v>1.0412358592487261</v>
      </c>
      <c r="G103" s="34">
        <f t="shared" si="67"/>
        <v>8.5901958388019911E-4</v>
      </c>
      <c r="H103" s="34">
        <f t="shared" si="56"/>
        <v>2.0831858500000001E-2</v>
      </c>
      <c r="I103" s="35">
        <v>89</v>
      </c>
      <c r="J103" s="81">
        <f t="shared" si="68"/>
        <v>1.0761552425931291</v>
      </c>
      <c r="K103" s="34">
        <f t="shared" si="69"/>
        <v>8.8782807513933151E-4</v>
      </c>
      <c r="L103" s="34">
        <f t="shared" si="57"/>
        <v>1.1658134699999999E-2</v>
      </c>
      <c r="M103" s="35">
        <v>129</v>
      </c>
      <c r="N103" s="81">
        <f t="shared" si="70"/>
        <v>1.1122456990640703</v>
      </c>
      <c r="O103" s="34">
        <f t="shared" si="71"/>
        <v>9.1760270172785801E-4</v>
      </c>
      <c r="P103" s="34">
        <f t="shared" si="58"/>
        <v>8.1749474999999999E-3</v>
      </c>
      <c r="Q103" s="35">
        <v>169</v>
      </c>
      <c r="R103" s="81">
        <f t="shared" si="72"/>
        <v>1.1495465023295333</v>
      </c>
      <c r="S103" s="34">
        <f t="shared" si="73"/>
        <v>9.4837586442186492E-4</v>
      </c>
      <c r="T103" s="34">
        <f t="shared" si="59"/>
        <v>6.3416786999999997E-3</v>
      </c>
      <c r="U103" s="35">
        <v>209</v>
      </c>
      <c r="V103" s="81">
        <f t="shared" si="74"/>
        <v>1.1880982431580005</v>
      </c>
      <c r="W103" s="34">
        <f t="shared" si="75"/>
        <v>9.8018105060535053E-4</v>
      </c>
      <c r="X103" s="34">
        <f t="shared" si="60"/>
        <v>5.2110059000000002E-3</v>
      </c>
      <c r="Y103" s="35">
        <v>249</v>
      </c>
      <c r="Z103" s="81">
        <f t="shared" si="76"/>
        <v>1.2279428735893609</v>
      </c>
      <c r="AA103" s="34">
        <f t="shared" si="77"/>
        <v>1.0130528707112229E-3</v>
      </c>
      <c r="AB103" s="34">
        <f t="shared" si="61"/>
        <v>4.4443279000000004E-3</v>
      </c>
      <c r="AC103" s="35">
        <v>289</v>
      </c>
      <c r="AD103" s="81">
        <f t="shared" si="78"/>
        <v>1.2691237525871628</v>
      </c>
      <c r="AE103" s="34">
        <f t="shared" si="79"/>
        <v>1.0470270958844094E-3</v>
      </c>
      <c r="AF103" s="34">
        <f t="shared" si="62"/>
        <v>3.8905042E-3</v>
      </c>
      <c r="AG103" s="35">
        <v>329</v>
      </c>
      <c r="AH103" s="81">
        <f t="shared" si="80"/>
        <v>1.3116856932218757</v>
      </c>
      <c r="AI103" s="34">
        <f t="shared" si="81"/>
        <v>1.0821406969080474E-3</v>
      </c>
      <c r="AJ103" s="34">
        <f t="shared" si="63"/>
        <v>3.4718971999999999E-3</v>
      </c>
    </row>
    <row r="104" spans="1:36" s="26" customFormat="1" ht="17.25" customHeight="1" x14ac:dyDescent="0.15">
      <c r="A104" s="37">
        <v>10</v>
      </c>
      <c r="B104" s="81">
        <f t="shared" si="64"/>
        <v>1.0082806956042545</v>
      </c>
      <c r="C104" s="34">
        <f t="shared" si="65"/>
        <v>8.3183157387350991E-4</v>
      </c>
      <c r="D104" s="38">
        <f t="shared" si="55"/>
        <v>0.1004543113</v>
      </c>
      <c r="E104" s="37">
        <v>50</v>
      </c>
      <c r="F104" s="81">
        <f t="shared" si="66"/>
        <v>1.0420948788326063</v>
      </c>
      <c r="G104" s="34">
        <f t="shared" si="67"/>
        <v>8.5972827503690019E-4</v>
      </c>
      <c r="H104" s="38">
        <f t="shared" si="56"/>
        <v>2.04235836E-2</v>
      </c>
      <c r="I104" s="37">
        <v>90</v>
      </c>
      <c r="J104" s="81">
        <f t="shared" si="68"/>
        <v>1.0770430706682685</v>
      </c>
      <c r="K104" s="34">
        <f t="shared" si="69"/>
        <v>8.8856053330132166E-4</v>
      </c>
      <c r="L104" s="38">
        <f t="shared" si="57"/>
        <v>1.1533295900000001E-2</v>
      </c>
      <c r="M104" s="37">
        <v>130</v>
      </c>
      <c r="N104" s="81">
        <f t="shared" si="70"/>
        <v>1.1131633017657983</v>
      </c>
      <c r="O104" s="34">
        <f t="shared" si="71"/>
        <v>9.1835972395678362E-4</v>
      </c>
      <c r="P104" s="38">
        <f t="shared" si="58"/>
        <v>8.1153492999999997E-3</v>
      </c>
      <c r="Q104" s="37">
        <v>170</v>
      </c>
      <c r="R104" s="81">
        <f t="shared" si="72"/>
        <v>1.1504948781939552</v>
      </c>
      <c r="S104" s="34">
        <f t="shared" si="73"/>
        <v>9.491582745100131E-4</v>
      </c>
      <c r="T104" s="38">
        <f t="shared" si="59"/>
        <v>6.3069140999999999E-3</v>
      </c>
      <c r="U104" s="37">
        <v>210</v>
      </c>
      <c r="V104" s="81">
        <f t="shared" si="74"/>
        <v>1.1890784242086059</v>
      </c>
      <c r="W104" s="34">
        <f t="shared" si="75"/>
        <v>9.8098969997209985E-4</v>
      </c>
      <c r="X104" s="38">
        <f t="shared" si="60"/>
        <v>5.1882689000000001E-3</v>
      </c>
      <c r="Y104" s="37">
        <v>250</v>
      </c>
      <c r="Z104" s="81">
        <f t="shared" si="76"/>
        <v>1.2289559264600722</v>
      </c>
      <c r="AA104" s="34">
        <f t="shared" si="77"/>
        <v>1.0138886393295597E-3</v>
      </c>
      <c r="AB104" s="38">
        <f t="shared" si="61"/>
        <v>4.4283135999999999E-3</v>
      </c>
      <c r="AC104" s="37">
        <v>290</v>
      </c>
      <c r="AD104" s="81">
        <f t="shared" si="78"/>
        <v>1.2701707796830473</v>
      </c>
      <c r="AE104" s="34">
        <f t="shared" si="79"/>
        <v>1.0478908932385141E-3</v>
      </c>
      <c r="AF104" s="38">
        <f t="shared" si="62"/>
        <v>3.8786240999999998E-3</v>
      </c>
      <c r="AG104" s="37">
        <v>330</v>
      </c>
      <c r="AH104" s="81">
        <f t="shared" si="80"/>
        <v>1.3127678339187838</v>
      </c>
      <c r="AI104" s="34">
        <f t="shared" si="81"/>
        <v>1.0830334629829967E-3</v>
      </c>
      <c r="AJ104" s="38">
        <f t="shared" si="63"/>
        <v>3.4627392999999999E-3</v>
      </c>
    </row>
    <row r="105" spans="1:36" s="26" customFormat="1" ht="17.25" customHeight="1" x14ac:dyDescent="0.15">
      <c r="A105" s="33">
        <v>11</v>
      </c>
      <c r="B105" s="81">
        <f t="shared" si="64"/>
        <v>1.009112527178128</v>
      </c>
      <c r="C105" s="34">
        <f t="shared" si="65"/>
        <v>8.3251783492195575E-4</v>
      </c>
      <c r="D105" s="34">
        <f t="shared" si="55"/>
        <v>9.1359709400000003E-2</v>
      </c>
      <c r="E105" s="33">
        <v>51</v>
      </c>
      <c r="F105" s="81">
        <f t="shared" si="66"/>
        <v>1.0429546071076432</v>
      </c>
      <c r="G105" s="34">
        <f t="shared" si="67"/>
        <v>8.6043755086380566E-4</v>
      </c>
      <c r="H105" s="34">
        <f t="shared" si="56"/>
        <v>2.0031321599999999E-2</v>
      </c>
      <c r="I105" s="33">
        <v>91</v>
      </c>
      <c r="J105" s="81">
        <f t="shared" si="68"/>
        <v>1.0779316312015699</v>
      </c>
      <c r="K105" s="34">
        <f t="shared" si="69"/>
        <v>8.8929359574129526E-4</v>
      </c>
      <c r="L105" s="34">
        <f t="shared" si="57"/>
        <v>1.14112021E-2</v>
      </c>
      <c r="M105" s="33">
        <v>131</v>
      </c>
      <c r="N105" s="81">
        <f t="shared" si="70"/>
        <v>1.1140816614897551</v>
      </c>
      <c r="O105" s="34">
        <f t="shared" si="71"/>
        <v>9.1911737072904805E-4</v>
      </c>
      <c r="P105" s="34">
        <f t="shared" si="58"/>
        <v>8.0566618999999996E-3</v>
      </c>
      <c r="Q105" s="33">
        <v>171</v>
      </c>
      <c r="R105" s="81">
        <f t="shared" si="72"/>
        <v>1.1514440364684653</v>
      </c>
      <c r="S105" s="34">
        <f t="shared" si="73"/>
        <v>9.4994133008648391E-4</v>
      </c>
      <c r="T105" s="34">
        <f t="shared" si="59"/>
        <v>6.2725569000000002E-3</v>
      </c>
      <c r="U105" s="33">
        <v>211</v>
      </c>
      <c r="V105" s="81">
        <f t="shared" si="74"/>
        <v>1.1900594139085781</v>
      </c>
      <c r="W105" s="34">
        <f t="shared" si="75"/>
        <v>9.8179901647457691E-4</v>
      </c>
      <c r="X105" s="34">
        <f t="shared" si="60"/>
        <v>5.1657478999999999E-3</v>
      </c>
      <c r="Y105" s="33">
        <v>251</v>
      </c>
      <c r="Z105" s="81">
        <f t="shared" si="76"/>
        <v>1.2299698150994018</v>
      </c>
      <c r="AA105" s="34">
        <f t="shared" si="77"/>
        <v>1.0147250974570066E-3</v>
      </c>
      <c r="AB105" s="34">
        <f t="shared" si="61"/>
        <v>4.4124272999999997E-3</v>
      </c>
      <c r="AC105" s="33">
        <v>291</v>
      </c>
      <c r="AD105" s="81">
        <f t="shared" si="78"/>
        <v>1.2712186705762858</v>
      </c>
      <c r="AE105" s="34">
        <f t="shared" si="79"/>
        <v>1.0487554032254359E-3</v>
      </c>
      <c r="AF105" s="34">
        <f t="shared" si="62"/>
        <v>3.8668259999999999E-3</v>
      </c>
      <c r="AG105" s="33">
        <v>331</v>
      </c>
      <c r="AH105" s="81">
        <f t="shared" si="80"/>
        <v>1.3138508673817668</v>
      </c>
      <c r="AI105" s="34">
        <f t="shared" si="81"/>
        <v>1.0839269655899576E-3</v>
      </c>
      <c r="AJ105" s="34">
        <f t="shared" si="63"/>
        <v>3.4536369999999999E-3</v>
      </c>
    </row>
    <row r="106" spans="1:36" s="26" customFormat="1" ht="17.25" customHeight="1" x14ac:dyDescent="0.15">
      <c r="A106" s="35">
        <v>12</v>
      </c>
      <c r="B106" s="81">
        <f t="shared" si="64"/>
        <v>1.00994504501305</v>
      </c>
      <c r="C106" s="34">
        <f t="shared" si="65"/>
        <v>8.332046621357664E-4</v>
      </c>
      <c r="D106" s="34">
        <f t="shared" si="55"/>
        <v>8.3780884E-2</v>
      </c>
      <c r="E106" s="35">
        <v>52</v>
      </c>
      <c r="F106" s="81">
        <f t="shared" si="66"/>
        <v>1.0438150446585071</v>
      </c>
      <c r="G106" s="34">
        <f t="shared" si="67"/>
        <v>8.6114741184326841E-4</v>
      </c>
      <c r="H106" s="34">
        <f t="shared" si="56"/>
        <v>1.9654148900000001E-2</v>
      </c>
      <c r="I106" s="35">
        <v>92</v>
      </c>
      <c r="J106" s="81">
        <f t="shared" si="68"/>
        <v>1.0788209247973113</v>
      </c>
      <c r="K106" s="34">
        <f t="shared" si="69"/>
        <v>8.9002726295778179E-4</v>
      </c>
      <c r="L106" s="34">
        <f t="shared" si="57"/>
        <v>1.12917638E-2</v>
      </c>
      <c r="M106" s="35">
        <v>132</v>
      </c>
      <c r="N106" s="81">
        <f t="shared" si="70"/>
        <v>1.1150007788604841</v>
      </c>
      <c r="O106" s="34">
        <f t="shared" si="71"/>
        <v>9.1987564255989951E-4</v>
      </c>
      <c r="P106" s="34">
        <f t="shared" si="58"/>
        <v>7.9988644999999994E-3</v>
      </c>
      <c r="Q106" s="35">
        <v>172</v>
      </c>
      <c r="R106" s="81">
        <f t="shared" si="72"/>
        <v>1.1523939777985519</v>
      </c>
      <c r="S106" s="34">
        <f t="shared" si="73"/>
        <v>9.5072503168380535E-4</v>
      </c>
      <c r="T106" s="34">
        <f t="shared" si="59"/>
        <v>6.2385996999999999E-3</v>
      </c>
      <c r="U106" s="35">
        <v>212</v>
      </c>
      <c r="V106" s="81">
        <f t="shared" si="74"/>
        <v>1.1910412129250527</v>
      </c>
      <c r="W106" s="34">
        <f t="shared" si="75"/>
        <v>9.8260900066316848E-4</v>
      </c>
      <c r="X106" s="34">
        <f t="shared" si="60"/>
        <v>5.1434399000000004E-3</v>
      </c>
      <c r="Y106" s="35">
        <v>252</v>
      </c>
      <c r="Z106" s="81">
        <f t="shared" si="76"/>
        <v>1.2309845401968589</v>
      </c>
      <c r="AA106" s="34">
        <f t="shared" si="77"/>
        <v>1.0155622456624086E-3</v>
      </c>
      <c r="AB106" s="34">
        <f t="shared" si="61"/>
        <v>4.3966676000000001E-3</v>
      </c>
      <c r="AC106" s="35">
        <v>292</v>
      </c>
      <c r="AD106" s="81">
        <f t="shared" si="78"/>
        <v>1.2722674259795113</v>
      </c>
      <c r="AE106" s="34">
        <f t="shared" si="79"/>
        <v>1.0496206264330968E-3</v>
      </c>
      <c r="AF106" s="34">
        <f t="shared" si="62"/>
        <v>3.8551090999999998E-3</v>
      </c>
      <c r="AG106" s="35">
        <v>332</v>
      </c>
      <c r="AH106" s="81">
        <f t="shared" si="80"/>
        <v>1.3149347943473568</v>
      </c>
      <c r="AI106" s="34">
        <f t="shared" si="81"/>
        <v>1.0848212053365695E-3</v>
      </c>
      <c r="AJ106" s="34">
        <f t="shared" si="63"/>
        <v>3.4445898999999999E-3</v>
      </c>
    </row>
    <row r="107" spans="1:36" s="26" customFormat="1" ht="17.25" customHeight="1" x14ac:dyDescent="0.15">
      <c r="A107" s="35">
        <v>13</v>
      </c>
      <c r="B107" s="81">
        <f t="shared" si="64"/>
        <v>1.0107782496751858</v>
      </c>
      <c r="C107" s="34">
        <f t="shared" si="65"/>
        <v>8.3389205598202829E-4</v>
      </c>
      <c r="D107" s="34">
        <f t="shared" si="55"/>
        <v>7.7368040400000004E-2</v>
      </c>
      <c r="E107" s="35">
        <v>53</v>
      </c>
      <c r="F107" s="81">
        <f t="shared" si="66"/>
        <v>1.0446761920703505</v>
      </c>
      <c r="G107" s="34">
        <f t="shared" si="67"/>
        <v>8.6185785845803919E-4</v>
      </c>
      <c r="H107" s="34">
        <f t="shared" si="56"/>
        <v>1.9291211199999998E-2</v>
      </c>
      <c r="I107" s="35">
        <v>93</v>
      </c>
      <c r="J107" s="81">
        <f t="shared" si="68"/>
        <v>1.0797109520602692</v>
      </c>
      <c r="K107" s="34">
        <f t="shared" si="69"/>
        <v>8.9076153544972211E-4</v>
      </c>
      <c r="L107" s="34">
        <f t="shared" si="57"/>
        <v>1.11748952E-2</v>
      </c>
      <c r="M107" s="35">
        <v>133</v>
      </c>
      <c r="N107" s="81">
        <f t="shared" si="70"/>
        <v>1.115920654503044</v>
      </c>
      <c r="O107" s="34">
        <f t="shared" si="71"/>
        <v>9.2063453996501132E-4</v>
      </c>
      <c r="P107" s="34">
        <f t="shared" si="58"/>
        <v>7.9419369999999996E-3</v>
      </c>
      <c r="Q107" s="35">
        <v>173</v>
      </c>
      <c r="R107" s="81">
        <f t="shared" si="72"/>
        <v>1.1533447028302357</v>
      </c>
      <c r="S107" s="34">
        <f t="shared" si="73"/>
        <v>9.5150937983494454E-4</v>
      </c>
      <c r="T107" s="34">
        <f t="shared" si="59"/>
        <v>6.2050359000000001E-3</v>
      </c>
      <c r="U107" s="35">
        <v>213</v>
      </c>
      <c r="V107" s="81">
        <f t="shared" si="74"/>
        <v>1.192023821925716</v>
      </c>
      <c r="W107" s="34">
        <f t="shared" si="75"/>
        <v>9.8341965308871562E-4</v>
      </c>
      <c r="X107" s="34">
        <f t="shared" si="60"/>
        <v>5.1213418999999996E-3</v>
      </c>
      <c r="Y107" s="35">
        <v>253</v>
      </c>
      <c r="Z107" s="81">
        <f t="shared" si="76"/>
        <v>1.2320001024425213</v>
      </c>
      <c r="AA107" s="34">
        <f t="shared" si="77"/>
        <v>1.0164000845150802E-3</v>
      </c>
      <c r="AB107" s="34">
        <f t="shared" si="61"/>
        <v>4.3810328999999999E-3</v>
      </c>
      <c r="AC107" s="35">
        <v>293</v>
      </c>
      <c r="AD107" s="81">
        <f t="shared" si="78"/>
        <v>1.2733170466059445</v>
      </c>
      <c r="AE107" s="34">
        <f t="shared" si="79"/>
        <v>1.0504865634499044E-3</v>
      </c>
      <c r="AF107" s="34">
        <f t="shared" si="62"/>
        <v>3.8434724999999999E-3</v>
      </c>
      <c r="AG107" s="35">
        <v>333</v>
      </c>
      <c r="AH107" s="81">
        <f t="shared" si="80"/>
        <v>1.3160196155526935</v>
      </c>
      <c r="AI107" s="34">
        <f t="shared" si="81"/>
        <v>1.0857161828309722E-3</v>
      </c>
      <c r="AJ107" s="34">
        <f t="shared" si="63"/>
        <v>3.4355974E-3</v>
      </c>
    </row>
    <row r="108" spans="1:36" s="26" customFormat="1" ht="17.25" customHeight="1" x14ac:dyDescent="0.15">
      <c r="A108" s="35">
        <v>14</v>
      </c>
      <c r="B108" s="81">
        <f t="shared" si="64"/>
        <v>1.0116121417311679</v>
      </c>
      <c r="C108" s="34">
        <f t="shared" si="65"/>
        <v>8.3458001692821363E-4</v>
      </c>
      <c r="D108" s="34">
        <f t="shared" si="55"/>
        <v>7.1871325400000005E-2</v>
      </c>
      <c r="E108" s="35">
        <v>54</v>
      </c>
      <c r="F108" s="81">
        <f t="shared" si="66"/>
        <v>1.0455380499288085</v>
      </c>
      <c r="G108" s="34">
        <f t="shared" si="67"/>
        <v>8.6256889119126713E-4</v>
      </c>
      <c r="H108" s="34">
        <f t="shared" si="56"/>
        <v>1.8941717800000001E-2</v>
      </c>
      <c r="I108" s="35">
        <v>94</v>
      </c>
      <c r="J108" s="81">
        <f t="shared" si="68"/>
        <v>1.0806017135957191</v>
      </c>
      <c r="K108" s="34">
        <f t="shared" si="69"/>
        <v>8.9149641371646829E-4</v>
      </c>
      <c r="L108" s="34">
        <f t="shared" si="57"/>
        <v>1.1060514400000001E-2</v>
      </c>
      <c r="M108" s="35">
        <v>134</v>
      </c>
      <c r="N108" s="81">
        <f t="shared" si="70"/>
        <v>1.1168412890430091</v>
      </c>
      <c r="O108" s="34">
        <f t="shared" si="71"/>
        <v>9.213940634604825E-4</v>
      </c>
      <c r="P108" s="34">
        <f t="shared" si="58"/>
        <v>7.8858600999999993E-3</v>
      </c>
      <c r="Q108" s="35">
        <v>174</v>
      </c>
      <c r="R108" s="81">
        <f t="shared" si="72"/>
        <v>1.1542962122100708</v>
      </c>
      <c r="S108" s="34">
        <f t="shared" si="73"/>
        <v>9.5229437507330847E-4</v>
      </c>
      <c r="T108" s="34">
        <f t="shared" si="59"/>
        <v>6.1718583999999998E-3</v>
      </c>
      <c r="U108" s="35">
        <v>214</v>
      </c>
      <c r="V108" s="81">
        <f t="shared" si="74"/>
        <v>1.1930072415788049</v>
      </c>
      <c r="W108" s="34">
        <f t="shared" si="75"/>
        <v>9.842309743025141E-4</v>
      </c>
      <c r="X108" s="34">
        <f t="shared" si="60"/>
        <v>5.0994509999999996E-3</v>
      </c>
      <c r="Y108" s="35">
        <v>254</v>
      </c>
      <c r="Z108" s="81">
        <f t="shared" si="76"/>
        <v>1.2330165025270365</v>
      </c>
      <c r="AA108" s="34">
        <f t="shared" si="77"/>
        <v>1.0172386145848051E-3</v>
      </c>
      <c r="AB108" s="34">
        <f t="shared" si="61"/>
        <v>4.3655218000000001E-3</v>
      </c>
      <c r="AC108" s="35">
        <v>294</v>
      </c>
      <c r="AD108" s="81">
        <f t="shared" si="78"/>
        <v>1.2743675331693944</v>
      </c>
      <c r="AE108" s="34">
        <f t="shared" si="79"/>
        <v>1.0513532148647504E-3</v>
      </c>
      <c r="AF108" s="34">
        <f t="shared" si="62"/>
        <v>3.8319155000000001E-3</v>
      </c>
      <c r="AG108" s="35">
        <v>334</v>
      </c>
      <c r="AH108" s="81">
        <f t="shared" si="80"/>
        <v>1.3171053317355246</v>
      </c>
      <c r="AI108" s="34">
        <f t="shared" si="81"/>
        <v>1.0866118986818079E-3</v>
      </c>
      <c r="AJ108" s="34">
        <f t="shared" si="63"/>
        <v>3.4266591999999999E-3</v>
      </c>
    </row>
    <row r="109" spans="1:36" s="26" customFormat="1" ht="17.25" customHeight="1" x14ac:dyDescent="0.15">
      <c r="A109" s="39">
        <v>15</v>
      </c>
      <c r="B109" s="81">
        <f t="shared" si="64"/>
        <v>1.0124467217480961</v>
      </c>
      <c r="C109" s="34">
        <f t="shared" si="65"/>
        <v>8.3526854544217928E-4</v>
      </c>
      <c r="D109" s="38">
        <f t="shared" si="55"/>
        <v>6.7107513300000005E-2</v>
      </c>
      <c r="E109" s="39">
        <v>55</v>
      </c>
      <c r="F109" s="81">
        <f t="shared" si="66"/>
        <v>1.0464006188199999</v>
      </c>
      <c r="G109" s="34">
        <f t="shared" si="67"/>
        <v>8.632805105265E-4</v>
      </c>
      <c r="H109" s="38">
        <f t="shared" si="56"/>
        <v>1.86049353E-2</v>
      </c>
      <c r="I109" s="39">
        <v>95</v>
      </c>
      <c r="J109" s="81">
        <f t="shared" si="68"/>
        <v>1.0814932100094357</v>
      </c>
      <c r="K109" s="34">
        <f t="shared" si="69"/>
        <v>8.922318982577844E-4</v>
      </c>
      <c r="L109" s="38">
        <f t="shared" si="57"/>
        <v>1.0948542800000001E-2</v>
      </c>
      <c r="M109" s="39">
        <v>135</v>
      </c>
      <c r="N109" s="81">
        <f t="shared" si="70"/>
        <v>1.1177626831064695</v>
      </c>
      <c r="O109" s="34">
        <f t="shared" si="71"/>
        <v>9.2215421356283745E-4</v>
      </c>
      <c r="P109" s="38">
        <f t="shared" si="58"/>
        <v>7.8306147999999999E-3</v>
      </c>
      <c r="Q109" s="39">
        <v>175</v>
      </c>
      <c r="R109" s="81">
        <f t="shared" si="72"/>
        <v>1.1552485065851443</v>
      </c>
      <c r="S109" s="34">
        <f t="shared" si="73"/>
        <v>9.5308001793274408E-4</v>
      </c>
      <c r="T109" s="38">
        <f t="shared" si="59"/>
        <v>6.1390608000000003E-3</v>
      </c>
      <c r="U109" s="39">
        <v>215</v>
      </c>
      <c r="V109" s="81">
        <f t="shared" si="74"/>
        <v>1.1939914725531076</v>
      </c>
      <c r="W109" s="34">
        <f t="shared" si="75"/>
        <v>9.8504296485631376E-4</v>
      </c>
      <c r="X109" s="38">
        <f t="shared" si="60"/>
        <v>5.0777642999999999E-3</v>
      </c>
      <c r="Y109" s="39">
        <v>255</v>
      </c>
      <c r="Z109" s="81">
        <f t="shared" si="76"/>
        <v>1.2340337411416213</v>
      </c>
      <c r="AA109" s="34">
        <f t="shared" si="77"/>
        <v>1.0180778364418377E-3</v>
      </c>
      <c r="AB109" s="38">
        <f t="shared" si="61"/>
        <v>4.3501327000000003E-3</v>
      </c>
      <c r="AC109" s="39">
        <v>295</v>
      </c>
      <c r="AD109" s="81">
        <f t="shared" si="78"/>
        <v>1.2754188863842593</v>
      </c>
      <c r="AE109" s="34">
        <f t="shared" si="79"/>
        <v>1.0522205812670139E-3</v>
      </c>
      <c r="AF109" s="38">
        <f t="shared" si="62"/>
        <v>3.8204373E-3</v>
      </c>
      <c r="AG109" s="39">
        <v>335</v>
      </c>
      <c r="AH109" s="81">
        <f t="shared" si="80"/>
        <v>1.3181919436342064</v>
      </c>
      <c r="AI109" s="34">
        <f t="shared" si="81"/>
        <v>1.0875083534982203E-3</v>
      </c>
      <c r="AJ109" s="38">
        <f t="shared" si="63"/>
        <v>3.4177745999999999E-3</v>
      </c>
    </row>
    <row r="110" spans="1:36" s="26" customFormat="1" ht="17.25" customHeight="1" x14ac:dyDescent="0.15">
      <c r="A110" s="41">
        <v>16</v>
      </c>
      <c r="B110" s="81">
        <f t="shared" si="64"/>
        <v>1.0132819902935384</v>
      </c>
      <c r="C110" s="34">
        <f t="shared" si="65"/>
        <v>8.3595764199216919E-4</v>
      </c>
      <c r="D110" s="34">
        <f t="shared" si="55"/>
        <v>6.2939184800000006E-2</v>
      </c>
      <c r="E110" s="41">
        <v>56</v>
      </c>
      <c r="F110" s="81">
        <f t="shared" si="66"/>
        <v>1.0472638993305265</v>
      </c>
      <c r="G110" s="34">
        <f t="shared" si="67"/>
        <v>8.6399271694768455E-4</v>
      </c>
      <c r="H110" s="34">
        <f t="shared" si="56"/>
        <v>1.8280182700000001E-2</v>
      </c>
      <c r="I110" s="41">
        <v>96</v>
      </c>
      <c r="J110" s="81">
        <f t="shared" si="68"/>
        <v>1.0823854419076935</v>
      </c>
      <c r="K110" s="34">
        <f t="shared" si="69"/>
        <v>8.9296798957384706E-4</v>
      </c>
      <c r="L110" s="34">
        <f t="shared" si="57"/>
        <v>1.0838905100000001E-2</v>
      </c>
      <c r="M110" s="41">
        <v>136</v>
      </c>
      <c r="N110" s="81">
        <f t="shared" si="70"/>
        <v>1.1186848373200324</v>
      </c>
      <c r="O110" s="34">
        <f t="shared" si="71"/>
        <v>9.2291499078902672E-4</v>
      </c>
      <c r="P110" s="34">
        <f t="shared" si="58"/>
        <v>7.7761827999999998E-3</v>
      </c>
      <c r="Q110" s="41">
        <v>176</v>
      </c>
      <c r="R110" s="81">
        <f t="shared" si="72"/>
        <v>1.1562015866030773</v>
      </c>
      <c r="S110" s="34">
        <f t="shared" si="73"/>
        <v>9.5386630894753882E-4</v>
      </c>
      <c r="T110" s="34">
        <f t="shared" si="59"/>
        <v>6.1066365000000001E-3</v>
      </c>
      <c r="U110" s="41">
        <v>216</v>
      </c>
      <c r="V110" s="81">
        <f t="shared" si="74"/>
        <v>1.1949765155179639</v>
      </c>
      <c r="W110" s="34">
        <f t="shared" si="75"/>
        <v>9.8585562530232023E-4</v>
      </c>
      <c r="X110" s="34">
        <f t="shared" si="60"/>
        <v>5.0562788000000003E-3</v>
      </c>
      <c r="Y110" s="41">
        <v>256</v>
      </c>
      <c r="Z110" s="81">
        <f t="shared" si="76"/>
        <v>1.2350518189780633</v>
      </c>
      <c r="AA110" s="34">
        <f t="shared" si="77"/>
        <v>1.0189177506569021E-3</v>
      </c>
      <c r="AB110" s="34">
        <f t="shared" si="61"/>
        <v>4.3348644E-3</v>
      </c>
      <c r="AC110" s="41">
        <v>296</v>
      </c>
      <c r="AD110" s="81">
        <f t="shared" si="78"/>
        <v>1.2764711069655263</v>
      </c>
      <c r="AE110" s="34">
        <f t="shared" si="79"/>
        <v>1.0530886632465592E-3</v>
      </c>
      <c r="AF110" s="34">
        <f t="shared" si="62"/>
        <v>3.8090369999999999E-3</v>
      </c>
      <c r="AG110" s="41">
        <v>336</v>
      </c>
      <c r="AH110" s="81">
        <f t="shared" si="80"/>
        <v>1.3192794519877047</v>
      </c>
      <c r="AI110" s="34">
        <f t="shared" si="81"/>
        <v>1.0884055478898565E-3</v>
      </c>
      <c r="AJ110" s="34">
        <f t="shared" si="63"/>
        <v>3.4089432999999999E-3</v>
      </c>
    </row>
    <row r="111" spans="1:36" s="26" customFormat="1" ht="17.25" customHeight="1" x14ac:dyDescent="0.15">
      <c r="A111" s="35">
        <v>17</v>
      </c>
      <c r="B111" s="81">
        <f t="shared" si="64"/>
        <v>1.0141179479355307</v>
      </c>
      <c r="C111" s="34">
        <f t="shared" si="65"/>
        <v>8.3664730704681282E-4</v>
      </c>
      <c r="D111" s="34">
        <f t="shared" si="55"/>
        <v>5.92612546E-2</v>
      </c>
      <c r="E111" s="35">
        <v>57</v>
      </c>
      <c r="F111" s="81">
        <f t="shared" si="66"/>
        <v>1.0481278920474744</v>
      </c>
      <c r="G111" s="34">
        <f t="shared" si="67"/>
        <v>8.6470551093916642E-4</v>
      </c>
      <c r="H111" s="34">
        <f t="shared" si="56"/>
        <v>1.7966827000000001E-2</v>
      </c>
      <c r="I111" s="35">
        <v>97</v>
      </c>
      <c r="J111" s="81">
        <f t="shared" si="68"/>
        <v>1.0832784098972674</v>
      </c>
      <c r="K111" s="34">
        <f t="shared" si="69"/>
        <v>8.9370468816524565E-4</v>
      </c>
      <c r="L111" s="34">
        <f t="shared" si="57"/>
        <v>1.0731529199999999E-2</v>
      </c>
      <c r="M111" s="35">
        <v>137</v>
      </c>
      <c r="N111" s="81">
        <f t="shared" si="70"/>
        <v>1.1196077523108214</v>
      </c>
      <c r="O111" s="34">
        <f t="shared" si="71"/>
        <v>9.2367639565642766E-4</v>
      </c>
      <c r="P111" s="34">
        <f t="shared" si="58"/>
        <v>7.7225462000000003E-3</v>
      </c>
      <c r="Q111" s="35">
        <v>177</v>
      </c>
      <c r="R111" s="81">
        <f t="shared" si="72"/>
        <v>1.1571554529120249</v>
      </c>
      <c r="S111" s="34">
        <f t="shared" si="73"/>
        <v>9.5465324865242067E-4</v>
      </c>
      <c r="T111" s="34">
        <f t="shared" si="59"/>
        <v>6.0745792000000002E-3</v>
      </c>
      <c r="U111" s="35">
        <v>217</v>
      </c>
      <c r="V111" s="81">
        <f t="shared" si="74"/>
        <v>1.1959623711432663</v>
      </c>
      <c r="W111" s="34">
        <f t="shared" si="75"/>
        <v>9.8666895619319473E-4</v>
      </c>
      <c r="X111" s="34">
        <f t="shared" si="60"/>
        <v>5.0349918999999998E-3</v>
      </c>
      <c r="Y111" s="35">
        <v>257</v>
      </c>
      <c r="Z111" s="81">
        <f t="shared" si="76"/>
        <v>1.2360707367287203</v>
      </c>
      <c r="AA111" s="34">
        <f t="shared" si="77"/>
        <v>1.0197583578011942E-3</v>
      </c>
      <c r="AB111" s="34">
        <f t="shared" si="61"/>
        <v>4.3197152000000001E-3</v>
      </c>
      <c r="AC111" s="35">
        <v>297</v>
      </c>
      <c r="AD111" s="81">
        <f t="shared" si="78"/>
        <v>1.2775241956287731</v>
      </c>
      <c r="AE111" s="34">
        <f t="shared" si="79"/>
        <v>1.0539574613937378E-3</v>
      </c>
      <c r="AF111" s="34">
        <f t="shared" si="62"/>
        <v>3.7977138000000001E-3</v>
      </c>
      <c r="AG111" s="35">
        <v>337</v>
      </c>
      <c r="AH111" s="81">
        <f t="shared" si="80"/>
        <v>1.3203678575355946</v>
      </c>
      <c r="AI111" s="34">
        <f t="shared" si="81"/>
        <v>1.0893034824668655E-3</v>
      </c>
      <c r="AJ111" s="34">
        <f t="shared" si="63"/>
        <v>3.4001647E-3</v>
      </c>
    </row>
    <row r="112" spans="1:36" s="26" customFormat="1" ht="17.25" customHeight="1" x14ac:dyDescent="0.15">
      <c r="A112" s="35">
        <v>18</v>
      </c>
      <c r="B112" s="81">
        <f t="shared" si="64"/>
        <v>1.0149545952425776</v>
      </c>
      <c r="C112" s="34">
        <f t="shared" si="65"/>
        <v>8.3733754107512661E-4</v>
      </c>
      <c r="D112" s="34">
        <f t="shared" si="55"/>
        <v>5.59919896E-2</v>
      </c>
      <c r="E112" s="35">
        <v>58</v>
      </c>
      <c r="F112" s="81">
        <f t="shared" si="66"/>
        <v>1.0489925975584136</v>
      </c>
      <c r="G112" s="34">
        <f t="shared" si="67"/>
        <v>8.6541889298569121E-4</v>
      </c>
      <c r="H112" s="34">
        <f t="shared" si="56"/>
        <v>1.76642786E-2</v>
      </c>
      <c r="I112" s="35">
        <v>98</v>
      </c>
      <c r="J112" s="81">
        <f t="shared" si="68"/>
        <v>1.0841721145854328</v>
      </c>
      <c r="K112" s="34">
        <f t="shared" si="69"/>
        <v>8.9444199453298206E-4</v>
      </c>
      <c r="L112" s="34">
        <f t="shared" si="57"/>
        <v>1.0626345800000001E-2</v>
      </c>
      <c r="M112" s="35">
        <v>138</v>
      </c>
      <c r="N112" s="81">
        <f t="shared" si="70"/>
        <v>1.120531428706478</v>
      </c>
      <c r="O112" s="34">
        <f t="shared" si="71"/>
        <v>9.244384286828444E-4</v>
      </c>
      <c r="P112" s="34">
        <f t="shared" si="58"/>
        <v>7.6696878E-3</v>
      </c>
      <c r="Q112" s="35">
        <v>178</v>
      </c>
      <c r="R112" s="81">
        <f t="shared" si="72"/>
        <v>1.1581101061606773</v>
      </c>
      <c r="S112" s="34">
        <f t="shared" si="73"/>
        <v>9.5544083758255887E-4</v>
      </c>
      <c r="T112" s="34">
        <f t="shared" si="59"/>
        <v>6.0428827999999997E-3</v>
      </c>
      <c r="U112" s="35">
        <v>218</v>
      </c>
      <c r="V112" s="81">
        <f t="shared" si="74"/>
        <v>1.1969490400994596</v>
      </c>
      <c r="W112" s="34">
        <f t="shared" si="75"/>
        <v>9.8748295808205426E-4</v>
      </c>
      <c r="X112" s="34">
        <f t="shared" si="60"/>
        <v>5.0139008000000002E-3</v>
      </c>
      <c r="Y112" s="35">
        <v>258</v>
      </c>
      <c r="Z112" s="81">
        <f t="shared" si="76"/>
        <v>1.2370904950865216</v>
      </c>
      <c r="AA112" s="34">
        <f t="shared" si="77"/>
        <v>1.0205996584463804E-3</v>
      </c>
      <c r="AB112" s="34">
        <f t="shared" si="61"/>
        <v>4.3046839999999996E-3</v>
      </c>
      <c r="AC112" s="35">
        <v>298</v>
      </c>
      <c r="AD112" s="81">
        <f t="shared" si="78"/>
        <v>1.278578153090167</v>
      </c>
      <c r="AE112" s="34">
        <f t="shared" si="79"/>
        <v>1.0548269762993877E-3</v>
      </c>
      <c r="AF112" s="34">
        <f t="shared" si="62"/>
        <v>3.786467E-3</v>
      </c>
      <c r="AG112" s="35">
        <v>338</v>
      </c>
      <c r="AH112" s="81">
        <f t="shared" si="80"/>
        <v>1.3214571610180617</v>
      </c>
      <c r="AI112" s="34">
        <f t="shared" si="81"/>
        <v>1.0902021578399008E-3</v>
      </c>
      <c r="AJ112" s="34">
        <f t="shared" si="63"/>
        <v>3.3914383999999998E-3</v>
      </c>
    </row>
    <row r="113" spans="1:36" s="26" customFormat="1" ht="17.25" customHeight="1" x14ac:dyDescent="0.15">
      <c r="A113" s="35">
        <v>19</v>
      </c>
      <c r="B113" s="81">
        <f t="shared" si="64"/>
        <v>1.0157919327836529</v>
      </c>
      <c r="C113" s="34">
        <f t="shared" si="65"/>
        <v>8.380283445465136E-4</v>
      </c>
      <c r="D113" s="34">
        <f t="shared" si="55"/>
        <v>5.3066863700000001E-2</v>
      </c>
      <c r="E113" s="35">
        <v>59</v>
      </c>
      <c r="F113" s="81">
        <f t="shared" si="66"/>
        <v>1.0498580164513993</v>
      </c>
      <c r="G113" s="34">
        <f t="shared" si="67"/>
        <v>8.6613286357240448E-4</v>
      </c>
      <c r="H113" s="34">
        <f t="shared" si="56"/>
        <v>1.7371988000000001E-2</v>
      </c>
      <c r="I113" s="35">
        <v>99</v>
      </c>
      <c r="J113" s="81">
        <f t="shared" si="68"/>
        <v>1.085066556579966</v>
      </c>
      <c r="K113" s="34">
        <f t="shared" si="69"/>
        <v>8.9517990917847194E-4</v>
      </c>
      <c r="L113" s="34">
        <f t="shared" si="57"/>
        <v>1.0523288400000001E-2</v>
      </c>
      <c r="M113" s="35">
        <v>139</v>
      </c>
      <c r="N113" s="81">
        <f t="shared" si="70"/>
        <v>1.1214558671351609</v>
      </c>
      <c r="O113" s="34">
        <f t="shared" si="71"/>
        <v>9.252010903865078E-4</v>
      </c>
      <c r="P113" s="34">
        <f t="shared" si="58"/>
        <v>7.6175907999999999E-3</v>
      </c>
      <c r="Q113" s="35">
        <v>179</v>
      </c>
      <c r="R113" s="81">
        <f t="shared" si="72"/>
        <v>1.15906554699826</v>
      </c>
      <c r="S113" s="34">
        <f t="shared" si="73"/>
        <v>9.5622907627356457E-4</v>
      </c>
      <c r="T113" s="34">
        <f t="shared" si="59"/>
        <v>6.0115411000000001E-3</v>
      </c>
      <c r="U113" s="35">
        <v>219</v>
      </c>
      <c r="V113" s="81">
        <f t="shared" si="74"/>
        <v>1.1979365230575416</v>
      </c>
      <c r="W113" s="34">
        <f t="shared" si="75"/>
        <v>9.8829763152247186E-4</v>
      </c>
      <c r="X113" s="34">
        <f t="shared" si="60"/>
        <v>4.9930028999999997E-3</v>
      </c>
      <c r="Y113" s="35">
        <v>259</v>
      </c>
      <c r="Z113" s="81">
        <f t="shared" si="76"/>
        <v>1.2381110947449681</v>
      </c>
      <c r="AA113" s="34">
        <f t="shared" si="77"/>
        <v>1.0214416531645987E-3</v>
      </c>
      <c r="AB113" s="34">
        <f t="shared" si="61"/>
        <v>4.2897693000000002E-3</v>
      </c>
      <c r="AC113" s="35">
        <v>299</v>
      </c>
      <c r="AD113" s="81">
        <f t="shared" si="78"/>
        <v>1.2796329800664665</v>
      </c>
      <c r="AE113" s="34">
        <f t="shared" si="79"/>
        <v>1.055697208554835E-3</v>
      </c>
      <c r="AF113" s="34">
        <f t="shared" si="62"/>
        <v>3.7752958E-3</v>
      </c>
      <c r="AG113" s="35">
        <v>339</v>
      </c>
      <c r="AH113" s="81">
        <f t="shared" si="80"/>
        <v>1.3225473631759017</v>
      </c>
      <c r="AI113" s="34">
        <f t="shared" si="81"/>
        <v>1.091101574620119E-3</v>
      </c>
      <c r="AJ113" s="34">
        <f t="shared" si="63"/>
        <v>3.3827638999999999E-3</v>
      </c>
    </row>
    <row r="114" spans="1:36" s="26" customFormat="1" ht="17.25" customHeight="1" x14ac:dyDescent="0.15">
      <c r="A114" s="37">
        <v>20</v>
      </c>
      <c r="B114" s="81">
        <f t="shared" si="64"/>
        <v>1.0166299611281995</v>
      </c>
      <c r="C114" s="34">
        <f t="shared" si="65"/>
        <v>8.3871971793076457E-4</v>
      </c>
      <c r="D114" s="38">
        <f t="shared" si="55"/>
        <v>5.0434256099999998E-2</v>
      </c>
      <c r="E114" s="37">
        <v>60</v>
      </c>
      <c r="F114" s="81">
        <f t="shared" si="66"/>
        <v>1.0507241493149717</v>
      </c>
      <c r="G114" s="34">
        <f t="shared" si="67"/>
        <v>8.6684742318485165E-4</v>
      </c>
      <c r="H114" s="38">
        <f t="shared" si="56"/>
        <v>1.70894423E-2</v>
      </c>
      <c r="I114" s="37">
        <v>100</v>
      </c>
      <c r="J114" s="81">
        <f t="shared" si="68"/>
        <v>1.0859617364891445</v>
      </c>
      <c r="K114" s="34">
        <f t="shared" si="69"/>
        <v>8.9591843260354424E-4</v>
      </c>
      <c r="L114" s="38">
        <f t="shared" si="57"/>
        <v>1.04222933E-2</v>
      </c>
      <c r="M114" s="37">
        <v>140</v>
      </c>
      <c r="N114" s="81">
        <f t="shared" si="70"/>
        <v>1.1223810682255475</v>
      </c>
      <c r="O114" s="34">
        <f t="shared" si="71"/>
        <v>9.2596438128607665E-4</v>
      </c>
      <c r="P114" s="38">
        <f t="shared" si="58"/>
        <v>7.5662387999999997E-3</v>
      </c>
      <c r="Q114" s="37">
        <v>180</v>
      </c>
      <c r="R114" s="81">
        <f t="shared" si="72"/>
        <v>1.1600217760745337</v>
      </c>
      <c r="S114" s="34">
        <f t="shared" si="73"/>
        <v>9.5701796526149031E-4</v>
      </c>
      <c r="T114" s="38">
        <f t="shared" si="59"/>
        <v>5.9805483000000001E-3</v>
      </c>
      <c r="U114" s="37">
        <v>220</v>
      </c>
      <c r="V114" s="81">
        <f t="shared" si="74"/>
        <v>1.1989248206890641</v>
      </c>
      <c r="W114" s="34">
        <f t="shared" si="75"/>
        <v>9.8911297706847788E-4</v>
      </c>
      <c r="X114" s="38">
        <f t="shared" si="60"/>
        <v>4.9722954E-3</v>
      </c>
      <c r="Y114" s="37">
        <v>260</v>
      </c>
      <c r="Z114" s="81">
        <f t="shared" si="76"/>
        <v>1.2391325363981327</v>
      </c>
      <c r="AA114" s="34">
        <f t="shared" si="77"/>
        <v>1.0222843425284596E-3</v>
      </c>
      <c r="AB114" s="38">
        <f t="shared" si="61"/>
        <v>4.2749696999999998E-3</v>
      </c>
      <c r="AC114" s="37">
        <v>300</v>
      </c>
      <c r="AD114" s="81">
        <f t="shared" si="78"/>
        <v>1.2806886772750214</v>
      </c>
      <c r="AE114" s="34">
        <f t="shared" si="79"/>
        <v>1.0565681587518926E-3</v>
      </c>
      <c r="AF114" s="38">
        <f t="shared" si="62"/>
        <v>3.7641993999999999E-3</v>
      </c>
      <c r="AG114" s="37">
        <v>340</v>
      </c>
      <c r="AH114" s="81">
        <f t="shared" si="80"/>
        <v>1.3236384647505219</v>
      </c>
      <c r="AI114" s="34">
        <f t="shared" si="81"/>
        <v>1.0920017334191806E-3</v>
      </c>
      <c r="AJ114" s="38">
        <f t="shared" si="63"/>
        <v>3.3741408000000001E-3</v>
      </c>
    </row>
    <row r="115" spans="1:36" s="26" customFormat="1" ht="17.25" customHeight="1" x14ac:dyDescent="0.15">
      <c r="A115" s="33">
        <v>21</v>
      </c>
      <c r="B115" s="81">
        <f t="shared" si="64"/>
        <v>1.0174686808461304</v>
      </c>
      <c r="C115" s="34">
        <f t="shared" si="65"/>
        <v>8.3941166169805765E-4</v>
      </c>
      <c r="D115" s="34">
        <f t="shared" si="55"/>
        <v>4.8052378399999998E-2</v>
      </c>
      <c r="E115" s="33">
        <v>61</v>
      </c>
      <c r="F115" s="81">
        <f t="shared" si="66"/>
        <v>1.0515909967381567</v>
      </c>
      <c r="G115" s="34">
        <f t="shared" si="67"/>
        <v>8.6756257230897929E-4</v>
      </c>
      <c r="H115" s="34">
        <f t="shared" si="56"/>
        <v>1.68161623E-2</v>
      </c>
      <c r="I115" s="33">
        <v>101</v>
      </c>
      <c r="J115" s="81">
        <f t="shared" si="68"/>
        <v>1.0868576549217481</v>
      </c>
      <c r="K115" s="34">
        <f t="shared" si="69"/>
        <v>8.9665756531044226E-4</v>
      </c>
      <c r="L115" s="34">
        <f t="shared" si="57"/>
        <v>1.03232993E-2</v>
      </c>
      <c r="M115" s="33">
        <v>141</v>
      </c>
      <c r="N115" s="81">
        <f t="shared" si="70"/>
        <v>1.1233070326068337</v>
      </c>
      <c r="O115" s="34">
        <f t="shared" si="71"/>
        <v>9.2672830190063777E-4</v>
      </c>
      <c r="P115" s="34">
        <f t="shared" si="58"/>
        <v>7.5156160000000001E-3</v>
      </c>
      <c r="Q115" s="33">
        <v>181</v>
      </c>
      <c r="R115" s="81">
        <f t="shared" si="72"/>
        <v>1.1609787940397953</v>
      </c>
      <c r="S115" s="34">
        <f t="shared" si="73"/>
        <v>9.5780750508283122E-4</v>
      </c>
      <c r="T115" s="34">
        <f t="shared" si="59"/>
        <v>5.9498985999999997E-3</v>
      </c>
      <c r="U115" s="33">
        <v>221</v>
      </c>
      <c r="V115" s="81">
        <f t="shared" si="74"/>
        <v>1.1999139336661326</v>
      </c>
      <c r="W115" s="34">
        <f t="shared" si="75"/>
        <v>9.8992899527455954E-4</v>
      </c>
      <c r="X115" s="34">
        <f t="shared" si="60"/>
        <v>4.9517759000000001E-3</v>
      </c>
      <c r="Y115" s="33">
        <v>261</v>
      </c>
      <c r="Z115" s="81">
        <f t="shared" si="76"/>
        <v>1.2401548207406612</v>
      </c>
      <c r="AA115" s="34">
        <f t="shared" si="77"/>
        <v>1.0231277271110454E-3</v>
      </c>
      <c r="AB115" s="34">
        <f t="shared" si="61"/>
        <v>4.2602839E-3</v>
      </c>
      <c r="AC115" s="33">
        <v>301</v>
      </c>
      <c r="AD115" s="81">
        <f t="shared" si="78"/>
        <v>1.2817452454337734</v>
      </c>
      <c r="AE115" s="34">
        <f t="shared" si="79"/>
        <v>1.0574398274828631E-3</v>
      </c>
      <c r="AF115" s="34">
        <f t="shared" si="62"/>
        <v>3.7531772E-3</v>
      </c>
      <c r="AG115" s="33">
        <v>341</v>
      </c>
      <c r="AH115" s="81">
        <f t="shared" si="80"/>
        <v>1.3247304664839412</v>
      </c>
      <c r="AI115" s="34">
        <f t="shared" si="81"/>
        <v>1.0929026348492515E-3</v>
      </c>
      <c r="AJ115" s="34">
        <f t="shared" si="63"/>
        <v>3.3655684999999999E-3</v>
      </c>
    </row>
    <row r="116" spans="1:36" s="26" customFormat="1" ht="17.25" customHeight="1" x14ac:dyDescent="0.15">
      <c r="A116" s="35">
        <v>22</v>
      </c>
      <c r="B116" s="81">
        <f t="shared" si="64"/>
        <v>1.0183080925078285</v>
      </c>
      <c r="C116" s="34">
        <f t="shared" si="65"/>
        <v>8.4010417631895861E-4</v>
      </c>
      <c r="D116" s="34">
        <f t="shared" si="55"/>
        <v>4.58870402E-2</v>
      </c>
      <c r="E116" s="35">
        <v>62</v>
      </c>
      <c r="F116" s="81">
        <f t="shared" si="66"/>
        <v>1.0524585593104658</v>
      </c>
      <c r="G116" s="34">
        <f t="shared" si="67"/>
        <v>8.6827831143113435E-4</v>
      </c>
      <c r="H116" s="34">
        <f t="shared" si="56"/>
        <v>1.6551699499999999E-2</v>
      </c>
      <c r="I116" s="35">
        <v>102</v>
      </c>
      <c r="J116" s="81">
        <f t="shared" si="68"/>
        <v>1.0877543124870586</v>
      </c>
      <c r="K116" s="34">
        <f t="shared" si="69"/>
        <v>8.9739730780182339E-4</v>
      </c>
      <c r="L116" s="34">
        <f t="shared" si="57"/>
        <v>1.0226247399999999E-2</v>
      </c>
      <c r="M116" s="35">
        <v>142</v>
      </c>
      <c r="N116" s="81">
        <f t="shared" si="70"/>
        <v>1.1242337609087345</v>
      </c>
      <c r="O116" s="34">
        <f t="shared" si="71"/>
        <v>9.2749285274970606E-4</v>
      </c>
      <c r="P116" s="34">
        <f t="shared" si="58"/>
        <v>7.4657070000000002E-3</v>
      </c>
      <c r="Q116" s="35">
        <v>182</v>
      </c>
      <c r="R116" s="81">
        <f t="shared" si="72"/>
        <v>1.1619366015448782</v>
      </c>
      <c r="S116" s="34">
        <f t="shared" si="73"/>
        <v>9.5859769627452463E-4</v>
      </c>
      <c r="T116" s="34">
        <f t="shared" si="59"/>
        <v>5.9195864000000003E-3</v>
      </c>
      <c r="U116" s="35">
        <v>222</v>
      </c>
      <c r="V116" s="81">
        <f t="shared" si="74"/>
        <v>1.2009038626614073</v>
      </c>
      <c r="W116" s="34">
        <f t="shared" si="75"/>
        <v>9.9074568669566096E-4</v>
      </c>
      <c r="X116" s="34">
        <f t="shared" si="60"/>
        <v>4.9314416999999998E-3</v>
      </c>
      <c r="Y116" s="35">
        <v>262</v>
      </c>
      <c r="Z116" s="81">
        <f t="shared" si="76"/>
        <v>1.2411779484677723</v>
      </c>
      <c r="AA116" s="34">
        <f t="shared" si="77"/>
        <v>1.0239718074859122E-3</v>
      </c>
      <c r="AB116" s="34">
        <f t="shared" si="61"/>
        <v>4.2457106999999996E-3</v>
      </c>
      <c r="AC116" s="35">
        <v>302</v>
      </c>
      <c r="AD116" s="81">
        <f t="shared" si="78"/>
        <v>1.2828026852612564</v>
      </c>
      <c r="AE116" s="34">
        <f t="shared" si="79"/>
        <v>1.0583122153405365E-3</v>
      </c>
      <c r="AF116" s="34">
        <f t="shared" si="62"/>
        <v>3.7422282999999999E-3</v>
      </c>
      <c r="AG116" s="35">
        <v>342</v>
      </c>
      <c r="AH116" s="81">
        <f t="shared" si="80"/>
        <v>1.3258233691187906</v>
      </c>
      <c r="AI116" s="34">
        <f t="shared" si="81"/>
        <v>1.0938042795230023E-3</v>
      </c>
      <c r="AJ116" s="34">
        <f t="shared" si="63"/>
        <v>3.3570467000000001E-3</v>
      </c>
    </row>
    <row r="117" spans="1:36" s="26" customFormat="1" ht="17.25" customHeight="1" x14ac:dyDescent="0.15">
      <c r="A117" s="35">
        <v>23</v>
      </c>
      <c r="B117" s="81">
        <f t="shared" si="64"/>
        <v>1.0191481966841476</v>
      </c>
      <c r="C117" s="34">
        <f t="shared" si="65"/>
        <v>8.4079726226442178E-4</v>
      </c>
      <c r="D117" s="34">
        <f t="shared" si="55"/>
        <v>4.3909997200000002E-2</v>
      </c>
      <c r="E117" s="35">
        <v>63</v>
      </c>
      <c r="F117" s="81">
        <f t="shared" si="66"/>
        <v>1.0533268376218969</v>
      </c>
      <c r="G117" s="34">
        <f t="shared" si="67"/>
        <v>8.6899464103806496E-4</v>
      </c>
      <c r="H117" s="34">
        <f t="shared" si="56"/>
        <v>1.6295634199999999E-2</v>
      </c>
      <c r="I117" s="35">
        <v>103</v>
      </c>
      <c r="J117" s="81">
        <f t="shared" si="68"/>
        <v>1.0886517097948605</v>
      </c>
      <c r="K117" s="34">
        <f t="shared" si="69"/>
        <v>8.9813766058075993E-4</v>
      </c>
      <c r="L117" s="34">
        <f t="shared" si="57"/>
        <v>1.01310811E-2</v>
      </c>
      <c r="M117" s="35">
        <v>143</v>
      </c>
      <c r="N117" s="81">
        <f t="shared" si="70"/>
        <v>1.1251612537614843</v>
      </c>
      <c r="O117" s="34">
        <f t="shared" si="71"/>
        <v>9.2825803435322453E-4</v>
      </c>
      <c r="P117" s="34">
        <f t="shared" si="58"/>
        <v>7.4164968000000001E-3</v>
      </c>
      <c r="Q117" s="35">
        <v>183</v>
      </c>
      <c r="R117" s="81">
        <f t="shared" si="72"/>
        <v>1.1628951992411529</v>
      </c>
      <c r="S117" s="34">
        <f t="shared" si="73"/>
        <v>9.5938853937395125E-4</v>
      </c>
      <c r="T117" s="34">
        <f t="shared" si="59"/>
        <v>5.8896060000000004E-3</v>
      </c>
      <c r="U117" s="35">
        <v>223</v>
      </c>
      <c r="V117" s="81">
        <f t="shared" si="74"/>
        <v>1.201894608348103</v>
      </c>
      <c r="W117" s="34">
        <f t="shared" si="75"/>
        <v>9.9156305188718508E-4</v>
      </c>
      <c r="X117" s="34">
        <f t="shared" si="60"/>
        <v>4.9112903999999997E-3</v>
      </c>
      <c r="Y117" s="35">
        <v>263</v>
      </c>
      <c r="Z117" s="81">
        <f t="shared" si="76"/>
        <v>1.2422019202752583</v>
      </c>
      <c r="AA117" s="34">
        <f t="shared" si="77"/>
        <v>1.0248165842270882E-3</v>
      </c>
      <c r="AB117" s="34">
        <f t="shared" si="61"/>
        <v>4.2312488000000002E-3</v>
      </c>
      <c r="AC117" s="35">
        <v>303</v>
      </c>
      <c r="AD117" s="81">
        <f t="shared" si="78"/>
        <v>1.2838609974765971</v>
      </c>
      <c r="AE117" s="34">
        <f t="shared" si="79"/>
        <v>1.0591853229181927E-3</v>
      </c>
      <c r="AF117" s="34">
        <f t="shared" si="62"/>
        <v>3.7313520999999999E-3</v>
      </c>
      <c r="AG117" s="35">
        <v>343</v>
      </c>
      <c r="AH117" s="81">
        <f t="shared" si="80"/>
        <v>1.3269171733983136</v>
      </c>
      <c r="AI117" s="34">
        <f t="shared" si="81"/>
        <v>1.0947066680536089E-3</v>
      </c>
      <c r="AJ117" s="34">
        <f t="shared" si="63"/>
        <v>3.3485749999999999E-3</v>
      </c>
    </row>
    <row r="118" spans="1:36" s="26" customFormat="1" ht="17.25" customHeight="1" x14ac:dyDescent="0.15">
      <c r="A118" s="35">
        <v>24</v>
      </c>
      <c r="B118" s="81">
        <f t="shared" si="64"/>
        <v>1.0199889939464122</v>
      </c>
      <c r="C118" s="34">
        <f t="shared" si="65"/>
        <v>8.4149092000579005E-4</v>
      </c>
      <c r="D118" s="34">
        <f t="shared" si="55"/>
        <v>4.2097712500000002E-2</v>
      </c>
      <c r="E118" s="35">
        <v>64</v>
      </c>
      <c r="F118" s="81">
        <f t="shared" si="66"/>
        <v>1.054195832262935</v>
      </c>
      <c r="G118" s="34">
        <f t="shared" si="67"/>
        <v>8.6971156161692138E-4</v>
      </c>
      <c r="H118" s="34">
        <f t="shared" si="56"/>
        <v>1.60475728E-2</v>
      </c>
      <c r="I118" s="35">
        <v>104</v>
      </c>
      <c r="J118" s="81">
        <f t="shared" si="68"/>
        <v>1.0895498474554413</v>
      </c>
      <c r="K118" s="34">
        <f t="shared" si="69"/>
        <v>8.98878624150739E-4</v>
      </c>
      <c r="L118" s="34">
        <f t="shared" si="57"/>
        <v>1.0037746E-2</v>
      </c>
      <c r="M118" s="35">
        <v>144</v>
      </c>
      <c r="N118" s="81">
        <f t="shared" si="70"/>
        <v>1.1260895117958376</v>
      </c>
      <c r="O118" s="34">
        <f t="shared" si="71"/>
        <v>9.2902384723156611E-4</v>
      </c>
      <c r="P118" s="34">
        <f t="shared" si="58"/>
        <v>7.3679708E-3</v>
      </c>
      <c r="Q118" s="35">
        <v>184</v>
      </c>
      <c r="R118" s="81">
        <f t="shared" si="72"/>
        <v>1.1638545877805269</v>
      </c>
      <c r="S118" s="34">
        <f t="shared" si="73"/>
        <v>9.6018003491893475E-4</v>
      </c>
      <c r="T118" s="34">
        <f t="shared" si="59"/>
        <v>5.8599521000000003E-3</v>
      </c>
      <c r="U118" s="35">
        <v>224</v>
      </c>
      <c r="V118" s="81">
        <f t="shared" si="74"/>
        <v>1.2028861713999903</v>
      </c>
      <c r="W118" s="34">
        <f t="shared" si="75"/>
        <v>9.9238109140499194E-4</v>
      </c>
      <c r="X118" s="34">
        <f t="shared" si="60"/>
        <v>4.8913194999999996E-3</v>
      </c>
      <c r="Y118" s="35">
        <v>264</v>
      </c>
      <c r="Z118" s="81">
        <f t="shared" si="76"/>
        <v>1.2432267368594856</v>
      </c>
      <c r="AA118" s="34">
        <f t="shared" si="77"/>
        <v>1.0256620579090756E-3</v>
      </c>
      <c r="AB118" s="34">
        <f t="shared" si="61"/>
        <v>4.2168967999999998E-3</v>
      </c>
      <c r="AC118" s="35">
        <v>304</v>
      </c>
      <c r="AD118" s="81">
        <f t="shared" si="78"/>
        <v>1.2849201827995154</v>
      </c>
      <c r="AE118" s="34">
        <f t="shared" si="79"/>
        <v>1.0600591508096002E-3</v>
      </c>
      <c r="AF118" s="34">
        <f t="shared" si="62"/>
        <v>3.7205478000000001E-3</v>
      </c>
      <c r="AG118" s="35">
        <v>344</v>
      </c>
      <c r="AH118" s="81">
        <f t="shared" si="80"/>
        <v>1.3280118800663674</v>
      </c>
      <c r="AI118" s="34">
        <f t="shared" si="81"/>
        <v>1.0956098010547531E-3</v>
      </c>
      <c r="AJ118" s="34">
        <f t="shared" si="63"/>
        <v>3.3401528000000002E-3</v>
      </c>
    </row>
    <row r="119" spans="1:36" s="26" customFormat="1" ht="17.25" customHeight="1" x14ac:dyDescent="0.15">
      <c r="A119" s="39">
        <v>25</v>
      </c>
      <c r="B119" s="81">
        <f t="shared" si="64"/>
        <v>1.020830484866418</v>
      </c>
      <c r="C119" s="34">
        <f t="shared" si="65"/>
        <v>8.4218515001479493E-4</v>
      </c>
      <c r="D119" s="38">
        <f t="shared" si="55"/>
        <v>4.0430415099999999E-2</v>
      </c>
      <c r="E119" s="39">
        <v>65</v>
      </c>
      <c r="F119" s="81">
        <f t="shared" si="66"/>
        <v>1.055065543824552</v>
      </c>
      <c r="G119" s="34">
        <f t="shared" si="67"/>
        <v>8.7042907365525544E-4</v>
      </c>
      <c r="H119" s="38">
        <f t="shared" si="56"/>
        <v>1.5807145700000001E-2</v>
      </c>
      <c r="I119" s="39">
        <v>105</v>
      </c>
      <c r="J119" s="81">
        <f t="shared" si="68"/>
        <v>1.0904487260795921</v>
      </c>
      <c r="K119" s="34">
        <f t="shared" si="69"/>
        <v>8.996201990156635E-4</v>
      </c>
      <c r="L119" s="38">
        <f t="shared" si="57"/>
        <v>9.9461897999999997E-3</v>
      </c>
      <c r="M119" s="39">
        <v>145</v>
      </c>
      <c r="N119" s="81">
        <f t="shared" si="70"/>
        <v>1.1270185356430693</v>
      </c>
      <c r="O119" s="34">
        <f t="shared" si="71"/>
        <v>9.2979029190553219E-4</v>
      </c>
      <c r="P119" s="38">
        <f t="shared" si="58"/>
        <v>7.3201150000000003E-3</v>
      </c>
      <c r="Q119" s="39">
        <v>185</v>
      </c>
      <c r="R119" s="81">
        <f t="shared" si="72"/>
        <v>1.1648147678154459</v>
      </c>
      <c r="S119" s="34">
        <f t="shared" si="73"/>
        <v>9.6097218344774293E-4</v>
      </c>
      <c r="T119" s="38">
        <f t="shared" si="59"/>
        <v>5.8306193999999997E-3</v>
      </c>
      <c r="U119" s="39">
        <v>225</v>
      </c>
      <c r="V119" s="81">
        <f t="shared" si="74"/>
        <v>1.2038785524913953</v>
      </c>
      <c r="W119" s="34">
        <f t="shared" si="75"/>
        <v>9.9319980580540109E-4</v>
      </c>
      <c r="X119" s="38">
        <f t="shared" si="60"/>
        <v>4.8715267E-3</v>
      </c>
      <c r="Y119" s="39">
        <v>265</v>
      </c>
      <c r="Z119" s="81">
        <f t="shared" si="76"/>
        <v>1.2442523989173948</v>
      </c>
      <c r="AA119" s="34">
        <f t="shared" si="77"/>
        <v>1.0265082291068507E-3</v>
      </c>
      <c r="AB119" s="38">
        <f t="shared" si="61"/>
        <v>4.2026536E-3</v>
      </c>
      <c r="AC119" s="39">
        <v>305</v>
      </c>
      <c r="AD119" s="81">
        <f t="shared" si="78"/>
        <v>1.285980241950325</v>
      </c>
      <c r="AE119" s="34">
        <f t="shared" si="79"/>
        <v>1.0609336996090183E-3</v>
      </c>
      <c r="AF119" s="38">
        <f t="shared" si="62"/>
        <v>3.7098146999999999E-3</v>
      </c>
      <c r="AG119" s="39">
        <v>345</v>
      </c>
      <c r="AH119" s="81">
        <f t="shared" si="80"/>
        <v>1.3291074898674222</v>
      </c>
      <c r="AI119" s="34">
        <f t="shared" si="81"/>
        <v>1.0965136791406234E-3</v>
      </c>
      <c r="AJ119" s="38">
        <f t="shared" si="63"/>
        <v>3.3317797999999998E-3</v>
      </c>
    </row>
    <row r="120" spans="1:36" s="26" customFormat="1" ht="17.25" customHeight="1" x14ac:dyDescent="0.15">
      <c r="A120" s="41">
        <v>26</v>
      </c>
      <c r="B120" s="81">
        <f t="shared" si="64"/>
        <v>1.0216726700164329</v>
      </c>
      <c r="C120" s="34">
        <f t="shared" si="65"/>
        <v>8.4287995276355722E-4</v>
      </c>
      <c r="D120" s="34">
        <f t="shared" si="55"/>
        <v>3.8891375700000001E-2</v>
      </c>
      <c r="E120" s="41">
        <v>66</v>
      </c>
      <c r="F120" s="81">
        <f t="shared" si="66"/>
        <v>1.0559359728982074</v>
      </c>
      <c r="G120" s="34">
        <f t="shared" si="67"/>
        <v>8.711471776410211E-4</v>
      </c>
      <c r="H120" s="34">
        <f t="shared" si="56"/>
        <v>1.5574006E-2</v>
      </c>
      <c r="I120" s="41">
        <v>106</v>
      </c>
      <c r="J120" s="81">
        <f t="shared" si="68"/>
        <v>1.0913483462786078</v>
      </c>
      <c r="K120" s="34">
        <f t="shared" si="69"/>
        <v>9.0036238567985148E-4</v>
      </c>
      <c r="L120" s="34">
        <f t="shared" si="57"/>
        <v>9.8563621999999997E-3</v>
      </c>
      <c r="M120" s="41">
        <v>146</v>
      </c>
      <c r="N120" s="81">
        <f t="shared" si="70"/>
        <v>1.127948325934975</v>
      </c>
      <c r="O120" s="34">
        <f t="shared" si="71"/>
        <v>9.3055736889635437E-4</v>
      </c>
      <c r="P120" s="34">
        <f t="shared" si="58"/>
        <v>7.2729155000000002E-3</v>
      </c>
      <c r="Q120" s="41">
        <v>186</v>
      </c>
      <c r="R120" s="81">
        <f t="shared" si="72"/>
        <v>1.1657757399988937</v>
      </c>
      <c r="S120" s="34">
        <f t="shared" si="73"/>
        <v>9.6176498549908744E-4</v>
      </c>
      <c r="T120" s="34">
        <f t="shared" si="59"/>
        <v>5.8016027000000001E-3</v>
      </c>
      <c r="U120" s="41">
        <v>226</v>
      </c>
      <c r="V120" s="81">
        <f t="shared" si="74"/>
        <v>1.2048717522972008</v>
      </c>
      <c r="W120" s="34">
        <f t="shared" si="75"/>
        <v>9.9401919564519065E-4</v>
      </c>
      <c r="X120" s="34">
        <f t="shared" si="60"/>
        <v>4.8519095000000003E-3</v>
      </c>
      <c r="Y120" s="41">
        <v>266</v>
      </c>
      <c r="Z120" s="81">
        <f t="shared" si="76"/>
        <v>1.2452789071465018</v>
      </c>
      <c r="AA120" s="34">
        <f t="shared" si="77"/>
        <v>1.0273550983958641E-3</v>
      </c>
      <c r="AB120" s="34">
        <f t="shared" si="61"/>
        <v>4.1885179E-3</v>
      </c>
      <c r="AC120" s="41">
        <v>306</v>
      </c>
      <c r="AD120" s="81">
        <f t="shared" si="78"/>
        <v>1.287041175649934</v>
      </c>
      <c r="AE120" s="34">
        <f t="shared" si="79"/>
        <v>1.0618089699111957E-3</v>
      </c>
      <c r="AF120" s="34">
        <f t="shared" si="62"/>
        <v>3.6991520999999999E-3</v>
      </c>
      <c r="AG120" s="41">
        <v>346</v>
      </c>
      <c r="AH120" s="81">
        <f t="shared" si="80"/>
        <v>1.330204003546563</v>
      </c>
      <c r="AI120" s="34">
        <f t="shared" si="81"/>
        <v>1.0974183029259146E-3</v>
      </c>
      <c r="AJ120" s="34">
        <f t="shared" si="63"/>
        <v>3.3234555000000001E-3</v>
      </c>
    </row>
    <row r="121" spans="1:36" s="26" customFormat="1" ht="17.25" customHeight="1" x14ac:dyDescent="0.15">
      <c r="A121" s="35">
        <v>27</v>
      </c>
      <c r="B121" s="81">
        <f t="shared" si="64"/>
        <v>1.0225155499691965</v>
      </c>
      <c r="C121" s="34">
        <f t="shared" si="65"/>
        <v>8.435753287245871E-4</v>
      </c>
      <c r="D121" s="34">
        <f t="shared" si="55"/>
        <v>3.7466343499999999E-2</v>
      </c>
      <c r="E121" s="35">
        <v>67</v>
      </c>
      <c r="F121" s="81">
        <f t="shared" si="66"/>
        <v>1.0568071200758484</v>
      </c>
      <c r="G121" s="34">
        <f t="shared" si="67"/>
        <v>8.7186587406257491E-4</v>
      </c>
      <c r="H121" s="34">
        <f t="shared" si="56"/>
        <v>1.53478274E-2</v>
      </c>
      <c r="I121" s="35">
        <v>107</v>
      </c>
      <c r="J121" s="81">
        <f t="shared" si="68"/>
        <v>1.0922487086642878</v>
      </c>
      <c r="K121" s="34">
        <f t="shared" si="69"/>
        <v>9.0110518464803756E-4</v>
      </c>
      <c r="L121" s="34">
        <f t="shared" si="57"/>
        <v>9.7682146000000001E-3</v>
      </c>
      <c r="M121" s="35">
        <v>147</v>
      </c>
      <c r="N121" s="81">
        <f t="shared" si="70"/>
        <v>1.1288788833038714</v>
      </c>
      <c r="O121" s="34">
        <f t="shared" si="71"/>
        <v>9.3132507872569392E-4</v>
      </c>
      <c r="P121" s="34">
        <f t="shared" si="58"/>
        <v>7.2263589999999999E-3</v>
      </c>
      <c r="Q121" s="35">
        <v>187</v>
      </c>
      <c r="R121" s="81">
        <f t="shared" si="72"/>
        <v>1.1667375049843929</v>
      </c>
      <c r="S121" s="34">
        <f t="shared" si="73"/>
        <v>9.6255844161212412E-4</v>
      </c>
      <c r="T121" s="34">
        <f t="shared" si="59"/>
        <v>5.7728969999999999E-3</v>
      </c>
      <c r="U121" s="35">
        <v>227</v>
      </c>
      <c r="V121" s="81">
        <f t="shared" si="74"/>
        <v>1.205865771492846</v>
      </c>
      <c r="W121" s="34">
        <f t="shared" si="75"/>
        <v>9.9483926148159806E-4</v>
      </c>
      <c r="X121" s="34">
        <f t="shared" si="60"/>
        <v>4.8324656000000004E-3</v>
      </c>
      <c r="Y121" s="35">
        <v>267</v>
      </c>
      <c r="Z121" s="81">
        <f t="shared" si="76"/>
        <v>1.2463062622448977</v>
      </c>
      <c r="AA121" s="34">
        <f t="shared" si="77"/>
        <v>1.0282026663520406E-3</v>
      </c>
      <c r="AB121" s="34">
        <f t="shared" si="61"/>
        <v>4.1744885000000002E-3</v>
      </c>
      <c r="AC121" s="35">
        <v>307</v>
      </c>
      <c r="AD121" s="81">
        <f t="shared" si="78"/>
        <v>1.2881029846198453</v>
      </c>
      <c r="AE121" s="34">
        <f t="shared" si="79"/>
        <v>1.0626849623113725E-3</v>
      </c>
      <c r="AF121" s="34">
        <f t="shared" si="62"/>
        <v>3.6885593999999998E-3</v>
      </c>
      <c r="AG121" s="35">
        <v>347</v>
      </c>
      <c r="AH121" s="81">
        <f t="shared" si="80"/>
        <v>1.331301421849489</v>
      </c>
      <c r="AI121" s="34">
        <f t="shared" si="81"/>
        <v>1.0983236730258284E-3</v>
      </c>
      <c r="AJ121" s="34">
        <f t="shared" si="63"/>
        <v>3.3151794999999999E-3</v>
      </c>
    </row>
    <row r="122" spans="1:36" s="26" customFormat="1" ht="17.25" customHeight="1" x14ac:dyDescent="0.15">
      <c r="A122" s="35">
        <v>28</v>
      </c>
      <c r="B122" s="81">
        <f t="shared" si="64"/>
        <v>1.0233591252979211</v>
      </c>
      <c r="C122" s="34">
        <f t="shared" si="65"/>
        <v>8.4427127837078493E-4</v>
      </c>
      <c r="D122" s="34">
        <f t="shared" si="55"/>
        <v>3.61431033E-2</v>
      </c>
      <c r="E122" s="35">
        <v>68</v>
      </c>
      <c r="F122" s="81">
        <f t="shared" si="66"/>
        <v>1.0576789859499112</v>
      </c>
      <c r="G122" s="34">
        <f t="shared" si="67"/>
        <v>8.7258516340867672E-4</v>
      </c>
      <c r="H122" s="34">
        <f t="shared" si="56"/>
        <v>1.51283028E-2</v>
      </c>
      <c r="I122" s="35">
        <v>108</v>
      </c>
      <c r="J122" s="81">
        <f t="shared" si="68"/>
        <v>1.0931498138489359</v>
      </c>
      <c r="K122" s="34">
        <f t="shared" si="69"/>
        <v>9.0184859642537221E-4</v>
      </c>
      <c r="L122" s="34">
        <f t="shared" si="57"/>
        <v>9.6817004999999994E-3</v>
      </c>
      <c r="M122" s="35">
        <v>148</v>
      </c>
      <c r="N122" s="81">
        <f t="shared" si="70"/>
        <v>1.1298102083825972</v>
      </c>
      <c r="O122" s="34">
        <f t="shared" si="71"/>
        <v>9.3209342191564266E-4</v>
      </c>
      <c r="P122" s="34">
        <f t="shared" si="58"/>
        <v>7.1804323999999997E-3</v>
      </c>
      <c r="Q122" s="35">
        <v>188</v>
      </c>
      <c r="R122" s="81">
        <f t="shared" si="72"/>
        <v>1.1677000634260051</v>
      </c>
      <c r="S122" s="34">
        <f t="shared" si="73"/>
        <v>9.6335255232645421E-4</v>
      </c>
      <c r="T122" s="34">
        <f t="shared" si="59"/>
        <v>5.7444972000000004E-3</v>
      </c>
      <c r="U122" s="35">
        <v>228</v>
      </c>
      <c r="V122" s="81">
        <f t="shared" si="74"/>
        <v>1.2068606107543276</v>
      </c>
      <c r="W122" s="34">
        <f t="shared" si="75"/>
        <v>9.9566000387232021E-4</v>
      </c>
      <c r="X122" s="34">
        <f t="shared" si="60"/>
        <v>4.8131928000000003E-3</v>
      </c>
      <c r="Y122" s="35">
        <v>268</v>
      </c>
      <c r="Z122" s="81">
        <f t="shared" si="76"/>
        <v>1.2473344649112499</v>
      </c>
      <c r="AA122" s="34">
        <f t="shared" si="77"/>
        <v>1.0290509335517813E-3</v>
      </c>
      <c r="AB122" s="34">
        <f t="shared" si="61"/>
        <v>4.1605642999999999E-3</v>
      </c>
      <c r="AC122" s="35">
        <v>308</v>
      </c>
      <c r="AD122" s="81">
        <f t="shared" si="78"/>
        <v>1.2891656695821567</v>
      </c>
      <c r="AE122" s="34">
        <f t="shared" si="79"/>
        <v>1.0635616774052794E-3</v>
      </c>
      <c r="AF122" s="34">
        <f t="shared" si="62"/>
        <v>3.6780357999999999E-3</v>
      </c>
      <c r="AG122" s="35">
        <v>348</v>
      </c>
      <c r="AH122" s="81">
        <f t="shared" si="80"/>
        <v>1.3323997455225149</v>
      </c>
      <c r="AI122" s="34">
        <f t="shared" si="81"/>
        <v>1.099229790056075E-3</v>
      </c>
      <c r="AJ122" s="34">
        <f t="shared" si="63"/>
        <v>3.3069514E-3</v>
      </c>
    </row>
    <row r="123" spans="1:36" s="26" customFormat="1" ht="17.25" customHeight="1" x14ac:dyDescent="0.15">
      <c r="A123" s="35">
        <v>29</v>
      </c>
      <c r="B123" s="81">
        <f t="shared" si="64"/>
        <v>1.024203396576292</v>
      </c>
      <c r="C123" s="34">
        <f t="shared" si="65"/>
        <v>8.4496780217544084E-4</v>
      </c>
      <c r="D123" s="34">
        <f t="shared" si="55"/>
        <v>3.4911125000000001E-2</v>
      </c>
      <c r="E123" s="35">
        <v>69</v>
      </c>
      <c r="F123" s="81">
        <f t="shared" si="66"/>
        <v>1.05855157111332</v>
      </c>
      <c r="G123" s="34">
        <f t="shared" si="67"/>
        <v>8.7330504616848906E-4</v>
      </c>
      <c r="H123" s="34">
        <f t="shared" si="56"/>
        <v>1.49151428E-2</v>
      </c>
      <c r="I123" s="35">
        <v>109</v>
      </c>
      <c r="J123" s="81">
        <f t="shared" si="68"/>
        <v>1.0940516624453613</v>
      </c>
      <c r="K123" s="34">
        <f t="shared" si="69"/>
        <v>9.0259262151742316E-4</v>
      </c>
      <c r="L123" s="34">
        <f t="shared" si="57"/>
        <v>9.5967747999999992E-3</v>
      </c>
      <c r="M123" s="35">
        <v>149</v>
      </c>
      <c r="N123" s="81">
        <f t="shared" si="70"/>
        <v>1.1307423018045129</v>
      </c>
      <c r="O123" s="34">
        <f t="shared" si="71"/>
        <v>9.3286239898872315E-4</v>
      </c>
      <c r="P123" s="34">
        <f t="shared" si="58"/>
        <v>7.1351230000000002E-3</v>
      </c>
      <c r="Q123" s="35">
        <v>189</v>
      </c>
      <c r="R123" s="81">
        <f t="shared" si="72"/>
        <v>1.1686634159783316</v>
      </c>
      <c r="S123" s="34">
        <f t="shared" si="73"/>
        <v>9.641473181821236E-4</v>
      </c>
      <c r="T123" s="34">
        <f t="shared" si="59"/>
        <v>5.7163986000000003E-3</v>
      </c>
      <c r="U123" s="35">
        <v>229</v>
      </c>
      <c r="V123" s="81">
        <f t="shared" si="74"/>
        <v>1.2078562707581999</v>
      </c>
      <c r="W123" s="34">
        <f t="shared" si="75"/>
        <v>9.96481423375515E-4</v>
      </c>
      <c r="X123" s="34">
        <f t="shared" si="60"/>
        <v>4.7940887999999996E-3</v>
      </c>
      <c r="Y123" s="35">
        <v>269</v>
      </c>
      <c r="Z123" s="81">
        <f t="shared" si="76"/>
        <v>1.2483635158448017</v>
      </c>
      <c r="AA123" s="34">
        <f t="shared" si="77"/>
        <v>1.0298999005719613E-3</v>
      </c>
      <c r="AB123" s="34">
        <f t="shared" si="61"/>
        <v>4.1467439000000004E-3</v>
      </c>
      <c r="AC123" s="35">
        <v>309</v>
      </c>
      <c r="AD123" s="81">
        <f t="shared" si="78"/>
        <v>1.290229231259562</v>
      </c>
      <c r="AE123" s="34">
        <f t="shared" si="79"/>
        <v>1.0644391157891388E-3</v>
      </c>
      <c r="AF123" s="34">
        <f t="shared" si="62"/>
        <v>3.6675807E-3</v>
      </c>
      <c r="AG123" s="35">
        <v>349</v>
      </c>
      <c r="AH123" s="81">
        <f t="shared" si="80"/>
        <v>1.3334989753125712</v>
      </c>
      <c r="AI123" s="34">
        <f t="shared" si="81"/>
        <v>1.1001366546328712E-3</v>
      </c>
      <c r="AJ123" s="34">
        <f t="shared" si="63"/>
        <v>3.2987707000000002E-3</v>
      </c>
    </row>
    <row r="124" spans="1:36" s="26" customFormat="1" ht="17.25" customHeight="1" x14ac:dyDescent="0.15">
      <c r="A124" s="37">
        <v>30</v>
      </c>
      <c r="B124" s="81">
        <f t="shared" si="64"/>
        <v>1.0250483643784676</v>
      </c>
      <c r="C124" s="34">
        <f t="shared" si="65"/>
        <v>8.4566490061223571E-4</v>
      </c>
      <c r="D124" s="38">
        <f t="shared" si="55"/>
        <v>3.3761282300000001E-2</v>
      </c>
      <c r="E124" s="37">
        <v>70</v>
      </c>
      <c r="F124" s="81">
        <f t="shared" si="66"/>
        <v>1.0594248761594887</v>
      </c>
      <c r="G124" s="34">
        <f t="shared" si="67"/>
        <v>8.7402552283157822E-4</v>
      </c>
      <c r="H124" s="38">
        <f t="shared" si="56"/>
        <v>1.47080748E-2</v>
      </c>
      <c r="I124" s="37">
        <v>110</v>
      </c>
      <c r="J124" s="81">
        <f t="shared" si="68"/>
        <v>1.0949542550668789</v>
      </c>
      <c r="K124" s="34">
        <f t="shared" si="69"/>
        <v>9.0333726043017519E-4</v>
      </c>
      <c r="L124" s="38">
        <f t="shared" si="57"/>
        <v>9.5133942000000006E-3</v>
      </c>
      <c r="M124" s="37">
        <v>150</v>
      </c>
      <c r="N124" s="81">
        <f t="shared" si="70"/>
        <v>1.1316751642035017</v>
      </c>
      <c r="O124" s="34">
        <f t="shared" si="71"/>
        <v>9.3363201046788903E-4</v>
      </c>
      <c r="P124" s="38">
        <f t="shared" si="58"/>
        <v>7.0904184000000004E-3</v>
      </c>
      <c r="Q124" s="37">
        <v>190</v>
      </c>
      <c r="R124" s="81">
        <f t="shared" si="72"/>
        <v>1.1696275632965139</v>
      </c>
      <c r="S124" s="34">
        <f t="shared" si="73"/>
        <v>9.6494273971962387E-4</v>
      </c>
      <c r="T124" s="38">
        <f t="shared" si="59"/>
        <v>5.6885963999999999E-3</v>
      </c>
      <c r="U124" s="37">
        <v>230</v>
      </c>
      <c r="V124" s="81">
        <f t="shared" si="74"/>
        <v>1.2088527521815755</v>
      </c>
      <c r="W124" s="34">
        <f t="shared" si="75"/>
        <v>9.9730352054979983E-4</v>
      </c>
      <c r="X124" s="38">
        <f t="shared" si="60"/>
        <v>4.7751514000000002E-3</v>
      </c>
      <c r="Y124" s="37">
        <v>270</v>
      </c>
      <c r="Z124" s="81">
        <f t="shared" si="76"/>
        <v>1.2493934157453737</v>
      </c>
      <c r="AA124" s="34">
        <f t="shared" si="77"/>
        <v>1.0307495679899332E-3</v>
      </c>
      <c r="AB124" s="38">
        <f t="shared" si="61"/>
        <v>4.1330263999999999E-3</v>
      </c>
      <c r="AC124" s="37">
        <v>310</v>
      </c>
      <c r="AD124" s="81">
        <f t="shared" si="78"/>
        <v>1.2912936703753513</v>
      </c>
      <c r="AE124" s="34">
        <f t="shared" si="79"/>
        <v>1.0653172780596648E-3</v>
      </c>
      <c r="AF124" s="38">
        <f t="shared" si="62"/>
        <v>3.6571934000000001E-3</v>
      </c>
      <c r="AG124" s="37">
        <v>350</v>
      </c>
      <c r="AH124" s="81">
        <f t="shared" si="80"/>
        <v>1.3345991119672043</v>
      </c>
      <c r="AI124" s="34">
        <f t="shared" si="81"/>
        <v>1.1010442673729435E-3</v>
      </c>
      <c r="AJ124" s="38">
        <f t="shared" si="63"/>
        <v>3.2906370999999999E-3</v>
      </c>
    </row>
    <row r="125" spans="1:36" s="26" customFormat="1" ht="17.25" customHeight="1" x14ac:dyDescent="0.15">
      <c r="A125" s="33">
        <v>31</v>
      </c>
      <c r="B125" s="81">
        <f t="shared" si="64"/>
        <v>1.0258940292790799</v>
      </c>
      <c r="C125" s="34">
        <f t="shared" si="65"/>
        <v>8.4636257415524095E-4</v>
      </c>
      <c r="D125" s="34">
        <f t="shared" si="55"/>
        <v>3.2685626699999998E-2</v>
      </c>
      <c r="E125" s="33">
        <v>71</v>
      </c>
      <c r="F125" s="81">
        <f t="shared" si="66"/>
        <v>1.0602989016823203</v>
      </c>
      <c r="G125" s="34">
        <f t="shared" si="67"/>
        <v>8.7474659388791425E-4</v>
      </c>
      <c r="H125" s="34">
        <f t="shared" si="56"/>
        <v>1.45068412E-2</v>
      </c>
      <c r="I125" s="33">
        <v>111</v>
      </c>
      <c r="J125" s="81">
        <f t="shared" si="68"/>
        <v>1.0958575923273093</v>
      </c>
      <c r="K125" s="34">
        <f t="shared" si="69"/>
        <v>9.0408251367003018E-4</v>
      </c>
      <c r="L125" s="34">
        <f t="shared" si="57"/>
        <v>9.4315170000000004E-3</v>
      </c>
      <c r="M125" s="33">
        <v>151</v>
      </c>
      <c r="N125" s="81">
        <f t="shared" si="70"/>
        <v>1.1326087962139697</v>
      </c>
      <c r="O125" s="34">
        <f t="shared" si="71"/>
        <v>9.3440225687652502E-4</v>
      </c>
      <c r="P125" s="34">
        <f t="shared" si="58"/>
        <v>7.0463067999999998E-3</v>
      </c>
      <c r="Q125" s="33">
        <v>191</v>
      </c>
      <c r="R125" s="81">
        <f t="shared" si="72"/>
        <v>1.1705925060362337</v>
      </c>
      <c r="S125" s="34">
        <f t="shared" si="73"/>
        <v>9.6573881747989286E-4</v>
      </c>
      <c r="T125" s="34">
        <f t="shared" si="59"/>
        <v>5.6610858E-3</v>
      </c>
      <c r="U125" s="33">
        <v>231</v>
      </c>
      <c r="V125" s="81">
        <f t="shared" si="74"/>
        <v>1.2098500557021254</v>
      </c>
      <c r="W125" s="34">
        <f t="shared" si="75"/>
        <v>9.9812629595425351E-4</v>
      </c>
      <c r="X125" s="34">
        <f t="shared" si="60"/>
        <v>4.7563785000000001E-3</v>
      </c>
      <c r="Y125" s="33">
        <v>271</v>
      </c>
      <c r="Z125" s="81">
        <f t="shared" si="76"/>
        <v>1.2504241653133636</v>
      </c>
      <c r="AA125" s="34">
        <f t="shared" si="77"/>
        <v>1.031599936383525E-3</v>
      </c>
      <c r="AB125" s="34">
        <f t="shared" si="61"/>
        <v>4.1194105000000002E-3</v>
      </c>
      <c r="AC125" s="33">
        <v>311</v>
      </c>
      <c r="AD125" s="81">
        <f t="shared" si="78"/>
        <v>1.292358987653411</v>
      </c>
      <c r="AE125" s="34">
        <f t="shared" si="79"/>
        <v>1.0661961648140642E-3</v>
      </c>
      <c r="AF125" s="34">
        <f t="shared" si="62"/>
        <v>3.6468732000000002E-3</v>
      </c>
      <c r="AG125" s="33">
        <v>351</v>
      </c>
      <c r="AH125" s="81">
        <f t="shared" si="80"/>
        <v>1.3357001562345774</v>
      </c>
      <c r="AI125" s="34">
        <f t="shared" si="81"/>
        <v>1.1019526288935265E-3</v>
      </c>
      <c r="AJ125" s="34">
        <f t="shared" si="63"/>
        <v>3.2825502E-3</v>
      </c>
    </row>
    <row r="126" spans="1:36" s="26" customFormat="1" ht="17.25" customHeight="1" x14ac:dyDescent="0.15">
      <c r="A126" s="35">
        <v>32</v>
      </c>
      <c r="B126" s="81">
        <f t="shared" si="64"/>
        <v>1.0267403918532352</v>
      </c>
      <c r="C126" s="34">
        <f t="shared" si="65"/>
        <v>8.4706082327891906E-4</v>
      </c>
      <c r="D126" s="34">
        <f t="shared" si="55"/>
        <v>3.1677203100000002E-2</v>
      </c>
      <c r="E126" s="35">
        <v>72</v>
      </c>
      <c r="F126" s="81">
        <f t="shared" si="66"/>
        <v>1.0611736482762084</v>
      </c>
      <c r="G126" s="34">
        <f t="shared" si="67"/>
        <v>8.7546825982787191E-4</v>
      </c>
      <c r="H126" s="34">
        <f t="shared" si="56"/>
        <v>1.43111991E-2</v>
      </c>
      <c r="I126" s="35">
        <v>112</v>
      </c>
      <c r="J126" s="81">
        <f t="shared" si="68"/>
        <v>1.0967616748409794</v>
      </c>
      <c r="K126" s="34">
        <f t="shared" si="69"/>
        <v>9.048283817438081E-4</v>
      </c>
      <c r="L126" s="34">
        <f t="shared" si="57"/>
        <v>9.3511028999999999E-3</v>
      </c>
      <c r="M126" s="35">
        <v>152</v>
      </c>
      <c r="N126" s="81">
        <f t="shared" si="70"/>
        <v>1.1335431984708464</v>
      </c>
      <c r="O126" s="34">
        <f t="shared" si="71"/>
        <v>9.3517313873844833E-4</v>
      </c>
      <c r="P126" s="34">
        <f t="shared" si="58"/>
        <v>7.0027763000000002E-3</v>
      </c>
      <c r="Q126" s="35">
        <v>192</v>
      </c>
      <c r="R126" s="81">
        <f t="shared" si="72"/>
        <v>1.1715582448537136</v>
      </c>
      <c r="S126" s="34">
        <f t="shared" si="73"/>
        <v>9.6653555200431381E-4</v>
      </c>
      <c r="T126" s="34">
        <f t="shared" si="59"/>
        <v>5.6338624E-3</v>
      </c>
      <c r="U126" s="35">
        <v>232</v>
      </c>
      <c r="V126" s="81">
        <f t="shared" si="74"/>
        <v>1.2108481819980799</v>
      </c>
      <c r="W126" s="34">
        <f t="shared" si="75"/>
        <v>9.9894975014841588E-4</v>
      </c>
      <c r="X126" s="34">
        <f t="shared" si="60"/>
        <v>4.7377679000000002E-3</v>
      </c>
      <c r="Y126" s="35">
        <v>272</v>
      </c>
      <c r="Z126" s="81">
        <f t="shared" si="76"/>
        <v>1.2514557652497473</v>
      </c>
      <c r="AA126" s="34">
        <f t="shared" si="77"/>
        <v>1.0324510063310416E-3</v>
      </c>
      <c r="AB126" s="34">
        <f t="shared" si="61"/>
        <v>4.1058950999999996E-3</v>
      </c>
      <c r="AC126" s="35">
        <v>312</v>
      </c>
      <c r="AD126" s="81">
        <f t="shared" si="78"/>
        <v>1.2934251838182251</v>
      </c>
      <c r="AE126" s="34">
        <f t="shared" si="79"/>
        <v>1.0670757766500357E-3</v>
      </c>
      <c r="AF126" s="34">
        <f t="shared" si="62"/>
        <v>3.6366196E-3</v>
      </c>
      <c r="AG126" s="35">
        <v>352</v>
      </c>
      <c r="AH126" s="81">
        <f t="shared" si="80"/>
        <v>1.336802108863471</v>
      </c>
      <c r="AI126" s="34">
        <f t="shared" si="81"/>
        <v>1.1028617398123636E-3</v>
      </c>
      <c r="AJ126" s="34">
        <f t="shared" si="63"/>
        <v>3.2745095999999999E-3</v>
      </c>
    </row>
    <row r="127" spans="1:36" s="26" customFormat="1" ht="17.25" customHeight="1" x14ac:dyDescent="0.15">
      <c r="A127" s="35">
        <v>33</v>
      </c>
      <c r="B127" s="81">
        <f t="shared" si="64"/>
        <v>1.0275874526765141</v>
      </c>
      <c r="C127" s="34">
        <f t="shared" si="65"/>
        <v>8.4775964845812412E-4</v>
      </c>
      <c r="D127" s="34">
        <f t="shared" si="55"/>
        <v>3.0729899500000001E-2</v>
      </c>
      <c r="E127" s="35">
        <v>73</v>
      </c>
      <c r="F127" s="81">
        <f t="shared" si="66"/>
        <v>1.0620491165360364</v>
      </c>
      <c r="G127" s="34">
        <f t="shared" si="67"/>
        <v>8.7619052114223006E-4</v>
      </c>
      <c r="H127" s="34">
        <f t="shared" si="56"/>
        <v>1.4120918600000001E-2</v>
      </c>
      <c r="I127" s="35">
        <v>113</v>
      </c>
      <c r="J127" s="81">
        <f t="shared" si="68"/>
        <v>1.0976665032227233</v>
      </c>
      <c r="K127" s="34">
        <f t="shared" si="69"/>
        <v>9.0557486515874686E-4</v>
      </c>
      <c r="L127" s="34">
        <f t="shared" si="57"/>
        <v>9.2721130999999998E-3</v>
      </c>
      <c r="M127" s="35">
        <v>153</v>
      </c>
      <c r="N127" s="81">
        <f t="shared" si="70"/>
        <v>1.134478371609585</v>
      </c>
      <c r="O127" s="34">
        <f t="shared" si="71"/>
        <v>9.3594465657790768E-4</v>
      </c>
      <c r="P127" s="34">
        <f t="shared" si="58"/>
        <v>6.9598155E-3</v>
      </c>
      <c r="Q127" s="35">
        <v>193</v>
      </c>
      <c r="R127" s="81">
        <f t="shared" si="72"/>
        <v>1.1725247804057179</v>
      </c>
      <c r="S127" s="34">
        <f t="shared" si="73"/>
        <v>9.6733294383471741E-4</v>
      </c>
      <c r="T127" s="34">
        <f t="shared" si="59"/>
        <v>5.6069218000000002E-3</v>
      </c>
      <c r="U127" s="35">
        <v>233</v>
      </c>
      <c r="V127" s="81">
        <f t="shared" si="74"/>
        <v>1.2118471317482284</v>
      </c>
      <c r="W127" s="34">
        <f t="shared" si="75"/>
        <v>9.9977388369228864E-4</v>
      </c>
      <c r="X127" s="34">
        <f t="shared" si="60"/>
        <v>4.7193175000000004E-3</v>
      </c>
      <c r="Y127" s="35">
        <v>273</v>
      </c>
      <c r="Z127" s="81">
        <f t="shared" si="76"/>
        <v>1.2524882162560784</v>
      </c>
      <c r="AA127" s="34">
        <f t="shared" si="77"/>
        <v>1.0333027784112647E-3</v>
      </c>
      <c r="AB127" s="34">
        <f t="shared" si="61"/>
        <v>4.0924791999999996E-3</v>
      </c>
      <c r="AC127" s="35">
        <v>313</v>
      </c>
      <c r="AD127" s="81">
        <f t="shared" si="78"/>
        <v>1.2944922595948753</v>
      </c>
      <c r="AE127" s="34">
        <f t="shared" si="79"/>
        <v>1.0679561141657722E-3</v>
      </c>
      <c r="AF127" s="34">
        <f t="shared" si="62"/>
        <v>3.6264319000000001E-3</v>
      </c>
      <c r="AG127" s="35">
        <v>353</v>
      </c>
      <c r="AH127" s="81">
        <f t="shared" si="80"/>
        <v>1.3379049706032835</v>
      </c>
      <c r="AI127" s="34">
        <f t="shared" si="81"/>
        <v>1.1037716007477091E-3</v>
      </c>
      <c r="AJ127" s="34">
        <f t="shared" si="63"/>
        <v>3.2665148000000001E-3</v>
      </c>
    </row>
    <row r="128" spans="1:36" s="26" customFormat="1" ht="17.25" customHeight="1" x14ac:dyDescent="0.15">
      <c r="A128" s="35">
        <v>34</v>
      </c>
      <c r="B128" s="81">
        <f t="shared" si="64"/>
        <v>1.0284352123249723</v>
      </c>
      <c r="C128" s="34">
        <f t="shared" si="65"/>
        <v>8.4845905016810218E-4</v>
      </c>
      <c r="D128" s="34">
        <f t="shared" si="55"/>
        <v>2.9838323E-2</v>
      </c>
      <c r="E128" s="35">
        <v>74</v>
      </c>
      <c r="F128" s="81">
        <f t="shared" si="66"/>
        <v>1.0629253070571787</v>
      </c>
      <c r="G128" s="34">
        <f t="shared" si="67"/>
        <v>8.7691337832217252E-4</v>
      </c>
      <c r="H128" s="34">
        <f t="shared" si="56"/>
        <v>1.39357823E-2</v>
      </c>
      <c r="I128" s="35">
        <v>114</v>
      </c>
      <c r="J128" s="81">
        <f t="shared" si="68"/>
        <v>1.098572078087882</v>
      </c>
      <c r="K128" s="34">
        <f t="shared" si="69"/>
        <v>9.0632196442250277E-4</v>
      </c>
      <c r="L128" s="34">
        <f t="shared" si="57"/>
        <v>9.1945101000000008E-3</v>
      </c>
      <c r="M128" s="35">
        <v>154</v>
      </c>
      <c r="N128" s="81">
        <f t="shared" si="70"/>
        <v>1.135414316266163</v>
      </c>
      <c r="O128" s="34">
        <f t="shared" si="71"/>
        <v>9.367168109195845E-4</v>
      </c>
      <c r="P128" s="34">
        <f t="shared" si="58"/>
        <v>6.9174134E-3</v>
      </c>
      <c r="Q128" s="35">
        <v>194</v>
      </c>
      <c r="R128" s="81">
        <f t="shared" si="72"/>
        <v>1.1734921133495528</v>
      </c>
      <c r="S128" s="34">
        <f t="shared" si="73"/>
        <v>9.6813099351338115E-4</v>
      </c>
      <c r="T128" s="34">
        <f t="shared" si="59"/>
        <v>5.5802593999999999E-3</v>
      </c>
      <c r="U128" s="35">
        <v>234</v>
      </c>
      <c r="V128" s="81">
        <f t="shared" si="74"/>
        <v>1.2128469056319209</v>
      </c>
      <c r="W128" s="34">
        <f t="shared" si="75"/>
        <v>1.0005986971463347E-3</v>
      </c>
      <c r="X128" s="34">
        <f t="shared" si="60"/>
        <v>4.7010252999999998E-3</v>
      </c>
      <c r="Y128" s="35">
        <v>274</v>
      </c>
      <c r="Z128" s="81">
        <f t="shared" si="76"/>
        <v>1.2535215190344897</v>
      </c>
      <c r="AA128" s="34">
        <f t="shared" si="77"/>
        <v>1.034155253203454E-3</v>
      </c>
      <c r="AB128" s="34">
        <f t="shared" si="61"/>
        <v>4.0791615999999998E-3</v>
      </c>
      <c r="AC128" s="35">
        <v>314</v>
      </c>
      <c r="AD128" s="81">
        <f t="shared" si="78"/>
        <v>1.2955602157090411</v>
      </c>
      <c r="AE128" s="34">
        <f t="shared" si="79"/>
        <v>1.0688371779599591E-3</v>
      </c>
      <c r="AF128" s="34">
        <f t="shared" si="62"/>
        <v>3.6163094E-3</v>
      </c>
      <c r="AG128" s="35">
        <v>354</v>
      </c>
      <c r="AH128" s="81">
        <f t="shared" si="80"/>
        <v>1.3390087422040313</v>
      </c>
      <c r="AI128" s="34">
        <f t="shared" si="81"/>
        <v>1.104682212318326E-3</v>
      </c>
      <c r="AJ128" s="34">
        <f t="shared" si="63"/>
        <v>3.2585655999999999E-3</v>
      </c>
    </row>
    <row r="129" spans="1:36" s="26" customFormat="1" ht="17.25" customHeight="1" x14ac:dyDescent="0.15">
      <c r="A129" s="39">
        <v>35</v>
      </c>
      <c r="B129" s="81">
        <f t="shared" si="64"/>
        <v>1.0292836713751405</v>
      </c>
      <c r="C129" s="34">
        <f t="shared" si="65"/>
        <v>8.4915902888449098E-4</v>
      </c>
      <c r="D129" s="38">
        <f t="shared" si="55"/>
        <v>2.8997696999999999E-2</v>
      </c>
      <c r="E129" s="39">
        <v>75</v>
      </c>
      <c r="F129" s="81">
        <f t="shared" si="66"/>
        <v>1.0638022204355009</v>
      </c>
      <c r="G129" s="34">
        <f t="shared" si="67"/>
        <v>8.7763683185928826E-4</v>
      </c>
      <c r="H129" s="38">
        <f t="shared" si="56"/>
        <v>1.3755584499999999E-2</v>
      </c>
      <c r="I129" s="39">
        <v>115</v>
      </c>
      <c r="J129" s="81">
        <f t="shared" si="68"/>
        <v>1.0994784000523046</v>
      </c>
      <c r="K129" s="34">
        <f t="shared" si="69"/>
        <v>9.0706968004315128E-4</v>
      </c>
      <c r="L129" s="38">
        <f t="shared" si="57"/>
        <v>9.1182576000000005E-3</v>
      </c>
      <c r="M129" s="39">
        <v>155</v>
      </c>
      <c r="N129" s="81">
        <f t="shared" si="70"/>
        <v>1.1363510330770827</v>
      </c>
      <c r="O129" s="34">
        <f t="shared" si="71"/>
        <v>9.3748960228859325E-4</v>
      </c>
      <c r="P129" s="38">
        <f t="shared" si="58"/>
        <v>6.8755591999999999E-3</v>
      </c>
      <c r="Q129" s="39">
        <v>195</v>
      </c>
      <c r="R129" s="81">
        <f t="shared" si="72"/>
        <v>1.1744602443430663</v>
      </c>
      <c r="S129" s="34">
        <f t="shared" si="73"/>
        <v>9.6892970158302973E-4</v>
      </c>
      <c r="T129" s="38">
        <f t="shared" si="59"/>
        <v>5.5538710999999998E-3</v>
      </c>
      <c r="U129" s="39">
        <v>235</v>
      </c>
      <c r="V129" s="81">
        <f t="shared" si="74"/>
        <v>1.2138475043290673</v>
      </c>
      <c r="W129" s="34">
        <f t="shared" si="75"/>
        <v>1.0014241910714806E-3</v>
      </c>
      <c r="X129" s="38">
        <f t="shared" si="60"/>
        <v>4.6828892999999996E-3</v>
      </c>
      <c r="Y129" s="39">
        <v>275</v>
      </c>
      <c r="Z129" s="81">
        <f t="shared" si="76"/>
        <v>1.2545556742876933</v>
      </c>
      <c r="AA129" s="34">
        <f t="shared" si="77"/>
        <v>1.035008431287347E-3</v>
      </c>
      <c r="AB129" s="38">
        <f t="shared" si="61"/>
        <v>4.0659412999999997E-3</v>
      </c>
      <c r="AC129" s="39">
        <v>315</v>
      </c>
      <c r="AD129" s="81">
        <f t="shared" si="78"/>
        <v>1.2966290528870013</v>
      </c>
      <c r="AE129" s="34">
        <f t="shared" si="79"/>
        <v>1.069718968631776E-3</v>
      </c>
      <c r="AF129" s="38">
        <f t="shared" si="62"/>
        <v>3.6062515000000002E-3</v>
      </c>
      <c r="AG129" s="39">
        <v>355</v>
      </c>
      <c r="AH129" s="81">
        <f t="shared" si="80"/>
        <v>1.3401134244163497</v>
      </c>
      <c r="AI129" s="34">
        <f t="shared" si="81"/>
        <v>1.1055935751434886E-3</v>
      </c>
      <c r="AJ129" s="38">
        <f t="shared" si="63"/>
        <v>3.2506613999999999E-3</v>
      </c>
    </row>
    <row r="130" spans="1:36" s="26" customFormat="1" ht="17.25" customHeight="1" x14ac:dyDescent="0.15">
      <c r="A130" s="41">
        <v>36</v>
      </c>
      <c r="B130" s="81">
        <f t="shared" si="64"/>
        <v>1.0301328304040251</v>
      </c>
      <c r="C130" s="34">
        <f t="shared" si="65"/>
        <v>8.4985958508332089E-4</v>
      </c>
      <c r="D130" s="34">
        <f t="shared" si="55"/>
        <v>2.82037755E-2</v>
      </c>
      <c r="E130" s="41">
        <v>76</v>
      </c>
      <c r="F130" s="81">
        <f t="shared" si="66"/>
        <v>1.0646798572673601</v>
      </c>
      <c r="G130" s="34">
        <f t="shared" si="67"/>
        <v>8.7836088224557208E-4</v>
      </c>
      <c r="H130" s="34">
        <f t="shared" si="56"/>
        <v>1.35801302E-2</v>
      </c>
      <c r="I130" s="41">
        <v>116</v>
      </c>
      <c r="J130" s="81">
        <f t="shared" si="68"/>
        <v>1.1003854697323479</v>
      </c>
      <c r="K130" s="34">
        <f t="shared" si="69"/>
        <v>9.0781801252918712E-4</v>
      </c>
      <c r="L130" s="34">
        <f t="shared" si="57"/>
        <v>9.0433209000000004E-3</v>
      </c>
      <c r="M130" s="41">
        <v>156</v>
      </c>
      <c r="N130" s="81">
        <f t="shared" si="70"/>
        <v>1.1372885226793714</v>
      </c>
      <c r="O130" s="34">
        <f t="shared" si="71"/>
        <v>9.3826303121048141E-4</v>
      </c>
      <c r="P130" s="34">
        <f t="shared" si="58"/>
        <v>6.8342422999999996E-3</v>
      </c>
      <c r="Q130" s="41">
        <v>196</v>
      </c>
      <c r="R130" s="81">
        <f t="shared" si="72"/>
        <v>1.1754291740446494</v>
      </c>
      <c r="S130" s="34">
        <f t="shared" si="73"/>
        <v>9.6972906858683577E-4</v>
      </c>
      <c r="T130" s="34">
        <f t="shared" si="59"/>
        <v>5.5277525999999997E-3</v>
      </c>
      <c r="U130" s="41">
        <v>236</v>
      </c>
      <c r="V130" s="81">
        <f t="shared" si="74"/>
        <v>1.2148489285201389</v>
      </c>
      <c r="W130" s="34">
        <f t="shared" si="75"/>
        <v>1.0022503660291147E-3</v>
      </c>
      <c r="X130" s="34">
        <f t="shared" si="60"/>
        <v>4.6649074000000004E-3</v>
      </c>
      <c r="Y130" s="41">
        <v>276</v>
      </c>
      <c r="Z130" s="81">
        <f t="shared" si="76"/>
        <v>1.2555906827189807</v>
      </c>
      <c r="AA130" s="34">
        <f t="shared" si="77"/>
        <v>1.0358623132431591E-3</v>
      </c>
      <c r="AB130" s="34">
        <f t="shared" si="61"/>
        <v>4.0528172000000003E-3</v>
      </c>
      <c r="AC130" s="41">
        <v>316</v>
      </c>
      <c r="AD130" s="81">
        <f t="shared" si="78"/>
        <v>1.2976987718556332</v>
      </c>
      <c r="AE130" s="34">
        <f t="shared" si="79"/>
        <v>1.0706014867808975E-3</v>
      </c>
      <c r="AF130" s="34">
        <f t="shared" si="62"/>
        <v>3.5962577000000001E-3</v>
      </c>
      <c r="AG130" s="41">
        <v>356</v>
      </c>
      <c r="AH130" s="81">
        <f t="shared" si="80"/>
        <v>1.3412190179914933</v>
      </c>
      <c r="AI130" s="34">
        <f t="shared" si="81"/>
        <v>1.106505689842982E-3</v>
      </c>
      <c r="AJ130" s="34">
        <f t="shared" si="63"/>
        <v>3.2428018999999999E-3</v>
      </c>
    </row>
    <row r="131" spans="1:36" s="26" customFormat="1" ht="17.25" customHeight="1" x14ac:dyDescent="0.15">
      <c r="A131" s="35">
        <v>37</v>
      </c>
      <c r="B131" s="81">
        <f t="shared" si="64"/>
        <v>1.0309826899891086</v>
      </c>
      <c r="C131" s="34">
        <f t="shared" si="65"/>
        <v>8.5056071924101461E-4</v>
      </c>
      <c r="D131" s="34">
        <f t="shared" si="55"/>
        <v>2.7452771800000001E-2</v>
      </c>
      <c r="E131" s="35">
        <v>77</v>
      </c>
      <c r="F131" s="81">
        <f t="shared" si="66"/>
        <v>1.0655582181496057</v>
      </c>
      <c r="G131" s="34">
        <f t="shared" si="67"/>
        <v>8.7908552997342478E-4</v>
      </c>
      <c r="H131" s="34">
        <f t="shared" si="56"/>
        <v>1.34092346E-2</v>
      </c>
      <c r="I131" s="35">
        <v>117</v>
      </c>
      <c r="J131" s="81">
        <f t="shared" si="68"/>
        <v>1.1012932877448771</v>
      </c>
      <c r="K131" s="34">
        <f t="shared" si="69"/>
        <v>9.0856696238952373E-4</v>
      </c>
      <c r="L131" s="34">
        <f t="shared" si="57"/>
        <v>8.9696659999999994E-3</v>
      </c>
      <c r="M131" s="35">
        <v>157</v>
      </c>
      <c r="N131" s="81">
        <f t="shared" si="70"/>
        <v>1.1382267857105819</v>
      </c>
      <c r="O131" s="34">
        <f t="shared" si="71"/>
        <v>9.3903709821123004E-4</v>
      </c>
      <c r="P131" s="34">
        <f t="shared" si="58"/>
        <v>6.7934524999999999E-3</v>
      </c>
      <c r="Q131" s="35">
        <v>197</v>
      </c>
      <c r="R131" s="81">
        <f t="shared" si="72"/>
        <v>1.1763989031132362</v>
      </c>
      <c r="S131" s="34">
        <f t="shared" si="73"/>
        <v>9.7052909506841996E-4</v>
      </c>
      <c r="T131" s="34">
        <f t="shared" si="59"/>
        <v>5.5018997999999996E-3</v>
      </c>
      <c r="U131" s="35">
        <v>237</v>
      </c>
      <c r="V131" s="81">
        <f t="shared" si="74"/>
        <v>1.2158511788861681</v>
      </c>
      <c r="W131" s="34">
        <f t="shared" si="75"/>
        <v>1.0030772225810888E-3</v>
      </c>
      <c r="X131" s="34">
        <f t="shared" si="60"/>
        <v>4.6470777999999997E-3</v>
      </c>
      <c r="Y131" s="35">
        <v>277</v>
      </c>
      <c r="Z131" s="81">
        <f t="shared" si="76"/>
        <v>1.2566265450322238</v>
      </c>
      <c r="AA131" s="34">
        <f t="shared" si="77"/>
        <v>1.0367168996515846E-3</v>
      </c>
      <c r="AB131" s="34">
        <f t="shared" si="61"/>
        <v>4.0397882E-3</v>
      </c>
      <c r="AC131" s="35">
        <v>317</v>
      </c>
      <c r="AD131" s="81">
        <f t="shared" si="78"/>
        <v>1.2987693733424142</v>
      </c>
      <c r="AE131" s="34">
        <f t="shared" si="79"/>
        <v>1.0714847330074917E-3</v>
      </c>
      <c r="AF131" s="34">
        <f t="shared" si="62"/>
        <v>3.5863271999999999E-3</v>
      </c>
      <c r="AG131" s="35">
        <v>357</v>
      </c>
      <c r="AH131" s="81">
        <f t="shared" si="80"/>
        <v>1.3423255236813365</v>
      </c>
      <c r="AI131" s="34">
        <f t="shared" si="81"/>
        <v>1.1074185570371026E-3</v>
      </c>
      <c r="AJ131" s="34">
        <f t="shared" si="63"/>
        <v>3.2349867999999999E-3</v>
      </c>
    </row>
    <row r="132" spans="1:36" s="26" customFormat="1" ht="17.25" customHeight="1" x14ac:dyDescent="0.15">
      <c r="A132" s="35">
        <v>38</v>
      </c>
      <c r="B132" s="81">
        <f t="shared" si="64"/>
        <v>1.0318332507083496</v>
      </c>
      <c r="C132" s="34">
        <f t="shared" si="65"/>
        <v>8.5126243183438854E-4</v>
      </c>
      <c r="D132" s="34">
        <f t="shared" si="55"/>
        <v>2.6741297599999998E-2</v>
      </c>
      <c r="E132" s="35">
        <v>78</v>
      </c>
      <c r="F132" s="81">
        <f t="shared" si="66"/>
        <v>1.0664373036795791</v>
      </c>
      <c r="G132" s="34">
        <f t="shared" si="67"/>
        <v>8.7981077553565281E-4</v>
      </c>
      <c r="H132" s="34">
        <f t="shared" si="56"/>
        <v>1.32427225E-2</v>
      </c>
      <c r="I132" s="35">
        <v>118</v>
      </c>
      <c r="J132" s="81">
        <f t="shared" si="68"/>
        <v>1.1022018547072667</v>
      </c>
      <c r="K132" s="34">
        <f t="shared" si="69"/>
        <v>9.0931653013349501E-4</v>
      </c>
      <c r="L132" s="34">
        <f t="shared" si="57"/>
        <v>8.8972605999999999E-3</v>
      </c>
      <c r="M132" s="35">
        <v>158</v>
      </c>
      <c r="N132" s="81">
        <f t="shared" si="70"/>
        <v>1.1391658228087933</v>
      </c>
      <c r="O132" s="34">
        <f t="shared" si="71"/>
        <v>9.3981180381725454E-4</v>
      </c>
      <c r="P132" s="34">
        <f t="shared" si="58"/>
        <v>6.7531796999999996E-3</v>
      </c>
      <c r="Q132" s="35">
        <v>198</v>
      </c>
      <c r="R132" s="81">
        <f t="shared" si="72"/>
        <v>1.1773694322083048</v>
      </c>
      <c r="S132" s="34">
        <f t="shared" si="73"/>
        <v>9.7132978157185145E-4</v>
      </c>
      <c r="T132" s="34">
        <f t="shared" si="59"/>
        <v>5.4763088000000003E-3</v>
      </c>
      <c r="U132" s="35">
        <v>238</v>
      </c>
      <c r="V132" s="81">
        <f t="shared" si="74"/>
        <v>1.2168542561087492</v>
      </c>
      <c r="W132" s="34">
        <f t="shared" si="75"/>
        <v>1.003904761289718E-3</v>
      </c>
      <c r="X132" s="34">
        <f t="shared" si="60"/>
        <v>4.6293984999999996E-3</v>
      </c>
      <c r="Y132" s="35">
        <v>278</v>
      </c>
      <c r="Z132" s="81">
        <f t="shared" si="76"/>
        <v>1.2576632619318755</v>
      </c>
      <c r="AA132" s="34">
        <f t="shared" si="77"/>
        <v>1.0375721910937973E-3</v>
      </c>
      <c r="AB132" s="34">
        <f t="shared" si="61"/>
        <v>4.0268533999999996E-3</v>
      </c>
      <c r="AC132" s="35">
        <v>318</v>
      </c>
      <c r="AD132" s="81">
        <f t="shared" si="78"/>
        <v>1.2998408580754217</v>
      </c>
      <c r="AE132" s="34">
        <f t="shared" si="79"/>
        <v>1.072368707912223E-3</v>
      </c>
      <c r="AF132" s="34">
        <f t="shared" si="62"/>
        <v>3.5764595999999999E-3</v>
      </c>
      <c r="AG132" s="35">
        <v>358</v>
      </c>
      <c r="AH132" s="81">
        <f t="shared" si="80"/>
        <v>1.3434329422383737</v>
      </c>
      <c r="AI132" s="34">
        <f t="shared" si="81"/>
        <v>1.1083321773466585E-3</v>
      </c>
      <c r="AJ132" s="34">
        <f t="shared" si="63"/>
        <v>3.2272157000000001E-3</v>
      </c>
    </row>
    <row r="133" spans="1:36" s="26" customFormat="1" ht="17.25" customHeight="1" x14ac:dyDescent="0.15">
      <c r="A133" s="35">
        <v>39</v>
      </c>
      <c r="B133" s="81">
        <f t="shared" si="64"/>
        <v>1.0326845131401841</v>
      </c>
      <c r="C133" s="34">
        <f t="shared" si="65"/>
        <v>8.5196472334065189E-4</v>
      </c>
      <c r="D133" s="34">
        <f t="shared" si="55"/>
        <v>2.60663122E-2</v>
      </c>
      <c r="E133" s="35">
        <v>79</v>
      </c>
      <c r="F133" s="81">
        <f t="shared" si="66"/>
        <v>1.0673171144551148</v>
      </c>
      <c r="G133" s="34">
        <f t="shared" si="67"/>
        <v>8.8053661942546981E-4</v>
      </c>
      <c r="H133" s="34">
        <f t="shared" si="56"/>
        <v>1.3080427299999999E-2</v>
      </c>
      <c r="I133" s="35">
        <v>119</v>
      </c>
      <c r="J133" s="81">
        <f t="shared" si="68"/>
        <v>1.1031111712374002</v>
      </c>
      <c r="K133" s="34">
        <f t="shared" si="69"/>
        <v>9.1006671627085519E-4</v>
      </c>
      <c r="L133" s="34">
        <f t="shared" si="57"/>
        <v>8.8260729000000007E-3</v>
      </c>
      <c r="M133" s="35">
        <v>159</v>
      </c>
      <c r="N133" s="81">
        <f t="shared" si="70"/>
        <v>1.1401056346126106</v>
      </c>
      <c r="O133" s="34">
        <f t="shared" si="71"/>
        <v>9.4058714855540376E-4</v>
      </c>
      <c r="P133" s="34">
        <f t="shared" si="58"/>
        <v>6.7134140999999996E-3</v>
      </c>
      <c r="Q133" s="35">
        <v>199</v>
      </c>
      <c r="R133" s="81">
        <f t="shared" si="72"/>
        <v>1.1783407619898767</v>
      </c>
      <c r="S133" s="34">
        <f t="shared" si="73"/>
        <v>9.7213112864164833E-4</v>
      </c>
      <c r="T133" s="34">
        <f t="shared" si="59"/>
        <v>5.4509755E-3</v>
      </c>
      <c r="U133" s="35">
        <v>239</v>
      </c>
      <c r="V133" s="81">
        <f t="shared" si="74"/>
        <v>1.217858160870039</v>
      </c>
      <c r="W133" s="34">
        <f t="shared" si="75"/>
        <v>1.0047329827177821E-3</v>
      </c>
      <c r="X133" s="34">
        <f t="shared" si="60"/>
        <v>4.6118675999999997E-3</v>
      </c>
      <c r="Y133" s="35">
        <v>279</v>
      </c>
      <c r="Z133" s="81">
        <f t="shared" si="76"/>
        <v>1.2587008341229693</v>
      </c>
      <c r="AA133" s="34">
        <f t="shared" si="77"/>
        <v>1.0384281881514496E-3</v>
      </c>
      <c r="AB133" s="34">
        <f t="shared" si="61"/>
        <v>4.0140117999999999E-3</v>
      </c>
      <c r="AC133" s="35">
        <v>319</v>
      </c>
      <c r="AD133" s="81">
        <f t="shared" si="78"/>
        <v>1.3009132267833341</v>
      </c>
      <c r="AE133" s="34">
        <f t="shared" si="79"/>
        <v>1.0732534120962507E-3</v>
      </c>
      <c r="AF133" s="34">
        <f t="shared" si="62"/>
        <v>3.5666541999999999E-3</v>
      </c>
      <c r="AG133" s="35">
        <v>359</v>
      </c>
      <c r="AH133" s="81">
        <f t="shared" si="80"/>
        <v>1.3445412744157206</v>
      </c>
      <c r="AI133" s="34">
        <f t="shared" si="81"/>
        <v>1.1092465513929694E-3</v>
      </c>
      <c r="AJ133" s="34">
        <f t="shared" si="63"/>
        <v>3.2194882E-3</v>
      </c>
    </row>
    <row r="134" spans="1:36" s="26" customFormat="1" ht="17.25" customHeight="1" x14ac:dyDescent="0.15">
      <c r="A134" s="39">
        <v>40</v>
      </c>
      <c r="B134" s="81">
        <f t="shared" si="64"/>
        <v>1.0335364778635248</v>
      </c>
      <c r="C134" s="34">
        <f t="shared" si="65"/>
        <v>8.5266759423740786E-4</v>
      </c>
      <c r="D134" s="38">
        <f t="shared" si="55"/>
        <v>2.5425078899999998E-2</v>
      </c>
      <c r="E134" s="39">
        <v>80</v>
      </c>
      <c r="F134" s="81">
        <f t="shared" si="66"/>
        <v>1.0681976510745403</v>
      </c>
      <c r="G134" s="34">
        <f t="shared" si="67"/>
        <v>8.812630621364959E-4</v>
      </c>
      <c r="H134" s="38">
        <f t="shared" si="56"/>
        <v>1.29221908E-2</v>
      </c>
      <c r="I134" s="39">
        <v>120</v>
      </c>
      <c r="J134" s="81">
        <f t="shared" si="68"/>
        <v>1.1040212379536711</v>
      </c>
      <c r="K134" s="34">
        <f t="shared" si="69"/>
        <v>9.1081752131177876E-4</v>
      </c>
      <c r="L134" s="38">
        <f t="shared" si="57"/>
        <v>8.7560727000000008E-3</v>
      </c>
      <c r="M134" s="39">
        <v>160</v>
      </c>
      <c r="N134" s="81">
        <f t="shared" si="70"/>
        <v>1.1410462217611661</v>
      </c>
      <c r="O134" s="34">
        <f t="shared" si="71"/>
        <v>9.4136313295296208E-4</v>
      </c>
      <c r="P134" s="38">
        <f t="shared" si="58"/>
        <v>6.6741463999999999E-3</v>
      </c>
      <c r="Q134" s="39">
        <v>200</v>
      </c>
      <c r="R134" s="81">
        <f t="shared" si="72"/>
        <v>1.1793128931185184</v>
      </c>
      <c r="S134" s="34">
        <f t="shared" si="73"/>
        <v>9.7293313682277765E-4</v>
      </c>
      <c r="T134" s="38">
        <f t="shared" si="59"/>
        <v>5.4258962000000004E-3</v>
      </c>
      <c r="U134" s="39">
        <v>240</v>
      </c>
      <c r="V134" s="81">
        <f t="shared" si="74"/>
        <v>1.2188628938527568</v>
      </c>
      <c r="W134" s="34">
        <f t="shared" si="75"/>
        <v>1.0055618874285244E-3</v>
      </c>
      <c r="X134" s="38">
        <f t="shared" si="60"/>
        <v>4.5944832E-3</v>
      </c>
      <c r="Y134" s="39">
        <v>280</v>
      </c>
      <c r="Z134" s="81">
        <f t="shared" si="76"/>
        <v>1.2597392623111208</v>
      </c>
      <c r="AA134" s="34">
        <f t="shared" si="77"/>
        <v>1.0392848914066747E-3</v>
      </c>
      <c r="AB134" s="38">
        <f t="shared" si="61"/>
        <v>4.0012622000000003E-3</v>
      </c>
      <c r="AC134" s="39">
        <v>320</v>
      </c>
      <c r="AD134" s="81">
        <f t="shared" si="78"/>
        <v>1.3019864801954304</v>
      </c>
      <c r="AE134" s="34">
        <f t="shared" si="79"/>
        <v>1.0741388461612301E-3</v>
      </c>
      <c r="AF134" s="38">
        <f t="shared" si="62"/>
        <v>3.5569104000000001E-3</v>
      </c>
      <c r="AG134" s="39">
        <v>360</v>
      </c>
      <c r="AH134" s="81">
        <f t="shared" si="80"/>
        <v>1.3456505209671137</v>
      </c>
      <c r="AI134" s="34">
        <f t="shared" si="81"/>
        <v>1.110161679797869E-3</v>
      </c>
      <c r="AJ134" s="38">
        <f t="shared" si="63"/>
        <v>3.2118038999999999E-3</v>
      </c>
    </row>
  </sheetData>
  <sheetProtection algorithmName="SHA-512" hashValue="idG8umU6xysq3OTPOmZJBHWJLXzl4HeUyy84+Eovrn+f9zth75keSbowOst6oxjqHJuDY6We8KL0Iq4tWDzh0w==" saltValue="LLqReMUCLNAGstELk63Puw==" spinCount="100000" sheet="1" objects="1" scenarios="1"/>
  <mergeCells count="2">
    <mergeCell ref="E1:M1"/>
    <mergeCell ref="P1:T1"/>
  </mergeCells>
  <phoneticPr fontId="2"/>
  <hyperlinks>
    <hyperlink ref="E1:I1" location="'賦金率表（毎月償還）'!A67" display="（在宅介護対応住宅貸付け等）" xr:uid="{00000000-0004-0000-0500-000000000000}"/>
    <hyperlink ref="P1:Q1" location="'賦金率表（毎月償還）'!A110" display="（住宅災害貸付け）" xr:uid="{00000000-0004-0000-0500-000001000000}"/>
    <hyperlink ref="AB47" location="'賦金率表（毎月償還H19.4以降の貸付）'!A1" display="ページTOPへ" xr:uid="{00000000-0004-0000-0500-000002000000}"/>
    <hyperlink ref="AB91" location="'賦金率表（毎月償還H19.4以降の貸付）'!A1" display="ページTOPへ" xr:uid="{00000000-0004-0000-0500-000003000000}"/>
    <hyperlink ref="E1:L1" location="'賦金率表（毎月償還）'!A68" display="在宅介護対応住宅貸付け等賦金率表" xr:uid="{00000000-0004-0000-0500-000004000000}"/>
    <hyperlink ref="P1:T1" location="'賦金率表（毎月償還H19.4以降の貸付）'!A107" display="災害・住宅災害貸付け賦金率表" xr:uid="{00000000-0004-0000-0500-000005000000}"/>
    <hyperlink ref="E1:M1" location="'賦金率表（毎月償還H19.4以降の貸付）'!A63" display="在宅介護対応　住宅・住宅災害貸付け賦金率表" xr:uid="{00000000-0004-0000-0500-000006000000}"/>
  </hyperlinks>
  <pageMargins left="0.70866141732283472" right="0.23622047244094491" top="0.15748031496062992" bottom="0.15748031496062992" header="0.15748031496062992" footer="0.15748031496062992"/>
  <pageSetup paperSize="9" scale="80" orientation="landscape" r:id="rId1"/>
  <headerFooter alignWithMargins="0"/>
  <rowBreaks count="1" manualBreakCount="1">
    <brk id="46"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97"/>
  <sheetViews>
    <sheetView zoomScaleNormal="100" workbookViewId="0"/>
  </sheetViews>
  <sheetFormatPr defaultRowHeight="13.5" x14ac:dyDescent="0.15"/>
  <cols>
    <col min="1" max="1" width="5" style="45" customWidth="1"/>
    <col min="2" max="3" width="12.25" style="45" hidden="1" customWidth="1"/>
    <col min="4" max="4" width="13.375" style="45" hidden="1" customWidth="1"/>
    <col min="5" max="5" width="13.25" style="45" hidden="1" customWidth="1"/>
    <col min="6" max="7" width="12.25" style="45" hidden="1" customWidth="1"/>
    <col min="8" max="8" width="13.375" style="45" hidden="1" customWidth="1"/>
    <col min="9" max="9" width="13.25" style="45" hidden="1" customWidth="1"/>
    <col min="10" max="10" width="5.625" style="45" hidden="1" customWidth="1"/>
    <col min="11" max="11" width="12.625" style="45" hidden="1" customWidth="1"/>
    <col min="12" max="12" width="12.25" style="45" hidden="1" customWidth="1"/>
    <col min="13" max="13" width="13.25" style="45" hidden="1" customWidth="1"/>
    <col min="14" max="16" width="12.25" style="45" hidden="1" customWidth="1"/>
    <col min="17" max="17" width="13.375" style="45" customWidth="1"/>
    <col min="18" max="20" width="12.25" style="45" hidden="1" customWidth="1"/>
    <col min="21" max="21" width="13.375" style="45" customWidth="1"/>
    <col min="22" max="24" width="12.25" style="45" hidden="1" customWidth="1"/>
    <col min="25" max="25" width="13.375" style="45" hidden="1" customWidth="1"/>
    <col min="26" max="26" width="6.125" style="45" customWidth="1"/>
    <col min="27" max="27" width="6" style="45" customWidth="1"/>
    <col min="28" max="32" width="9" style="45"/>
    <col min="33" max="33" width="11.375" style="45" customWidth="1"/>
    <col min="34" max="16384" width="9" style="45"/>
  </cols>
  <sheetData>
    <row r="1" spans="1:32" ht="21" customHeight="1" x14ac:dyDescent="0.15">
      <c r="A1" s="148"/>
      <c r="E1" s="87" t="s">
        <v>64</v>
      </c>
      <c r="I1" s="498" t="s">
        <v>109</v>
      </c>
      <c r="J1" s="496"/>
      <c r="K1" s="496"/>
      <c r="L1" s="496"/>
      <c r="M1" s="496"/>
      <c r="N1" s="499"/>
      <c r="O1" s="499"/>
      <c r="P1" s="499"/>
      <c r="Q1" s="499"/>
      <c r="R1" s="499"/>
      <c r="S1" s="499"/>
      <c r="T1" s="499"/>
      <c r="U1" s="499"/>
      <c r="V1" s="499"/>
      <c r="W1" s="499"/>
      <c r="X1" s="499"/>
      <c r="Y1" s="499"/>
      <c r="Z1" s="499"/>
      <c r="AA1" s="499"/>
      <c r="AC1" s="495" t="s">
        <v>108</v>
      </c>
      <c r="AD1" s="496"/>
      <c r="AE1" s="496"/>
      <c r="AF1" s="54"/>
    </row>
    <row r="2" spans="1:32" ht="30" customHeight="1" x14ac:dyDescent="0.15">
      <c r="A2" s="500" t="s">
        <v>124</v>
      </c>
      <c r="B2" s="501"/>
      <c r="C2" s="501"/>
      <c r="D2" s="501"/>
      <c r="E2" s="501"/>
      <c r="F2" s="501"/>
      <c r="G2" s="501"/>
      <c r="H2" s="501"/>
      <c r="I2" s="501"/>
      <c r="J2" s="501"/>
      <c r="K2" s="501"/>
      <c r="L2" s="501"/>
      <c r="M2" s="501"/>
      <c r="N2" s="501"/>
      <c r="O2" s="501"/>
      <c r="P2" s="501"/>
      <c r="Q2" s="501"/>
      <c r="R2" s="501"/>
      <c r="S2" s="501"/>
      <c r="T2" s="501"/>
      <c r="U2" s="501"/>
      <c r="V2" s="43"/>
      <c r="W2" s="43"/>
      <c r="X2" s="43"/>
      <c r="Y2" s="43"/>
      <c r="Z2" s="65" t="s">
        <v>93</v>
      </c>
      <c r="AA2" s="43"/>
      <c r="AB2" s="43"/>
    </row>
    <row r="3" spans="1:32" ht="13.5" customHeight="1" x14ac:dyDescent="0.15">
      <c r="A3" s="91" t="s">
        <v>97</v>
      </c>
      <c r="B3" s="90"/>
      <c r="C3" s="90"/>
      <c r="D3" s="90">
        <f>I3</f>
        <v>1.32</v>
      </c>
      <c r="E3" s="91" t="s">
        <v>97</v>
      </c>
      <c r="F3" s="92"/>
      <c r="G3" s="92"/>
      <c r="H3" s="92"/>
      <c r="I3" s="91">
        <f>Q3</f>
        <v>1.32</v>
      </c>
      <c r="J3" s="91"/>
      <c r="K3" s="91"/>
      <c r="L3" s="91"/>
      <c r="M3" s="93"/>
      <c r="N3" s="91"/>
      <c r="O3" s="91"/>
      <c r="P3" s="91"/>
      <c r="Q3" s="91">
        <v>1.32</v>
      </c>
      <c r="R3" s="91"/>
      <c r="S3" s="91"/>
      <c r="T3" s="91"/>
      <c r="U3" s="93" t="s">
        <v>98</v>
      </c>
      <c r="V3" s="91"/>
      <c r="W3" s="91"/>
      <c r="X3" s="91"/>
      <c r="Z3" s="94" t="s">
        <v>99</v>
      </c>
      <c r="AA3" s="92">
        <f>Q3/2</f>
        <v>0.66</v>
      </c>
      <c r="AB3" s="93" t="s">
        <v>98</v>
      </c>
      <c r="AD3" s="91"/>
      <c r="AE3" s="91"/>
      <c r="AF3" s="91"/>
    </row>
    <row r="4" spans="1:32" ht="13.5" customHeight="1" x14ac:dyDescent="0.15">
      <c r="A4" s="91" t="s">
        <v>100</v>
      </c>
      <c r="B4" s="95"/>
      <c r="C4" s="95"/>
      <c r="D4" s="95">
        <f>I4</f>
        <v>0.11</v>
      </c>
      <c r="E4" s="91" t="s">
        <v>100</v>
      </c>
      <c r="F4" s="91"/>
      <c r="G4" s="91"/>
      <c r="H4" s="91"/>
      <c r="I4" s="91">
        <f>ROUNDDOWN(I3/12,4)</f>
        <v>0.11</v>
      </c>
      <c r="J4" s="91"/>
      <c r="K4" s="91"/>
      <c r="L4" s="91"/>
      <c r="M4" s="93"/>
      <c r="N4" s="91"/>
      <c r="O4" s="91"/>
      <c r="P4" s="91"/>
      <c r="Q4" s="91">
        <f>ROUNDDOWN(Q3/12,4)</f>
        <v>0.11</v>
      </c>
      <c r="R4" s="91"/>
      <c r="S4" s="91"/>
      <c r="T4" s="91"/>
      <c r="U4" s="93" t="s">
        <v>98</v>
      </c>
      <c r="V4" s="94"/>
      <c r="W4" s="94"/>
      <c r="X4" s="94"/>
      <c r="Y4" s="94"/>
      <c r="Z4" s="43"/>
      <c r="AA4" s="149"/>
      <c r="AB4" s="43"/>
    </row>
    <row r="5" spans="1:32" ht="12.75" hidden="1" customHeight="1" x14ac:dyDescent="0.15">
      <c r="A5" s="96" t="s">
        <v>101</v>
      </c>
      <c r="B5" s="97"/>
      <c r="C5" s="97"/>
      <c r="D5" s="97">
        <v>1</v>
      </c>
      <c r="E5" s="43"/>
      <c r="F5" s="43"/>
      <c r="G5" s="43"/>
      <c r="H5" s="43">
        <v>2</v>
      </c>
      <c r="I5" s="43"/>
      <c r="J5" s="43"/>
      <c r="K5" s="43"/>
      <c r="L5" s="43"/>
      <c r="M5" s="43">
        <v>3</v>
      </c>
      <c r="N5" s="43"/>
      <c r="O5" s="43"/>
      <c r="P5" s="43"/>
      <c r="Q5" s="43">
        <v>4</v>
      </c>
      <c r="R5" s="43"/>
      <c r="S5" s="43"/>
      <c r="T5" s="43"/>
      <c r="U5" s="43">
        <v>5</v>
      </c>
      <c r="V5" s="46"/>
      <c r="W5" s="46"/>
      <c r="X5" s="46"/>
      <c r="Y5" s="43">
        <v>6</v>
      </c>
      <c r="Z5" s="43"/>
      <c r="AA5" s="149"/>
      <c r="AB5" s="43"/>
    </row>
    <row r="6" spans="1:32" ht="13.5" hidden="1" customHeight="1" x14ac:dyDescent="0.15">
      <c r="E6" s="43"/>
      <c r="F6" s="43"/>
      <c r="G6" s="43"/>
      <c r="H6" s="43"/>
      <c r="I6" s="43"/>
      <c r="J6" s="43"/>
      <c r="K6" s="43"/>
      <c r="L6" s="43"/>
      <c r="M6" s="43"/>
      <c r="N6" s="43"/>
      <c r="O6" s="43"/>
      <c r="P6" s="43"/>
      <c r="Q6" s="43"/>
      <c r="R6" s="43"/>
      <c r="S6" s="43"/>
      <c r="T6" s="43"/>
      <c r="U6" s="46"/>
      <c r="V6" s="46"/>
      <c r="W6" s="46"/>
      <c r="X6" s="46"/>
      <c r="Y6" s="46"/>
      <c r="Z6" s="43"/>
      <c r="AA6" s="149"/>
      <c r="AB6" s="43"/>
    </row>
    <row r="7" spans="1:32" ht="13.5" customHeight="1" x14ac:dyDescent="0.15">
      <c r="A7" s="53" t="s">
        <v>49</v>
      </c>
      <c r="B7" s="98" t="s">
        <v>102</v>
      </c>
      <c r="C7" s="98" t="s">
        <v>103</v>
      </c>
      <c r="D7" s="98" t="s">
        <v>104</v>
      </c>
      <c r="E7" s="99" t="s">
        <v>53</v>
      </c>
      <c r="F7" s="98" t="s">
        <v>102</v>
      </c>
      <c r="G7" s="98" t="s">
        <v>103</v>
      </c>
      <c r="H7" s="98" t="s">
        <v>104</v>
      </c>
      <c r="I7" s="99" t="s">
        <v>54</v>
      </c>
      <c r="J7" s="98" t="s">
        <v>102</v>
      </c>
      <c r="K7" s="98" t="s">
        <v>103</v>
      </c>
      <c r="L7" s="98" t="s">
        <v>104</v>
      </c>
      <c r="M7" s="99" t="s">
        <v>55</v>
      </c>
      <c r="N7" s="98" t="s">
        <v>102</v>
      </c>
      <c r="O7" s="98" t="s">
        <v>103</v>
      </c>
      <c r="P7" s="98" t="s">
        <v>104</v>
      </c>
      <c r="Q7" s="99" t="s">
        <v>56</v>
      </c>
      <c r="R7" s="98" t="s">
        <v>102</v>
      </c>
      <c r="S7" s="98" t="s">
        <v>103</v>
      </c>
      <c r="T7" s="98" t="s">
        <v>104</v>
      </c>
      <c r="U7" s="99" t="s">
        <v>57</v>
      </c>
      <c r="V7" s="98" t="s">
        <v>102</v>
      </c>
      <c r="W7" s="98" t="s">
        <v>103</v>
      </c>
      <c r="X7" s="98" t="s">
        <v>104</v>
      </c>
      <c r="Y7" s="99" t="s">
        <v>58</v>
      </c>
      <c r="Z7" s="43"/>
      <c r="AA7" s="150"/>
      <c r="AB7" s="43"/>
    </row>
    <row r="8" spans="1:32" ht="13.5" customHeight="1" x14ac:dyDescent="0.15">
      <c r="A8" s="100">
        <v>1</v>
      </c>
      <c r="B8" s="32">
        <f>1+6*$D$4/100</f>
        <v>1.0065999999999999</v>
      </c>
      <c r="C8" s="32">
        <f>1+$D$4*$D$5/100</f>
        <v>1.0011000000000001</v>
      </c>
      <c r="D8" s="32">
        <f>6*$D$4*1/100</f>
        <v>6.6E-3</v>
      </c>
      <c r="E8" s="32">
        <f>ROUND(C8*D8/(B8-1),10)</f>
        <v>1.0011000000000001</v>
      </c>
      <c r="F8" s="32">
        <f>1+6*$D$4/100</f>
        <v>1.0065999999999999</v>
      </c>
      <c r="G8" s="32">
        <f>1+$D$4*$H$5/100</f>
        <v>1.0022</v>
      </c>
      <c r="H8" s="32">
        <f>6*$D$4*1/100</f>
        <v>6.6E-3</v>
      </c>
      <c r="I8" s="32">
        <f>ROUND(G8*H8/(F8-1),10)</f>
        <v>1.0022</v>
      </c>
      <c r="J8" s="32">
        <f>1+6*$D$4/100</f>
        <v>1.0065999999999999</v>
      </c>
      <c r="K8" s="32">
        <f>1+$D$4*$M5/100</f>
        <v>1.0033000000000001</v>
      </c>
      <c r="L8" s="32">
        <f>6*$D$4*1/100</f>
        <v>6.6E-3</v>
      </c>
      <c r="M8" s="32">
        <f>ROUND(K8*L8/(J8-1),10)</f>
        <v>1.0033000000000001</v>
      </c>
      <c r="N8" s="32">
        <f>1+6*$D$4/100</f>
        <v>1.0065999999999999</v>
      </c>
      <c r="O8" s="32">
        <f>1+$D$4*$Q5/100</f>
        <v>1.0044</v>
      </c>
      <c r="P8" s="32">
        <f>6*$D$4*1/100</f>
        <v>6.6E-3</v>
      </c>
      <c r="Q8" s="32">
        <f>ROUND(O8*P8/(N8-1),10)</f>
        <v>1.0044</v>
      </c>
      <c r="R8" s="32">
        <f>1+6*$D$4/100</f>
        <v>1.0065999999999999</v>
      </c>
      <c r="S8" s="32">
        <f>1+$D$4*$U5/100</f>
        <v>1.0055000000000001</v>
      </c>
      <c r="T8" s="32">
        <f>6*$D$4*1/100</f>
        <v>6.6E-3</v>
      </c>
      <c r="U8" s="32">
        <f>ROUND(S8*T8/(R8-1),10)</f>
        <v>1.0055000000000001</v>
      </c>
      <c r="V8" s="32">
        <f>1+6*$D$4/100</f>
        <v>1.0065999999999999</v>
      </c>
      <c r="W8" s="32">
        <f>1+$D$4*$Y5/100</f>
        <v>1.0065999999999999</v>
      </c>
      <c r="X8" s="32">
        <f>6*$D$4*1/100</f>
        <v>6.6E-3</v>
      </c>
      <c r="Y8" s="32">
        <f>ROUND(W8*X8/(V8-1),10)</f>
        <v>1.0065999999999999</v>
      </c>
      <c r="Z8" s="43"/>
      <c r="AA8" s="151" t="s">
        <v>67</v>
      </c>
      <c r="AB8" s="43"/>
    </row>
    <row r="9" spans="1:32" ht="13.5" customHeight="1" x14ac:dyDescent="0.15">
      <c r="A9" s="101">
        <v>2</v>
      </c>
      <c r="B9" s="81">
        <f>(1+6*$D$4/100)*B8</f>
        <v>1.0132435599999998</v>
      </c>
      <c r="C9" s="34">
        <f>$C$8</f>
        <v>1.0011000000000001</v>
      </c>
      <c r="D9" s="34">
        <f>6*$D$4*B8/100</f>
        <v>6.6435599999999997E-3</v>
      </c>
      <c r="E9" s="34">
        <f>ROUND(C9*D9/(B9-1),10)</f>
        <v>0.50219638190000004</v>
      </c>
      <c r="F9" s="81">
        <f>(1+6*$D$4/100)*F8</f>
        <v>1.0132435599999998</v>
      </c>
      <c r="G9" s="34">
        <f>$G$8</f>
        <v>1.0022</v>
      </c>
      <c r="H9" s="34">
        <f>6*$D$4*F8/100</f>
        <v>6.6435599999999997E-3</v>
      </c>
      <c r="I9" s="34">
        <f>ROUND(G9*H9/(F9-1),10)</f>
        <v>0.50274819100000001</v>
      </c>
      <c r="J9" s="81">
        <f>(1+6*$D$4/100)*J8</f>
        <v>1.0132435599999998</v>
      </c>
      <c r="K9" s="34">
        <f>$K$8</f>
        <v>1.0033000000000001</v>
      </c>
      <c r="L9" s="34">
        <f>6*$D$4*J8/100</f>
        <v>6.6435599999999997E-3</v>
      </c>
      <c r="M9" s="34">
        <f>ROUND(K9*L9/(J9-1),10)</f>
        <v>0.50329999999999997</v>
      </c>
      <c r="N9" s="81">
        <f>(1+6*$D$4/100)*N8</f>
        <v>1.0132435599999998</v>
      </c>
      <c r="O9" s="34">
        <f>$O$8</f>
        <v>1.0044</v>
      </c>
      <c r="P9" s="34">
        <f>6*$D$4*N8/100</f>
        <v>6.6435599999999997E-3</v>
      </c>
      <c r="Q9" s="34">
        <f>ROUND(O9*P9/(N9-1),10)</f>
        <v>0.50385180900000004</v>
      </c>
      <c r="R9" s="81">
        <f>(1+6*$D$4/100)*R8</f>
        <v>1.0132435599999998</v>
      </c>
      <c r="S9" s="34">
        <f>$S$8</f>
        <v>1.0055000000000001</v>
      </c>
      <c r="T9" s="34">
        <f>6*$D$4*R8/100</f>
        <v>6.6435599999999997E-3</v>
      </c>
      <c r="U9" s="34">
        <f>ROUND(S9*T9/(R9-1),10)</f>
        <v>0.50440361810000001</v>
      </c>
      <c r="V9" s="81">
        <f>(1+6*$D$4/100)*V8</f>
        <v>1.0132435599999998</v>
      </c>
      <c r="W9" s="34">
        <f>$W$8</f>
        <v>1.0065999999999999</v>
      </c>
      <c r="X9" s="34">
        <f>6*$D$4*V8/100</f>
        <v>6.6435599999999997E-3</v>
      </c>
      <c r="Y9" s="34">
        <f>ROUND(W9*X9/(V9-1),10)</f>
        <v>0.50495542709999997</v>
      </c>
      <c r="Z9" s="43"/>
      <c r="AA9" s="151" t="s">
        <v>66</v>
      </c>
      <c r="AB9" s="43"/>
    </row>
    <row r="10" spans="1:32" ht="13.5" customHeight="1" x14ac:dyDescent="0.15">
      <c r="A10" s="101">
        <v>3</v>
      </c>
      <c r="B10" s="81">
        <f t="shared" ref="B10:B67" si="0">(1+6*$D$4/100)*B9</f>
        <v>1.0199309674959998</v>
      </c>
      <c r="C10" s="34">
        <f t="shared" ref="C10:C67" si="1">$C$8</f>
        <v>1.0011000000000001</v>
      </c>
      <c r="D10" s="34">
        <f t="shared" ref="D10:D67" si="2">6*$D$4*B9/100</f>
        <v>6.687407496E-3</v>
      </c>
      <c r="E10" s="34">
        <f t="shared" ref="E10:E67" si="3">ROUND(C10*D10/(B10-1),10)</f>
        <v>0.33589757469999998</v>
      </c>
      <c r="F10" s="81">
        <f t="shared" ref="F10:F67" si="4">(1+6*$D$4/100)*F9</f>
        <v>1.0199309674959998</v>
      </c>
      <c r="G10" s="34">
        <f t="shared" ref="G10:G67" si="5">$G$8</f>
        <v>1.0022</v>
      </c>
      <c r="H10" s="34">
        <f t="shared" ref="H10:H67" si="6">6*$D$4*F9/100</f>
        <v>6.687407496E-3</v>
      </c>
      <c r="I10" s="34">
        <f t="shared" ref="I10:I67" si="7">ROUND(G10*H10/(F10-1),10)</f>
        <v>0.33626665610000001</v>
      </c>
      <c r="J10" s="81">
        <f t="shared" ref="J10:J67" si="8">(1+6*$D$4/100)*J9</f>
        <v>1.0199309674959998</v>
      </c>
      <c r="K10" s="34">
        <f t="shared" ref="K10:K67" si="9">$K$8</f>
        <v>1.0033000000000001</v>
      </c>
      <c r="L10" s="34">
        <f t="shared" ref="L10:L67" si="10">6*$D$4*J9/100</f>
        <v>6.687407496E-3</v>
      </c>
      <c r="M10" s="34">
        <f t="shared" ref="M10:M67" si="11">ROUND(K10*L10/(J10-1),10)</f>
        <v>0.33663573740000002</v>
      </c>
      <c r="N10" s="81">
        <f t="shared" ref="N10:N67" si="12">(1+6*$D$4/100)*N9</f>
        <v>1.0199309674959998</v>
      </c>
      <c r="O10" s="34">
        <f t="shared" ref="O10:O67" si="13">$O$8</f>
        <v>1.0044</v>
      </c>
      <c r="P10" s="34">
        <f t="shared" ref="P10:P67" si="14">6*$D$4*N9/100</f>
        <v>6.687407496E-3</v>
      </c>
      <c r="Q10" s="34">
        <f t="shared" ref="Q10:Q67" si="15">ROUND(O10*P10/(N10-1),10)</f>
        <v>0.33700481879999999</v>
      </c>
      <c r="R10" s="81">
        <f t="shared" ref="R10:R67" si="16">(1+6*$D$4/100)*R9</f>
        <v>1.0199309674959998</v>
      </c>
      <c r="S10" s="34">
        <f t="shared" ref="S10:S67" si="17">$S$8</f>
        <v>1.0055000000000001</v>
      </c>
      <c r="T10" s="34">
        <f t="shared" ref="T10:T67" si="18">6*$D$4*R9/100</f>
        <v>6.687407496E-3</v>
      </c>
      <c r="U10" s="34">
        <f t="shared" ref="U10:U67" si="19">ROUND(S10*T10/(R10-1),10)</f>
        <v>0.33737390010000001</v>
      </c>
      <c r="V10" s="81">
        <f t="shared" ref="V10:V67" si="20">(1+6*$D$4/100)*V9</f>
        <v>1.0199309674959998</v>
      </c>
      <c r="W10" s="34">
        <f t="shared" ref="W10:W67" si="21">$W$8</f>
        <v>1.0065999999999999</v>
      </c>
      <c r="X10" s="34">
        <f t="shared" ref="X10:X67" si="22">6*$D$4*V9/100</f>
        <v>6.687407496E-3</v>
      </c>
      <c r="Y10" s="34">
        <f t="shared" ref="Y10:Y67" si="23">ROUND(W10*X10/(V10-1),10)</f>
        <v>0.33774298149999998</v>
      </c>
      <c r="Z10" s="43"/>
      <c r="AA10" s="43"/>
      <c r="AB10" s="43"/>
    </row>
    <row r="11" spans="1:32" ht="13.5" customHeight="1" x14ac:dyDescent="0.15">
      <c r="A11" s="101">
        <v>4</v>
      </c>
      <c r="B11" s="81">
        <f t="shared" si="0"/>
        <v>1.0266625118814734</v>
      </c>
      <c r="C11" s="34">
        <f t="shared" si="1"/>
        <v>1.0011000000000001</v>
      </c>
      <c r="D11" s="34">
        <f t="shared" si="2"/>
        <v>6.7315443854735991E-3</v>
      </c>
      <c r="E11" s="34">
        <f t="shared" si="3"/>
        <v>0.25274997020000001</v>
      </c>
      <c r="F11" s="81">
        <f t="shared" si="4"/>
        <v>1.0266625118814734</v>
      </c>
      <c r="G11" s="34">
        <f t="shared" si="5"/>
        <v>1.0022</v>
      </c>
      <c r="H11" s="34">
        <f t="shared" si="6"/>
        <v>6.7315443854735991E-3</v>
      </c>
      <c r="I11" s="34">
        <f t="shared" si="7"/>
        <v>0.2530276897</v>
      </c>
      <c r="J11" s="81">
        <f t="shared" si="8"/>
        <v>1.0266625118814734</v>
      </c>
      <c r="K11" s="34">
        <f t="shared" si="9"/>
        <v>1.0033000000000001</v>
      </c>
      <c r="L11" s="34">
        <f t="shared" si="10"/>
        <v>6.7315443854735991E-3</v>
      </c>
      <c r="M11" s="34">
        <f t="shared" si="11"/>
        <v>0.2533054092</v>
      </c>
      <c r="N11" s="81">
        <f t="shared" si="12"/>
        <v>1.0266625118814734</v>
      </c>
      <c r="O11" s="34">
        <f t="shared" si="13"/>
        <v>1.0044</v>
      </c>
      <c r="P11" s="34">
        <f t="shared" si="14"/>
        <v>6.7315443854735991E-3</v>
      </c>
      <c r="Q11" s="34">
        <f t="shared" si="15"/>
        <v>0.25358312869999999</v>
      </c>
      <c r="R11" s="81">
        <f t="shared" si="16"/>
        <v>1.0266625118814734</v>
      </c>
      <c r="S11" s="34">
        <f t="shared" si="17"/>
        <v>1.0055000000000001</v>
      </c>
      <c r="T11" s="34">
        <f t="shared" si="18"/>
        <v>6.7315443854735991E-3</v>
      </c>
      <c r="U11" s="34">
        <f t="shared" si="19"/>
        <v>0.25386084809999998</v>
      </c>
      <c r="V11" s="81">
        <f t="shared" si="20"/>
        <v>1.0266625118814734</v>
      </c>
      <c r="W11" s="34">
        <f t="shared" si="21"/>
        <v>1.0065999999999999</v>
      </c>
      <c r="X11" s="34">
        <f t="shared" si="22"/>
        <v>6.7315443854735991E-3</v>
      </c>
      <c r="Y11" s="34">
        <f t="shared" si="23"/>
        <v>0.25413856759999998</v>
      </c>
      <c r="Z11" s="43"/>
      <c r="AA11" s="43"/>
      <c r="AB11" s="43"/>
    </row>
    <row r="12" spans="1:32" ht="13.5" customHeight="1" x14ac:dyDescent="0.15">
      <c r="A12" s="102">
        <v>5</v>
      </c>
      <c r="B12" s="82">
        <f t="shared" si="0"/>
        <v>1.0334384844598909</v>
      </c>
      <c r="C12" s="38">
        <f t="shared" si="1"/>
        <v>1.0011000000000001</v>
      </c>
      <c r="D12" s="38">
        <f t="shared" si="2"/>
        <v>6.7759725784177251E-3</v>
      </c>
      <c r="E12" s="38">
        <f t="shared" si="3"/>
        <v>0.20286284669999999</v>
      </c>
      <c r="F12" s="82">
        <f t="shared" si="4"/>
        <v>1.0334384844598909</v>
      </c>
      <c r="G12" s="38">
        <f t="shared" si="5"/>
        <v>1.0022</v>
      </c>
      <c r="H12" s="38">
        <f t="shared" si="6"/>
        <v>6.7759725784177251E-3</v>
      </c>
      <c r="I12" s="38">
        <f t="shared" si="7"/>
        <v>0.20308575070000001</v>
      </c>
      <c r="J12" s="82">
        <f t="shared" si="8"/>
        <v>1.0334384844598909</v>
      </c>
      <c r="K12" s="38">
        <f t="shared" si="9"/>
        <v>1.0033000000000001</v>
      </c>
      <c r="L12" s="38">
        <f t="shared" si="10"/>
        <v>6.7759725784177251E-3</v>
      </c>
      <c r="M12" s="38">
        <f t="shared" si="11"/>
        <v>0.2033086546</v>
      </c>
      <c r="N12" s="82">
        <f t="shared" si="12"/>
        <v>1.0334384844598909</v>
      </c>
      <c r="O12" s="38">
        <f t="shared" si="13"/>
        <v>1.0044</v>
      </c>
      <c r="P12" s="38">
        <f t="shared" si="14"/>
        <v>6.7759725784177251E-3</v>
      </c>
      <c r="Q12" s="38">
        <f t="shared" si="15"/>
        <v>0.2035315586</v>
      </c>
      <c r="R12" s="82">
        <f t="shared" si="16"/>
        <v>1.0334384844598909</v>
      </c>
      <c r="S12" s="38">
        <f t="shared" si="17"/>
        <v>1.0055000000000001</v>
      </c>
      <c r="T12" s="38">
        <f t="shared" si="18"/>
        <v>6.7759725784177251E-3</v>
      </c>
      <c r="U12" s="38">
        <f t="shared" si="19"/>
        <v>0.20375446250000001</v>
      </c>
      <c r="V12" s="82">
        <f t="shared" si="20"/>
        <v>1.0334384844598909</v>
      </c>
      <c r="W12" s="38">
        <f t="shared" si="21"/>
        <v>1.0065999999999999</v>
      </c>
      <c r="X12" s="38">
        <f t="shared" si="22"/>
        <v>6.7759725784177251E-3</v>
      </c>
      <c r="Y12" s="38">
        <f t="shared" si="23"/>
        <v>0.2039773664</v>
      </c>
      <c r="Z12" s="43"/>
      <c r="AA12" s="43"/>
      <c r="AB12" s="43"/>
    </row>
    <row r="13" spans="1:32" ht="13.5" customHeight="1" x14ac:dyDescent="0.15">
      <c r="A13" s="103">
        <v>6</v>
      </c>
      <c r="B13" s="83">
        <f t="shared" si="0"/>
        <v>1.0402591784573261</v>
      </c>
      <c r="C13" s="40">
        <f t="shared" si="1"/>
        <v>1.0011000000000001</v>
      </c>
      <c r="D13" s="40">
        <f t="shared" si="2"/>
        <v>6.8206939974352811E-3</v>
      </c>
      <c r="E13" s="40">
        <f t="shared" si="3"/>
        <v>0.1696059637</v>
      </c>
      <c r="F13" s="83">
        <f t="shared" si="4"/>
        <v>1.0402591784573261</v>
      </c>
      <c r="G13" s="40">
        <f t="shared" si="5"/>
        <v>1.0022</v>
      </c>
      <c r="H13" s="40">
        <f t="shared" si="6"/>
        <v>6.8206939974352811E-3</v>
      </c>
      <c r="I13" s="40">
        <f t="shared" si="7"/>
        <v>0.16979232529999999</v>
      </c>
      <c r="J13" s="83">
        <f t="shared" si="8"/>
        <v>1.0402591784573261</v>
      </c>
      <c r="K13" s="40">
        <f t="shared" si="9"/>
        <v>1.0033000000000001</v>
      </c>
      <c r="L13" s="40">
        <f t="shared" si="10"/>
        <v>6.8206939974352811E-3</v>
      </c>
      <c r="M13" s="40">
        <f t="shared" si="11"/>
        <v>0.1699786868</v>
      </c>
      <c r="N13" s="83">
        <f t="shared" si="12"/>
        <v>1.0402591784573261</v>
      </c>
      <c r="O13" s="40">
        <f t="shared" si="13"/>
        <v>1.0044</v>
      </c>
      <c r="P13" s="40">
        <f t="shared" si="14"/>
        <v>6.8206939974352811E-3</v>
      </c>
      <c r="Q13" s="40">
        <f t="shared" si="15"/>
        <v>0.17016504839999999</v>
      </c>
      <c r="R13" s="83">
        <f t="shared" si="16"/>
        <v>1.0402591784573261</v>
      </c>
      <c r="S13" s="40">
        <f t="shared" si="17"/>
        <v>1.0055000000000001</v>
      </c>
      <c r="T13" s="40">
        <f t="shared" si="18"/>
        <v>6.8206939974352811E-3</v>
      </c>
      <c r="U13" s="40">
        <f t="shared" si="19"/>
        <v>0.17035141000000001</v>
      </c>
      <c r="V13" s="83">
        <f t="shared" si="20"/>
        <v>1.0402591784573261</v>
      </c>
      <c r="W13" s="40">
        <f t="shared" si="21"/>
        <v>1.0065999999999999</v>
      </c>
      <c r="X13" s="40">
        <f t="shared" si="22"/>
        <v>6.8206939974352811E-3</v>
      </c>
      <c r="Y13" s="40">
        <f t="shared" si="23"/>
        <v>0.17053777149999999</v>
      </c>
      <c r="Z13" s="43"/>
      <c r="AA13" s="43"/>
      <c r="AB13" s="43"/>
    </row>
    <row r="14" spans="1:32" ht="13.5" customHeight="1" x14ac:dyDescent="0.15">
      <c r="A14" s="101">
        <v>7</v>
      </c>
      <c r="B14" s="81">
        <f t="shared" si="0"/>
        <v>1.0471248890351443</v>
      </c>
      <c r="C14" s="34">
        <f t="shared" si="1"/>
        <v>1.0011000000000001</v>
      </c>
      <c r="D14" s="34">
        <f t="shared" si="2"/>
        <v>6.8657105778183528E-3</v>
      </c>
      <c r="E14" s="34">
        <f t="shared" si="3"/>
        <v>0.14585207519999999</v>
      </c>
      <c r="F14" s="81">
        <f t="shared" si="4"/>
        <v>1.0471248890351443</v>
      </c>
      <c r="G14" s="34">
        <f t="shared" si="5"/>
        <v>1.0022</v>
      </c>
      <c r="H14" s="34">
        <f t="shared" si="6"/>
        <v>6.8657105778183528E-3</v>
      </c>
      <c r="I14" s="34">
        <f t="shared" si="7"/>
        <v>0.14601233620000001</v>
      </c>
      <c r="J14" s="81">
        <f t="shared" si="8"/>
        <v>1.0471248890351443</v>
      </c>
      <c r="K14" s="34">
        <f t="shared" si="9"/>
        <v>1.0033000000000001</v>
      </c>
      <c r="L14" s="34">
        <f t="shared" si="10"/>
        <v>6.8657105778183528E-3</v>
      </c>
      <c r="M14" s="34">
        <f t="shared" si="11"/>
        <v>0.1461725972</v>
      </c>
      <c r="N14" s="81">
        <f t="shared" si="12"/>
        <v>1.0471248890351443</v>
      </c>
      <c r="O14" s="34">
        <f t="shared" si="13"/>
        <v>1.0044</v>
      </c>
      <c r="P14" s="34">
        <f t="shared" si="14"/>
        <v>6.8657105778183528E-3</v>
      </c>
      <c r="Q14" s="34">
        <f t="shared" si="15"/>
        <v>0.1463328582</v>
      </c>
      <c r="R14" s="81">
        <f t="shared" si="16"/>
        <v>1.0471248890351443</v>
      </c>
      <c r="S14" s="34">
        <f t="shared" si="17"/>
        <v>1.0055000000000001</v>
      </c>
      <c r="T14" s="34">
        <f t="shared" si="18"/>
        <v>6.8657105778183528E-3</v>
      </c>
      <c r="U14" s="34">
        <f t="shared" si="19"/>
        <v>0.14649311919999999</v>
      </c>
      <c r="V14" s="81">
        <f t="shared" si="20"/>
        <v>1.0471248890351443</v>
      </c>
      <c r="W14" s="34">
        <f t="shared" si="21"/>
        <v>1.0065999999999999</v>
      </c>
      <c r="X14" s="34">
        <f t="shared" si="22"/>
        <v>6.8657105778183528E-3</v>
      </c>
      <c r="Y14" s="34">
        <f t="shared" si="23"/>
        <v>0.14665338019999999</v>
      </c>
      <c r="Z14" s="43"/>
      <c r="AA14" s="43"/>
      <c r="AB14" s="43"/>
    </row>
    <row r="15" spans="1:32" ht="13.5" customHeight="1" x14ac:dyDescent="0.15">
      <c r="A15" s="101">
        <v>8</v>
      </c>
      <c r="B15" s="81">
        <f t="shared" si="0"/>
        <v>1.0540359133027761</v>
      </c>
      <c r="C15" s="34">
        <f t="shared" si="1"/>
        <v>1.0011000000000001</v>
      </c>
      <c r="D15" s="34">
        <f t="shared" si="2"/>
        <v>6.911024267631953E-3</v>
      </c>
      <c r="E15" s="34">
        <f t="shared" si="3"/>
        <v>0.12803755820000001</v>
      </c>
      <c r="F15" s="81">
        <f t="shared" si="4"/>
        <v>1.0540359133027761</v>
      </c>
      <c r="G15" s="34">
        <f t="shared" si="5"/>
        <v>1.0022</v>
      </c>
      <c r="H15" s="34">
        <f t="shared" si="6"/>
        <v>6.911024267631953E-3</v>
      </c>
      <c r="I15" s="34">
        <f t="shared" si="7"/>
        <v>0.12817824480000001</v>
      </c>
      <c r="J15" s="81">
        <f t="shared" si="8"/>
        <v>1.0540359133027761</v>
      </c>
      <c r="K15" s="34">
        <f t="shared" si="9"/>
        <v>1.0033000000000001</v>
      </c>
      <c r="L15" s="34">
        <f t="shared" si="10"/>
        <v>6.911024267631953E-3</v>
      </c>
      <c r="M15" s="34">
        <f t="shared" si="11"/>
        <v>0.12831893129999999</v>
      </c>
      <c r="N15" s="81">
        <f t="shared" si="12"/>
        <v>1.0540359133027761</v>
      </c>
      <c r="O15" s="34">
        <f t="shared" si="13"/>
        <v>1.0044</v>
      </c>
      <c r="P15" s="34">
        <f t="shared" si="14"/>
        <v>6.911024267631953E-3</v>
      </c>
      <c r="Q15" s="34">
        <f t="shared" si="15"/>
        <v>0.12845961789999999</v>
      </c>
      <c r="R15" s="81">
        <f t="shared" si="16"/>
        <v>1.0540359133027761</v>
      </c>
      <c r="S15" s="34">
        <f t="shared" si="17"/>
        <v>1.0055000000000001</v>
      </c>
      <c r="T15" s="34">
        <f t="shared" si="18"/>
        <v>6.911024267631953E-3</v>
      </c>
      <c r="U15" s="34">
        <f t="shared" si="19"/>
        <v>0.1286003044</v>
      </c>
      <c r="V15" s="81">
        <f t="shared" si="20"/>
        <v>1.0540359133027761</v>
      </c>
      <c r="W15" s="34">
        <f t="shared" si="21"/>
        <v>1.0065999999999999</v>
      </c>
      <c r="X15" s="34">
        <f t="shared" si="22"/>
        <v>6.911024267631953E-3</v>
      </c>
      <c r="Y15" s="34">
        <f t="shared" si="23"/>
        <v>0.128740991</v>
      </c>
      <c r="Z15" s="43"/>
      <c r="AA15" s="43"/>
      <c r="AB15" s="43"/>
    </row>
    <row r="16" spans="1:32" ht="13.5" customHeight="1" x14ac:dyDescent="0.15">
      <c r="A16" s="101">
        <v>9</v>
      </c>
      <c r="B16" s="81">
        <f t="shared" si="0"/>
        <v>1.0609925503305744</v>
      </c>
      <c r="C16" s="34">
        <f t="shared" si="1"/>
        <v>1.0011000000000001</v>
      </c>
      <c r="D16" s="34">
        <f t="shared" si="2"/>
        <v>6.9566370277983226E-3</v>
      </c>
      <c r="E16" s="34">
        <f t="shared" si="3"/>
        <v>0.1141826222</v>
      </c>
      <c r="F16" s="81">
        <f t="shared" si="4"/>
        <v>1.0609925503305744</v>
      </c>
      <c r="G16" s="34">
        <f t="shared" si="5"/>
        <v>1.0022</v>
      </c>
      <c r="H16" s="34">
        <f t="shared" si="6"/>
        <v>6.9566370277983226E-3</v>
      </c>
      <c r="I16" s="34">
        <f t="shared" si="7"/>
        <v>0.114308085</v>
      </c>
      <c r="J16" s="81">
        <f t="shared" si="8"/>
        <v>1.0609925503305744</v>
      </c>
      <c r="K16" s="34">
        <f t="shared" si="9"/>
        <v>1.0033000000000001</v>
      </c>
      <c r="L16" s="34">
        <f t="shared" si="10"/>
        <v>6.9566370277983226E-3</v>
      </c>
      <c r="M16" s="34">
        <f t="shared" si="11"/>
        <v>0.1144335479</v>
      </c>
      <c r="N16" s="81">
        <f t="shared" si="12"/>
        <v>1.0609925503305744</v>
      </c>
      <c r="O16" s="34">
        <f t="shared" si="13"/>
        <v>1.0044</v>
      </c>
      <c r="P16" s="34">
        <f t="shared" si="14"/>
        <v>6.9566370277983226E-3</v>
      </c>
      <c r="Q16" s="34">
        <f t="shared" si="15"/>
        <v>0.1145590108</v>
      </c>
      <c r="R16" s="81">
        <f t="shared" si="16"/>
        <v>1.0609925503305744</v>
      </c>
      <c r="S16" s="34">
        <f t="shared" si="17"/>
        <v>1.0055000000000001</v>
      </c>
      <c r="T16" s="34">
        <f t="shared" si="18"/>
        <v>6.9566370277983226E-3</v>
      </c>
      <c r="U16" s="34">
        <f t="shared" si="19"/>
        <v>0.1146844737</v>
      </c>
      <c r="V16" s="81">
        <f t="shared" si="20"/>
        <v>1.0609925503305744</v>
      </c>
      <c r="W16" s="34">
        <f t="shared" si="21"/>
        <v>1.0065999999999999</v>
      </c>
      <c r="X16" s="34">
        <f t="shared" si="22"/>
        <v>6.9566370277983226E-3</v>
      </c>
      <c r="Y16" s="34">
        <f t="shared" si="23"/>
        <v>0.1148099365</v>
      </c>
      <c r="Z16" s="43"/>
      <c r="AA16" s="43"/>
      <c r="AB16" s="43"/>
    </row>
    <row r="17" spans="1:28" ht="13.5" customHeight="1" x14ac:dyDescent="0.15">
      <c r="A17" s="104">
        <v>10</v>
      </c>
      <c r="B17" s="84">
        <f t="shared" si="0"/>
        <v>1.0679951011627562</v>
      </c>
      <c r="C17" s="36">
        <f t="shared" si="1"/>
        <v>1.0011000000000001</v>
      </c>
      <c r="D17" s="36">
        <f t="shared" si="2"/>
        <v>7.0025508321817911E-3</v>
      </c>
      <c r="E17" s="36">
        <f t="shared" si="3"/>
        <v>0.1030993927</v>
      </c>
      <c r="F17" s="84">
        <f t="shared" si="4"/>
        <v>1.0679951011627562</v>
      </c>
      <c r="G17" s="36">
        <f t="shared" si="5"/>
        <v>1.0022</v>
      </c>
      <c r="H17" s="36">
        <f t="shared" si="6"/>
        <v>7.0025508321817911E-3</v>
      </c>
      <c r="I17" s="36">
        <f t="shared" si="7"/>
        <v>0.10321267739999999</v>
      </c>
      <c r="J17" s="84">
        <f t="shared" si="8"/>
        <v>1.0679951011627562</v>
      </c>
      <c r="K17" s="36">
        <f t="shared" si="9"/>
        <v>1.0033000000000001</v>
      </c>
      <c r="L17" s="36">
        <f t="shared" si="10"/>
        <v>7.0025508321817911E-3</v>
      </c>
      <c r="M17" s="36">
        <f t="shared" si="11"/>
        <v>0.1033259622</v>
      </c>
      <c r="N17" s="84">
        <f t="shared" si="12"/>
        <v>1.0679951011627562</v>
      </c>
      <c r="O17" s="36">
        <f t="shared" si="13"/>
        <v>1.0044</v>
      </c>
      <c r="P17" s="36">
        <f t="shared" si="14"/>
        <v>7.0025508321817911E-3</v>
      </c>
      <c r="Q17" s="36">
        <f t="shared" si="15"/>
        <v>0.1034392469</v>
      </c>
      <c r="R17" s="84">
        <f t="shared" si="16"/>
        <v>1.0679951011627562</v>
      </c>
      <c r="S17" s="36">
        <f t="shared" si="17"/>
        <v>1.0055000000000001</v>
      </c>
      <c r="T17" s="36">
        <f t="shared" si="18"/>
        <v>7.0025508321817911E-3</v>
      </c>
      <c r="U17" s="36">
        <f t="shared" si="19"/>
        <v>0.1035525316</v>
      </c>
      <c r="V17" s="84">
        <f t="shared" si="20"/>
        <v>1.0679951011627562</v>
      </c>
      <c r="W17" s="36">
        <f t="shared" si="21"/>
        <v>1.0065999999999999</v>
      </c>
      <c r="X17" s="36">
        <f t="shared" si="22"/>
        <v>7.0025508321817911E-3</v>
      </c>
      <c r="Y17" s="36">
        <f t="shared" si="23"/>
        <v>0.1036658163</v>
      </c>
      <c r="Z17" s="43"/>
      <c r="AA17" s="43"/>
      <c r="AB17" s="43"/>
    </row>
    <row r="18" spans="1:28" ht="13.5" customHeight="1" x14ac:dyDescent="0.15">
      <c r="A18" s="100">
        <v>11</v>
      </c>
      <c r="B18" s="80">
        <f t="shared" si="0"/>
        <v>1.0750438688304302</v>
      </c>
      <c r="C18" s="32">
        <f t="shared" si="1"/>
        <v>1.0011000000000001</v>
      </c>
      <c r="D18" s="32">
        <f t="shared" si="2"/>
        <v>7.048767667674192E-3</v>
      </c>
      <c r="E18" s="32">
        <f t="shared" si="3"/>
        <v>9.4031949899999995E-2</v>
      </c>
      <c r="F18" s="80">
        <f t="shared" si="4"/>
        <v>1.0750438688304302</v>
      </c>
      <c r="G18" s="32">
        <f t="shared" si="5"/>
        <v>1.0022</v>
      </c>
      <c r="H18" s="32">
        <f t="shared" si="6"/>
        <v>7.048767667674192E-3</v>
      </c>
      <c r="I18" s="32">
        <f t="shared" si="7"/>
        <v>9.4135271399999998E-2</v>
      </c>
      <c r="J18" s="80">
        <f t="shared" si="8"/>
        <v>1.0750438688304302</v>
      </c>
      <c r="K18" s="32">
        <f t="shared" si="9"/>
        <v>1.0033000000000001</v>
      </c>
      <c r="L18" s="32">
        <f t="shared" si="10"/>
        <v>7.048767667674192E-3</v>
      </c>
      <c r="M18" s="32">
        <f t="shared" si="11"/>
        <v>9.4238592900000001E-2</v>
      </c>
      <c r="N18" s="80">
        <f t="shared" si="12"/>
        <v>1.0750438688304302</v>
      </c>
      <c r="O18" s="32">
        <f t="shared" si="13"/>
        <v>1.0044</v>
      </c>
      <c r="P18" s="32">
        <f t="shared" si="14"/>
        <v>7.048767667674192E-3</v>
      </c>
      <c r="Q18" s="32">
        <f t="shared" si="15"/>
        <v>9.4341914299999996E-2</v>
      </c>
      <c r="R18" s="80">
        <f t="shared" si="16"/>
        <v>1.0750438688304302</v>
      </c>
      <c r="S18" s="32">
        <f t="shared" si="17"/>
        <v>1.0055000000000001</v>
      </c>
      <c r="T18" s="32">
        <f t="shared" si="18"/>
        <v>7.048767667674192E-3</v>
      </c>
      <c r="U18" s="32">
        <f t="shared" si="19"/>
        <v>9.4445235799999999E-2</v>
      </c>
      <c r="V18" s="80">
        <f t="shared" si="20"/>
        <v>1.0750438688304302</v>
      </c>
      <c r="W18" s="32">
        <f t="shared" si="21"/>
        <v>1.0065999999999999</v>
      </c>
      <c r="X18" s="32">
        <f t="shared" si="22"/>
        <v>7.048767667674192E-3</v>
      </c>
      <c r="Y18" s="32">
        <f t="shared" si="23"/>
        <v>9.4548557300000002E-2</v>
      </c>
      <c r="Z18" s="43"/>
      <c r="AA18" s="43"/>
      <c r="AB18" s="43"/>
    </row>
    <row r="19" spans="1:28" ht="13.5" customHeight="1" x14ac:dyDescent="0.15">
      <c r="A19" s="101">
        <v>12</v>
      </c>
      <c r="B19" s="81">
        <f t="shared" si="0"/>
        <v>1.0821391583647111</v>
      </c>
      <c r="C19" s="34">
        <f t="shared" si="1"/>
        <v>1.0011000000000001</v>
      </c>
      <c r="D19" s="34">
        <f t="shared" si="2"/>
        <v>7.0952895342808395E-3</v>
      </c>
      <c r="E19" s="34">
        <f t="shared" si="3"/>
        <v>8.6476346900000001E-2</v>
      </c>
      <c r="F19" s="81">
        <f t="shared" si="4"/>
        <v>1.0821391583647111</v>
      </c>
      <c r="G19" s="34">
        <f t="shared" si="5"/>
        <v>1.0022</v>
      </c>
      <c r="H19" s="34">
        <f t="shared" si="6"/>
        <v>7.0952895342808395E-3</v>
      </c>
      <c r="I19" s="34">
        <f t="shared" si="7"/>
        <v>8.6571366400000002E-2</v>
      </c>
      <c r="J19" s="81">
        <f t="shared" si="8"/>
        <v>1.0821391583647111</v>
      </c>
      <c r="K19" s="34">
        <f t="shared" si="9"/>
        <v>1.0033000000000001</v>
      </c>
      <c r="L19" s="34">
        <f t="shared" si="10"/>
        <v>7.0952895342808395E-3</v>
      </c>
      <c r="M19" s="34">
        <f t="shared" si="11"/>
        <v>8.6666385799999995E-2</v>
      </c>
      <c r="N19" s="81">
        <f t="shared" si="12"/>
        <v>1.0821391583647111</v>
      </c>
      <c r="O19" s="34">
        <f t="shared" si="13"/>
        <v>1.0044</v>
      </c>
      <c r="P19" s="34">
        <f t="shared" si="14"/>
        <v>7.0952895342808395E-3</v>
      </c>
      <c r="Q19" s="34">
        <f t="shared" si="15"/>
        <v>8.6761405299999997E-2</v>
      </c>
      <c r="R19" s="81">
        <f t="shared" si="16"/>
        <v>1.0821391583647111</v>
      </c>
      <c r="S19" s="34">
        <f t="shared" si="17"/>
        <v>1.0055000000000001</v>
      </c>
      <c r="T19" s="34">
        <f t="shared" si="18"/>
        <v>7.0952895342808395E-3</v>
      </c>
      <c r="U19" s="34">
        <f t="shared" si="19"/>
        <v>8.6856424700000004E-2</v>
      </c>
      <c r="V19" s="81">
        <f t="shared" si="20"/>
        <v>1.0821391583647111</v>
      </c>
      <c r="W19" s="34">
        <f t="shared" si="21"/>
        <v>1.0065999999999999</v>
      </c>
      <c r="X19" s="34">
        <f t="shared" si="22"/>
        <v>7.0952895342808395E-3</v>
      </c>
      <c r="Y19" s="34">
        <f t="shared" si="23"/>
        <v>8.6951444200000005E-2</v>
      </c>
      <c r="Z19" s="43"/>
      <c r="AA19" s="43"/>
      <c r="AB19" s="43"/>
    </row>
    <row r="20" spans="1:28" ht="13.5" customHeight="1" x14ac:dyDescent="0.15">
      <c r="A20" s="101">
        <v>13</v>
      </c>
      <c r="B20" s="81">
        <f t="shared" si="0"/>
        <v>1.089281276809918</v>
      </c>
      <c r="C20" s="34">
        <f t="shared" si="1"/>
        <v>1.0011000000000001</v>
      </c>
      <c r="D20" s="34">
        <f t="shared" si="2"/>
        <v>7.1421184452070937E-3</v>
      </c>
      <c r="E20" s="34">
        <f t="shared" si="3"/>
        <v>8.0083697600000003E-2</v>
      </c>
      <c r="F20" s="81">
        <f t="shared" si="4"/>
        <v>1.089281276809918</v>
      </c>
      <c r="G20" s="34">
        <f t="shared" si="5"/>
        <v>1.0022</v>
      </c>
      <c r="H20" s="34">
        <f t="shared" si="6"/>
        <v>7.1421184452070937E-3</v>
      </c>
      <c r="I20" s="34">
        <f t="shared" si="7"/>
        <v>8.0171692899999994E-2</v>
      </c>
      <c r="J20" s="81">
        <f t="shared" si="8"/>
        <v>1.089281276809918</v>
      </c>
      <c r="K20" s="34">
        <f t="shared" si="9"/>
        <v>1.0033000000000001</v>
      </c>
      <c r="L20" s="34">
        <f t="shared" si="10"/>
        <v>7.1421184452070937E-3</v>
      </c>
      <c r="M20" s="34">
        <f t="shared" si="11"/>
        <v>8.0259688199999998E-2</v>
      </c>
      <c r="N20" s="81">
        <f t="shared" si="12"/>
        <v>1.089281276809918</v>
      </c>
      <c r="O20" s="34">
        <f t="shared" si="13"/>
        <v>1.0044</v>
      </c>
      <c r="P20" s="34">
        <f t="shared" si="14"/>
        <v>7.1421184452070937E-3</v>
      </c>
      <c r="Q20" s="34">
        <f t="shared" si="15"/>
        <v>8.0347683399999995E-2</v>
      </c>
      <c r="R20" s="81">
        <f t="shared" si="16"/>
        <v>1.089281276809918</v>
      </c>
      <c r="S20" s="34">
        <f t="shared" si="17"/>
        <v>1.0055000000000001</v>
      </c>
      <c r="T20" s="34">
        <f t="shared" si="18"/>
        <v>7.1421184452070937E-3</v>
      </c>
      <c r="U20" s="34">
        <f t="shared" si="19"/>
        <v>8.0435678699999999E-2</v>
      </c>
      <c r="V20" s="81">
        <f t="shared" si="20"/>
        <v>1.089281276809918</v>
      </c>
      <c r="W20" s="34">
        <f t="shared" si="21"/>
        <v>1.0065999999999999</v>
      </c>
      <c r="X20" s="34">
        <f t="shared" si="22"/>
        <v>7.1421184452070937E-3</v>
      </c>
      <c r="Y20" s="34">
        <f t="shared" si="23"/>
        <v>8.0523674000000003E-2</v>
      </c>
      <c r="Z20" s="43"/>
      <c r="AA20" s="43"/>
      <c r="AB20" s="43"/>
    </row>
    <row r="21" spans="1:28" ht="13.5" customHeight="1" x14ac:dyDescent="0.15">
      <c r="A21" s="101">
        <v>14</v>
      </c>
      <c r="B21" s="81">
        <f t="shared" si="0"/>
        <v>1.0964705332368634</v>
      </c>
      <c r="C21" s="34">
        <f t="shared" si="1"/>
        <v>1.0011000000000001</v>
      </c>
      <c r="D21" s="34">
        <f t="shared" si="2"/>
        <v>7.1892564269454597E-3</v>
      </c>
      <c r="E21" s="34">
        <f t="shared" si="3"/>
        <v>7.4604797599999995E-2</v>
      </c>
      <c r="F21" s="81">
        <f t="shared" si="4"/>
        <v>1.0964705332368634</v>
      </c>
      <c r="G21" s="34">
        <f t="shared" si="5"/>
        <v>1.0022</v>
      </c>
      <c r="H21" s="34">
        <f t="shared" si="6"/>
        <v>7.1892564269454597E-3</v>
      </c>
      <c r="I21" s="34">
        <f t="shared" si="7"/>
        <v>7.4686772700000001E-2</v>
      </c>
      <c r="J21" s="81">
        <f t="shared" si="8"/>
        <v>1.0964705332368634</v>
      </c>
      <c r="K21" s="34">
        <f t="shared" si="9"/>
        <v>1.0033000000000001</v>
      </c>
      <c r="L21" s="34">
        <f t="shared" si="10"/>
        <v>7.1892564269454597E-3</v>
      </c>
      <c r="M21" s="34">
        <f t="shared" si="11"/>
        <v>7.4768747799999993E-2</v>
      </c>
      <c r="N21" s="81">
        <f t="shared" si="12"/>
        <v>1.0964705332368634</v>
      </c>
      <c r="O21" s="34">
        <f t="shared" si="13"/>
        <v>1.0044</v>
      </c>
      <c r="P21" s="34">
        <f t="shared" si="14"/>
        <v>7.1892564269454597E-3</v>
      </c>
      <c r="Q21" s="34">
        <f t="shared" si="15"/>
        <v>7.48507229E-2</v>
      </c>
      <c r="R21" s="81">
        <f t="shared" si="16"/>
        <v>1.0964705332368634</v>
      </c>
      <c r="S21" s="34">
        <f t="shared" si="17"/>
        <v>1.0055000000000001</v>
      </c>
      <c r="T21" s="34">
        <f t="shared" si="18"/>
        <v>7.1892564269454597E-3</v>
      </c>
      <c r="U21" s="34">
        <f t="shared" si="19"/>
        <v>7.4932698000000006E-2</v>
      </c>
      <c r="V21" s="81">
        <f t="shared" si="20"/>
        <v>1.0964705332368634</v>
      </c>
      <c r="W21" s="34">
        <f t="shared" si="21"/>
        <v>1.0065999999999999</v>
      </c>
      <c r="X21" s="34">
        <f t="shared" si="22"/>
        <v>7.1892564269454597E-3</v>
      </c>
      <c r="Y21" s="34">
        <f t="shared" si="23"/>
        <v>7.5014673099999998E-2</v>
      </c>
      <c r="Z21" s="43"/>
      <c r="AA21" s="43"/>
      <c r="AB21" s="43"/>
    </row>
    <row r="22" spans="1:28" ht="13.5" customHeight="1" x14ac:dyDescent="0.15">
      <c r="A22" s="102">
        <v>15</v>
      </c>
      <c r="B22" s="82">
        <f t="shared" si="0"/>
        <v>1.1037072387562266</v>
      </c>
      <c r="C22" s="38">
        <f t="shared" si="1"/>
        <v>1.0011000000000001</v>
      </c>
      <c r="D22" s="38">
        <f t="shared" si="2"/>
        <v>7.2367055193632993E-3</v>
      </c>
      <c r="E22" s="38">
        <f t="shared" si="3"/>
        <v>6.9856897000000001E-2</v>
      </c>
      <c r="F22" s="82">
        <f t="shared" si="4"/>
        <v>1.1037072387562266</v>
      </c>
      <c r="G22" s="38">
        <f t="shared" si="5"/>
        <v>1.0022</v>
      </c>
      <c r="H22" s="38">
        <f t="shared" si="6"/>
        <v>7.2367055193632993E-3</v>
      </c>
      <c r="I22" s="38">
        <f t="shared" si="7"/>
        <v>6.9933655100000006E-2</v>
      </c>
      <c r="J22" s="82">
        <f t="shared" si="8"/>
        <v>1.1037072387562266</v>
      </c>
      <c r="K22" s="38">
        <f t="shared" si="9"/>
        <v>1.0033000000000001</v>
      </c>
      <c r="L22" s="38">
        <f t="shared" si="10"/>
        <v>7.2367055193632993E-3</v>
      </c>
      <c r="M22" s="38">
        <f t="shared" si="11"/>
        <v>7.0010413300000005E-2</v>
      </c>
      <c r="N22" s="82">
        <f t="shared" si="12"/>
        <v>1.1037072387562266</v>
      </c>
      <c r="O22" s="38">
        <f t="shared" si="13"/>
        <v>1.0044</v>
      </c>
      <c r="P22" s="38">
        <f t="shared" si="14"/>
        <v>7.2367055193632993E-3</v>
      </c>
      <c r="Q22" s="38">
        <f t="shared" si="15"/>
        <v>7.0087171500000003E-2</v>
      </c>
      <c r="R22" s="82">
        <f t="shared" si="16"/>
        <v>1.1037072387562266</v>
      </c>
      <c r="S22" s="38">
        <f t="shared" si="17"/>
        <v>1.0055000000000001</v>
      </c>
      <c r="T22" s="38">
        <f t="shared" si="18"/>
        <v>7.2367055193632993E-3</v>
      </c>
      <c r="U22" s="38">
        <f t="shared" si="19"/>
        <v>7.0163929599999994E-2</v>
      </c>
      <c r="V22" s="82">
        <f t="shared" si="20"/>
        <v>1.1037072387562266</v>
      </c>
      <c r="W22" s="38">
        <f t="shared" si="21"/>
        <v>1.0065999999999999</v>
      </c>
      <c r="X22" s="38">
        <f t="shared" si="22"/>
        <v>7.2367055193632993E-3</v>
      </c>
      <c r="Y22" s="38">
        <f t="shared" si="23"/>
        <v>7.0240687800000007E-2</v>
      </c>
      <c r="Z22" s="43"/>
      <c r="AA22" s="43"/>
      <c r="AB22" s="43"/>
    </row>
    <row r="23" spans="1:28" ht="13.5" customHeight="1" x14ac:dyDescent="0.15">
      <c r="A23" s="103">
        <v>16</v>
      </c>
      <c r="B23" s="83">
        <f t="shared" si="0"/>
        <v>1.1109917065320176</v>
      </c>
      <c r="C23" s="40">
        <f t="shared" si="1"/>
        <v>1.0011000000000001</v>
      </c>
      <c r="D23" s="40">
        <f t="shared" si="2"/>
        <v>7.2844677757910956E-3</v>
      </c>
      <c r="E23" s="40">
        <f t="shared" si="3"/>
        <v>6.5702933300000002E-2</v>
      </c>
      <c r="F23" s="83">
        <f t="shared" si="4"/>
        <v>1.1109917065320176</v>
      </c>
      <c r="G23" s="40">
        <f t="shared" si="5"/>
        <v>1.0022</v>
      </c>
      <c r="H23" s="40">
        <f t="shared" si="6"/>
        <v>7.2844677757910956E-3</v>
      </c>
      <c r="I23" s="40">
        <f t="shared" si="7"/>
        <v>6.5775127099999997E-2</v>
      </c>
      <c r="J23" s="83">
        <f t="shared" si="8"/>
        <v>1.1109917065320176</v>
      </c>
      <c r="K23" s="40">
        <f t="shared" si="9"/>
        <v>1.0033000000000001</v>
      </c>
      <c r="L23" s="40">
        <f t="shared" si="10"/>
        <v>7.2844677757910956E-3</v>
      </c>
      <c r="M23" s="40">
        <f t="shared" si="11"/>
        <v>6.5847320900000006E-2</v>
      </c>
      <c r="N23" s="83">
        <f t="shared" si="12"/>
        <v>1.1109917065320176</v>
      </c>
      <c r="O23" s="40">
        <f t="shared" si="13"/>
        <v>1.0044</v>
      </c>
      <c r="P23" s="40">
        <f t="shared" si="14"/>
        <v>7.2844677757910956E-3</v>
      </c>
      <c r="Q23" s="40">
        <f t="shared" si="15"/>
        <v>6.5919514700000001E-2</v>
      </c>
      <c r="R23" s="83">
        <f t="shared" si="16"/>
        <v>1.1109917065320176</v>
      </c>
      <c r="S23" s="40">
        <f t="shared" si="17"/>
        <v>1.0055000000000001</v>
      </c>
      <c r="T23" s="40">
        <f t="shared" si="18"/>
        <v>7.2844677757910956E-3</v>
      </c>
      <c r="U23" s="40">
        <f t="shared" si="19"/>
        <v>6.5991708499999996E-2</v>
      </c>
      <c r="V23" s="83">
        <f t="shared" si="20"/>
        <v>1.1109917065320176</v>
      </c>
      <c r="W23" s="40">
        <f t="shared" si="21"/>
        <v>1.0065999999999999</v>
      </c>
      <c r="X23" s="40">
        <f t="shared" si="22"/>
        <v>7.2844677757910956E-3</v>
      </c>
      <c r="Y23" s="40">
        <f t="shared" si="23"/>
        <v>6.6063902399999999E-2</v>
      </c>
      <c r="Z23" s="43"/>
      <c r="AA23" s="43"/>
      <c r="AB23" s="43"/>
    </row>
    <row r="24" spans="1:28" ht="13.5" customHeight="1" x14ac:dyDescent="0.15">
      <c r="A24" s="101">
        <v>17</v>
      </c>
      <c r="B24" s="81">
        <f t="shared" si="0"/>
        <v>1.1183242517951288</v>
      </c>
      <c r="C24" s="34">
        <f t="shared" si="1"/>
        <v>1.0011000000000001</v>
      </c>
      <c r="D24" s="34">
        <f t="shared" si="2"/>
        <v>7.3325452631113168E-3</v>
      </c>
      <c r="E24" s="34">
        <f t="shared" si="3"/>
        <v>6.2038094100000003E-2</v>
      </c>
      <c r="F24" s="81">
        <f t="shared" si="4"/>
        <v>1.1183242517951288</v>
      </c>
      <c r="G24" s="34">
        <f t="shared" si="5"/>
        <v>1.0022</v>
      </c>
      <c r="H24" s="34">
        <f t="shared" si="6"/>
        <v>7.3325452631113168E-3</v>
      </c>
      <c r="I24" s="34">
        <f t="shared" si="7"/>
        <v>6.2106261000000003E-2</v>
      </c>
      <c r="J24" s="81">
        <f t="shared" si="8"/>
        <v>1.1183242517951288</v>
      </c>
      <c r="K24" s="34">
        <f t="shared" si="9"/>
        <v>1.0033000000000001</v>
      </c>
      <c r="L24" s="34">
        <f t="shared" si="10"/>
        <v>7.3325452631113168E-3</v>
      </c>
      <c r="M24" s="34">
        <f t="shared" si="11"/>
        <v>6.2174427900000002E-2</v>
      </c>
      <c r="N24" s="81">
        <f t="shared" si="12"/>
        <v>1.1183242517951288</v>
      </c>
      <c r="O24" s="34">
        <f t="shared" si="13"/>
        <v>1.0044</v>
      </c>
      <c r="P24" s="34">
        <f t="shared" si="14"/>
        <v>7.3325452631113168E-3</v>
      </c>
      <c r="Q24" s="34">
        <f t="shared" si="15"/>
        <v>6.2242594800000002E-2</v>
      </c>
      <c r="R24" s="81">
        <f t="shared" si="16"/>
        <v>1.1183242517951288</v>
      </c>
      <c r="S24" s="34">
        <f t="shared" si="17"/>
        <v>1.0055000000000001</v>
      </c>
      <c r="T24" s="34">
        <f t="shared" si="18"/>
        <v>7.3325452631113168E-3</v>
      </c>
      <c r="U24" s="34">
        <f t="shared" si="19"/>
        <v>6.2310761700000002E-2</v>
      </c>
      <c r="V24" s="81">
        <f t="shared" si="20"/>
        <v>1.1183242517951288</v>
      </c>
      <c r="W24" s="34">
        <f t="shared" si="21"/>
        <v>1.0065999999999999</v>
      </c>
      <c r="X24" s="34">
        <f t="shared" si="22"/>
        <v>7.3325452631113168E-3</v>
      </c>
      <c r="Y24" s="34">
        <f t="shared" si="23"/>
        <v>6.2378928700000003E-2</v>
      </c>
      <c r="Z24" s="43"/>
      <c r="AA24" s="43"/>
      <c r="AB24" s="43"/>
    </row>
    <row r="25" spans="1:28" ht="13.5" customHeight="1" x14ac:dyDescent="0.15">
      <c r="A25" s="101">
        <v>18</v>
      </c>
      <c r="B25" s="81">
        <f t="shared" si="0"/>
        <v>1.1257051918569767</v>
      </c>
      <c r="C25" s="34">
        <f t="shared" si="1"/>
        <v>1.0011000000000001</v>
      </c>
      <c r="D25" s="34">
        <f t="shared" si="2"/>
        <v>7.3809400618478505E-3</v>
      </c>
      <c r="E25" s="34">
        <f t="shared" si="3"/>
        <v>5.8780858499999998E-2</v>
      </c>
      <c r="F25" s="81">
        <f t="shared" si="4"/>
        <v>1.1257051918569767</v>
      </c>
      <c r="G25" s="34">
        <f t="shared" si="5"/>
        <v>1.0022</v>
      </c>
      <c r="H25" s="34">
        <f t="shared" si="6"/>
        <v>7.3809400618478505E-3</v>
      </c>
      <c r="I25" s="34">
        <f t="shared" si="7"/>
        <v>5.8845446400000001E-2</v>
      </c>
      <c r="J25" s="81">
        <f t="shared" si="8"/>
        <v>1.1257051918569767</v>
      </c>
      <c r="K25" s="34">
        <f t="shared" si="9"/>
        <v>1.0033000000000001</v>
      </c>
      <c r="L25" s="34">
        <f t="shared" si="10"/>
        <v>7.3809400618478505E-3</v>
      </c>
      <c r="M25" s="34">
        <f t="shared" si="11"/>
        <v>5.8910034299999997E-2</v>
      </c>
      <c r="N25" s="81">
        <f t="shared" si="12"/>
        <v>1.1257051918569767</v>
      </c>
      <c r="O25" s="34">
        <f t="shared" si="13"/>
        <v>1.0044</v>
      </c>
      <c r="P25" s="34">
        <f t="shared" si="14"/>
        <v>7.3809400618478505E-3</v>
      </c>
      <c r="Q25" s="34">
        <f t="shared" si="15"/>
        <v>5.89746222E-2</v>
      </c>
      <c r="R25" s="81">
        <f t="shared" si="16"/>
        <v>1.1257051918569767</v>
      </c>
      <c r="S25" s="34">
        <f t="shared" si="17"/>
        <v>1.0055000000000001</v>
      </c>
      <c r="T25" s="34">
        <f t="shared" si="18"/>
        <v>7.3809400618478505E-3</v>
      </c>
      <c r="U25" s="34">
        <f t="shared" si="19"/>
        <v>5.9039210100000003E-2</v>
      </c>
      <c r="V25" s="81">
        <f t="shared" si="20"/>
        <v>1.1257051918569767</v>
      </c>
      <c r="W25" s="34">
        <f t="shared" si="21"/>
        <v>1.0065999999999999</v>
      </c>
      <c r="X25" s="34">
        <f t="shared" si="22"/>
        <v>7.3809400618478505E-3</v>
      </c>
      <c r="Y25" s="34">
        <f t="shared" si="23"/>
        <v>5.9103797999999999E-2</v>
      </c>
      <c r="Z25" s="43"/>
      <c r="AA25" s="43"/>
      <c r="AB25" s="43"/>
    </row>
    <row r="26" spans="1:28" ht="13.5" customHeight="1" x14ac:dyDescent="0.15">
      <c r="A26" s="101">
        <v>19</v>
      </c>
      <c r="B26" s="81">
        <f t="shared" si="0"/>
        <v>1.1331348461232327</v>
      </c>
      <c r="C26" s="34">
        <f t="shared" si="1"/>
        <v>1.0011000000000001</v>
      </c>
      <c r="D26" s="34">
        <f t="shared" si="2"/>
        <v>7.4296542662560458E-3</v>
      </c>
      <c r="E26" s="34">
        <f t="shared" si="3"/>
        <v>5.5866868100000001E-2</v>
      </c>
      <c r="F26" s="81">
        <f t="shared" si="4"/>
        <v>1.1331348461232327</v>
      </c>
      <c r="G26" s="34">
        <f t="shared" si="5"/>
        <v>1.0022</v>
      </c>
      <c r="H26" s="34">
        <f t="shared" si="6"/>
        <v>7.4296542662560458E-3</v>
      </c>
      <c r="I26" s="34">
        <f t="shared" si="7"/>
        <v>5.5928254099999998E-2</v>
      </c>
      <c r="J26" s="81">
        <f t="shared" si="8"/>
        <v>1.1331348461232327</v>
      </c>
      <c r="K26" s="34">
        <f t="shared" si="9"/>
        <v>1.0033000000000001</v>
      </c>
      <c r="L26" s="34">
        <f t="shared" si="10"/>
        <v>7.4296542662560458E-3</v>
      </c>
      <c r="M26" s="34">
        <f t="shared" si="11"/>
        <v>5.5989640100000002E-2</v>
      </c>
      <c r="N26" s="81">
        <f t="shared" si="12"/>
        <v>1.1331348461232327</v>
      </c>
      <c r="O26" s="34">
        <f t="shared" si="13"/>
        <v>1.0044</v>
      </c>
      <c r="P26" s="34">
        <f t="shared" si="14"/>
        <v>7.4296542662560458E-3</v>
      </c>
      <c r="Q26" s="34">
        <f t="shared" si="15"/>
        <v>5.60510262E-2</v>
      </c>
      <c r="R26" s="81">
        <f t="shared" si="16"/>
        <v>1.1331348461232327</v>
      </c>
      <c r="S26" s="34">
        <f t="shared" si="17"/>
        <v>1.0055000000000001</v>
      </c>
      <c r="T26" s="34">
        <f t="shared" si="18"/>
        <v>7.4296542662560458E-3</v>
      </c>
      <c r="U26" s="34">
        <f t="shared" si="19"/>
        <v>5.6112412200000003E-2</v>
      </c>
      <c r="V26" s="81">
        <f t="shared" si="20"/>
        <v>1.1331348461232327</v>
      </c>
      <c r="W26" s="34">
        <f t="shared" si="21"/>
        <v>1.0065999999999999</v>
      </c>
      <c r="X26" s="34">
        <f t="shared" si="22"/>
        <v>7.4296542662560458E-3</v>
      </c>
      <c r="Y26" s="34">
        <f t="shared" si="23"/>
        <v>5.61737982E-2</v>
      </c>
      <c r="Z26" s="43"/>
      <c r="AA26" s="43"/>
      <c r="AB26" s="43"/>
    </row>
    <row r="27" spans="1:28" ht="13.5" customHeight="1" x14ac:dyDescent="0.15">
      <c r="A27" s="104">
        <v>20</v>
      </c>
      <c r="B27" s="84">
        <f t="shared" si="0"/>
        <v>1.1406135361076459</v>
      </c>
      <c r="C27" s="36">
        <f t="shared" si="1"/>
        <v>1.0011000000000001</v>
      </c>
      <c r="D27" s="36">
        <f t="shared" si="2"/>
        <v>7.4786899844133357E-3</v>
      </c>
      <c r="E27" s="36">
        <f t="shared" si="3"/>
        <v>5.3244635999999998E-2</v>
      </c>
      <c r="F27" s="84">
        <f t="shared" si="4"/>
        <v>1.1406135361076459</v>
      </c>
      <c r="G27" s="36">
        <f t="shared" si="5"/>
        <v>1.0022</v>
      </c>
      <c r="H27" s="36">
        <f t="shared" si="6"/>
        <v>7.4786899844133357E-3</v>
      </c>
      <c r="I27" s="36">
        <f t="shared" si="7"/>
        <v>5.3303140700000001E-2</v>
      </c>
      <c r="J27" s="84">
        <f t="shared" si="8"/>
        <v>1.1406135361076459</v>
      </c>
      <c r="K27" s="36">
        <f t="shared" si="9"/>
        <v>1.0033000000000001</v>
      </c>
      <c r="L27" s="36">
        <f t="shared" si="10"/>
        <v>7.4786899844133357E-3</v>
      </c>
      <c r="M27" s="36">
        <f t="shared" si="11"/>
        <v>5.3361645499999999E-2</v>
      </c>
      <c r="N27" s="84">
        <f t="shared" si="12"/>
        <v>1.1406135361076459</v>
      </c>
      <c r="O27" s="36">
        <f t="shared" si="13"/>
        <v>1.0044</v>
      </c>
      <c r="P27" s="36">
        <f t="shared" si="14"/>
        <v>7.4786899844133357E-3</v>
      </c>
      <c r="Q27" s="36">
        <f t="shared" si="15"/>
        <v>5.3420150200000002E-2</v>
      </c>
      <c r="R27" s="84">
        <f t="shared" si="16"/>
        <v>1.1406135361076459</v>
      </c>
      <c r="S27" s="36">
        <f t="shared" si="17"/>
        <v>1.0055000000000001</v>
      </c>
      <c r="T27" s="36">
        <f t="shared" si="18"/>
        <v>7.4786899844133357E-3</v>
      </c>
      <c r="U27" s="36">
        <f t="shared" si="19"/>
        <v>5.3478655E-2</v>
      </c>
      <c r="V27" s="84">
        <f t="shared" si="20"/>
        <v>1.1406135361076459</v>
      </c>
      <c r="W27" s="36">
        <f t="shared" si="21"/>
        <v>1.0065999999999999</v>
      </c>
      <c r="X27" s="36">
        <f t="shared" si="22"/>
        <v>7.4786899844133357E-3</v>
      </c>
      <c r="Y27" s="36">
        <f t="shared" si="23"/>
        <v>5.3537159700000003E-2</v>
      </c>
      <c r="Z27" s="43"/>
      <c r="AA27" s="43"/>
      <c r="AB27" s="43"/>
    </row>
    <row r="28" spans="1:28" ht="13.5" customHeight="1" x14ac:dyDescent="0.15">
      <c r="A28" s="100">
        <v>21</v>
      </c>
      <c r="B28" s="80">
        <f t="shared" si="0"/>
        <v>1.1481415854459562</v>
      </c>
      <c r="C28" s="32">
        <f t="shared" si="1"/>
        <v>1.0011000000000001</v>
      </c>
      <c r="D28" s="32">
        <f t="shared" si="2"/>
        <v>7.5280493383104632E-3</v>
      </c>
      <c r="E28" s="32">
        <f t="shared" si="3"/>
        <v>5.0872482400000002E-2</v>
      </c>
      <c r="F28" s="80">
        <f t="shared" si="4"/>
        <v>1.1481415854459562</v>
      </c>
      <c r="G28" s="32">
        <f t="shared" si="5"/>
        <v>1.0022</v>
      </c>
      <c r="H28" s="32">
        <f t="shared" si="6"/>
        <v>7.5280493383104632E-3</v>
      </c>
      <c r="I28" s="32">
        <f t="shared" si="7"/>
        <v>5.0928380600000003E-2</v>
      </c>
      <c r="J28" s="80">
        <f t="shared" si="8"/>
        <v>1.1481415854459562</v>
      </c>
      <c r="K28" s="32">
        <f t="shared" si="9"/>
        <v>1.0033000000000001</v>
      </c>
      <c r="L28" s="32">
        <f t="shared" si="10"/>
        <v>7.5280493383104632E-3</v>
      </c>
      <c r="M28" s="32">
        <f t="shared" si="11"/>
        <v>5.0984278799999998E-2</v>
      </c>
      <c r="N28" s="80">
        <f t="shared" si="12"/>
        <v>1.1481415854459562</v>
      </c>
      <c r="O28" s="32">
        <f t="shared" si="13"/>
        <v>1.0044</v>
      </c>
      <c r="P28" s="32">
        <f t="shared" si="14"/>
        <v>7.5280493383104632E-3</v>
      </c>
      <c r="Q28" s="32">
        <f t="shared" si="15"/>
        <v>5.10401771E-2</v>
      </c>
      <c r="R28" s="80">
        <f t="shared" si="16"/>
        <v>1.1481415854459562</v>
      </c>
      <c r="S28" s="32">
        <f t="shared" si="17"/>
        <v>1.0055000000000001</v>
      </c>
      <c r="T28" s="32">
        <f t="shared" si="18"/>
        <v>7.5280493383104632E-3</v>
      </c>
      <c r="U28" s="32">
        <f t="shared" si="19"/>
        <v>5.1096075300000002E-2</v>
      </c>
      <c r="V28" s="80">
        <f t="shared" si="20"/>
        <v>1.1481415854459562</v>
      </c>
      <c r="W28" s="32">
        <f t="shared" si="21"/>
        <v>1.0065999999999999</v>
      </c>
      <c r="X28" s="32">
        <f t="shared" si="22"/>
        <v>7.5280493383104632E-3</v>
      </c>
      <c r="Y28" s="32">
        <f t="shared" si="23"/>
        <v>5.1151973599999997E-2</v>
      </c>
      <c r="Z28" s="43"/>
      <c r="AA28" s="43"/>
      <c r="AB28" s="43"/>
    </row>
    <row r="29" spans="1:28" ht="13.5" customHeight="1" x14ac:dyDescent="0.15">
      <c r="A29" s="101">
        <v>22</v>
      </c>
      <c r="B29" s="81">
        <f t="shared" si="0"/>
        <v>1.1557193199098994</v>
      </c>
      <c r="C29" s="34">
        <f t="shared" si="1"/>
        <v>1.0011000000000001</v>
      </c>
      <c r="D29" s="34">
        <f t="shared" si="2"/>
        <v>7.5777344639433118E-3</v>
      </c>
      <c r="E29" s="34">
        <f t="shared" si="3"/>
        <v>4.8716305600000002E-2</v>
      </c>
      <c r="F29" s="81">
        <f t="shared" si="4"/>
        <v>1.1557193199098994</v>
      </c>
      <c r="G29" s="34">
        <f t="shared" si="5"/>
        <v>1.0022</v>
      </c>
      <c r="H29" s="34">
        <f t="shared" si="6"/>
        <v>7.5777344639433118E-3</v>
      </c>
      <c r="I29" s="34">
        <f t="shared" si="7"/>
        <v>4.8769834599999999E-2</v>
      </c>
      <c r="J29" s="81">
        <f t="shared" si="8"/>
        <v>1.1557193199098994</v>
      </c>
      <c r="K29" s="34">
        <f t="shared" si="9"/>
        <v>1.0033000000000001</v>
      </c>
      <c r="L29" s="34">
        <f t="shared" si="10"/>
        <v>7.5777344639433118E-3</v>
      </c>
      <c r="M29" s="34">
        <f t="shared" si="11"/>
        <v>4.8823363699999997E-2</v>
      </c>
      <c r="N29" s="81">
        <f t="shared" si="12"/>
        <v>1.1557193199098994</v>
      </c>
      <c r="O29" s="34">
        <f t="shared" si="13"/>
        <v>1.0044</v>
      </c>
      <c r="P29" s="34">
        <f t="shared" si="14"/>
        <v>7.5777344639433118E-3</v>
      </c>
      <c r="Q29" s="34">
        <f t="shared" si="15"/>
        <v>4.8876892700000001E-2</v>
      </c>
      <c r="R29" s="81">
        <f t="shared" si="16"/>
        <v>1.1557193199098994</v>
      </c>
      <c r="S29" s="34">
        <f t="shared" si="17"/>
        <v>1.0055000000000001</v>
      </c>
      <c r="T29" s="34">
        <f t="shared" si="18"/>
        <v>7.5777344639433118E-3</v>
      </c>
      <c r="U29" s="34">
        <f t="shared" si="19"/>
        <v>4.8930421799999999E-2</v>
      </c>
      <c r="V29" s="81">
        <f t="shared" si="20"/>
        <v>1.1557193199098994</v>
      </c>
      <c r="W29" s="34">
        <f t="shared" si="21"/>
        <v>1.0065999999999999</v>
      </c>
      <c r="X29" s="34">
        <f t="shared" si="22"/>
        <v>7.5777344639433118E-3</v>
      </c>
      <c r="Y29" s="34">
        <f t="shared" si="23"/>
        <v>4.8983950800000002E-2</v>
      </c>
      <c r="Z29" s="43"/>
      <c r="AA29" s="43"/>
      <c r="AB29" s="43"/>
    </row>
    <row r="30" spans="1:28" ht="13.5" customHeight="1" x14ac:dyDescent="0.15">
      <c r="A30" s="101">
        <v>23</v>
      </c>
      <c r="B30" s="81">
        <f t="shared" si="0"/>
        <v>1.1633470674213047</v>
      </c>
      <c r="C30" s="34">
        <f t="shared" si="1"/>
        <v>1.0011000000000001</v>
      </c>
      <c r="D30" s="34">
        <f t="shared" si="2"/>
        <v>7.6277475114053363E-3</v>
      </c>
      <c r="E30" s="34">
        <f t="shared" si="3"/>
        <v>4.67479347E-2</v>
      </c>
      <c r="F30" s="81">
        <f t="shared" si="4"/>
        <v>1.1633470674213047</v>
      </c>
      <c r="G30" s="34">
        <f t="shared" si="5"/>
        <v>1.0022</v>
      </c>
      <c r="H30" s="34">
        <f t="shared" si="6"/>
        <v>7.6277475114053363E-3</v>
      </c>
      <c r="I30" s="34">
        <f t="shared" si="7"/>
        <v>4.67993009E-2</v>
      </c>
      <c r="J30" s="81">
        <f t="shared" si="8"/>
        <v>1.1633470674213047</v>
      </c>
      <c r="K30" s="34">
        <f t="shared" si="9"/>
        <v>1.0033000000000001</v>
      </c>
      <c r="L30" s="34">
        <f t="shared" si="10"/>
        <v>7.6277475114053363E-3</v>
      </c>
      <c r="M30" s="34">
        <f t="shared" si="11"/>
        <v>4.68506671E-2</v>
      </c>
      <c r="N30" s="81">
        <f t="shared" si="12"/>
        <v>1.1633470674213047</v>
      </c>
      <c r="O30" s="34">
        <f t="shared" si="13"/>
        <v>1.0044</v>
      </c>
      <c r="P30" s="34">
        <f t="shared" si="14"/>
        <v>7.6277475114053363E-3</v>
      </c>
      <c r="Q30" s="34">
        <f t="shared" si="15"/>
        <v>4.69020333E-2</v>
      </c>
      <c r="R30" s="81">
        <f t="shared" si="16"/>
        <v>1.1633470674213047</v>
      </c>
      <c r="S30" s="34">
        <f t="shared" si="17"/>
        <v>1.0055000000000001</v>
      </c>
      <c r="T30" s="34">
        <f t="shared" si="18"/>
        <v>7.6277475114053363E-3</v>
      </c>
      <c r="U30" s="34">
        <f t="shared" si="19"/>
        <v>4.6953399600000001E-2</v>
      </c>
      <c r="V30" s="81">
        <f t="shared" si="20"/>
        <v>1.1633470674213047</v>
      </c>
      <c r="W30" s="34">
        <f t="shared" si="21"/>
        <v>1.0065999999999999</v>
      </c>
      <c r="X30" s="34">
        <f t="shared" si="22"/>
        <v>7.6277475114053363E-3</v>
      </c>
      <c r="Y30" s="34">
        <f t="shared" si="23"/>
        <v>4.7004765800000001E-2</v>
      </c>
      <c r="Z30" s="43"/>
      <c r="AA30" s="43"/>
      <c r="AB30" s="43"/>
    </row>
    <row r="31" spans="1:28" ht="13.5" customHeight="1" x14ac:dyDescent="0.15">
      <c r="A31" s="101">
        <v>24</v>
      </c>
      <c r="B31" s="81">
        <f t="shared" si="0"/>
        <v>1.1710251580662852</v>
      </c>
      <c r="C31" s="34">
        <f t="shared" si="1"/>
        <v>1.0011000000000001</v>
      </c>
      <c r="D31" s="34">
        <f t="shared" si="2"/>
        <v>7.6780906449806108E-3</v>
      </c>
      <c r="E31" s="34">
        <f t="shared" si="3"/>
        <v>4.4943893800000002E-2</v>
      </c>
      <c r="F31" s="81">
        <f t="shared" si="4"/>
        <v>1.1710251580662852</v>
      </c>
      <c r="G31" s="34">
        <f t="shared" si="5"/>
        <v>1.0022</v>
      </c>
      <c r="H31" s="34">
        <f t="shared" si="6"/>
        <v>7.6780906449806108E-3</v>
      </c>
      <c r="I31" s="34">
        <f t="shared" si="7"/>
        <v>4.4993277800000002E-2</v>
      </c>
      <c r="J31" s="81">
        <f t="shared" si="8"/>
        <v>1.1710251580662852</v>
      </c>
      <c r="K31" s="34">
        <f t="shared" si="9"/>
        <v>1.0033000000000001</v>
      </c>
      <c r="L31" s="34">
        <f t="shared" si="10"/>
        <v>7.6780906449806108E-3</v>
      </c>
      <c r="M31" s="34">
        <f t="shared" si="11"/>
        <v>4.50426617E-2</v>
      </c>
      <c r="N31" s="81">
        <f t="shared" si="12"/>
        <v>1.1710251580662852</v>
      </c>
      <c r="O31" s="34">
        <f t="shared" si="13"/>
        <v>1.0044</v>
      </c>
      <c r="P31" s="34">
        <f t="shared" si="14"/>
        <v>7.6780906449806108E-3</v>
      </c>
      <c r="Q31" s="34">
        <f t="shared" si="15"/>
        <v>4.50920457E-2</v>
      </c>
      <c r="R31" s="81">
        <f t="shared" si="16"/>
        <v>1.1710251580662852</v>
      </c>
      <c r="S31" s="34">
        <f t="shared" si="17"/>
        <v>1.0055000000000001</v>
      </c>
      <c r="T31" s="34">
        <f t="shared" si="18"/>
        <v>7.6780906449806108E-3</v>
      </c>
      <c r="U31" s="34">
        <f t="shared" si="19"/>
        <v>4.5141429699999999E-2</v>
      </c>
      <c r="V31" s="81">
        <f t="shared" si="20"/>
        <v>1.1710251580662852</v>
      </c>
      <c r="W31" s="34">
        <f t="shared" si="21"/>
        <v>1.0065999999999999</v>
      </c>
      <c r="X31" s="34">
        <f t="shared" si="22"/>
        <v>7.6780906449806108E-3</v>
      </c>
      <c r="Y31" s="34">
        <f t="shared" si="23"/>
        <v>4.5190813599999997E-2</v>
      </c>
      <c r="Z31" s="43"/>
      <c r="AA31" s="43"/>
      <c r="AB31" s="43"/>
    </row>
    <row r="32" spans="1:28" ht="13.5" customHeight="1" x14ac:dyDescent="0.15">
      <c r="A32" s="102">
        <v>25</v>
      </c>
      <c r="B32" s="82">
        <f t="shared" si="0"/>
        <v>1.1787539241095226</v>
      </c>
      <c r="C32" s="38">
        <f t="shared" si="1"/>
        <v>1.0011000000000001</v>
      </c>
      <c r="D32" s="38">
        <f t="shared" si="2"/>
        <v>7.7287660432374828E-3</v>
      </c>
      <c r="E32" s="38">
        <f t="shared" si="3"/>
        <v>4.3284463400000001E-2</v>
      </c>
      <c r="F32" s="82">
        <f t="shared" si="4"/>
        <v>1.1787539241095226</v>
      </c>
      <c r="G32" s="38">
        <f t="shared" si="5"/>
        <v>1.0022</v>
      </c>
      <c r="H32" s="38">
        <f t="shared" si="6"/>
        <v>7.7287660432374828E-3</v>
      </c>
      <c r="I32" s="38">
        <f t="shared" si="7"/>
        <v>4.3332023999999997E-2</v>
      </c>
      <c r="J32" s="82">
        <f t="shared" si="8"/>
        <v>1.1787539241095226</v>
      </c>
      <c r="K32" s="38">
        <f t="shared" si="9"/>
        <v>1.0033000000000001</v>
      </c>
      <c r="L32" s="38">
        <f t="shared" si="10"/>
        <v>7.7287660432374828E-3</v>
      </c>
      <c r="M32" s="38">
        <f t="shared" si="11"/>
        <v>4.33795846E-2</v>
      </c>
      <c r="N32" s="82">
        <f t="shared" si="12"/>
        <v>1.1787539241095226</v>
      </c>
      <c r="O32" s="38">
        <f t="shared" si="13"/>
        <v>1.0044</v>
      </c>
      <c r="P32" s="38">
        <f t="shared" si="14"/>
        <v>7.7287660432374828E-3</v>
      </c>
      <c r="Q32" s="38">
        <f t="shared" si="15"/>
        <v>4.3427145200000003E-2</v>
      </c>
      <c r="R32" s="82">
        <f t="shared" si="16"/>
        <v>1.1787539241095226</v>
      </c>
      <c r="S32" s="38">
        <f t="shared" si="17"/>
        <v>1.0055000000000001</v>
      </c>
      <c r="T32" s="38">
        <f t="shared" si="18"/>
        <v>7.7287660432374828E-3</v>
      </c>
      <c r="U32" s="38">
        <f t="shared" si="19"/>
        <v>4.3474705799999999E-2</v>
      </c>
      <c r="V32" s="82">
        <f t="shared" si="20"/>
        <v>1.1787539241095226</v>
      </c>
      <c r="W32" s="38">
        <f t="shared" si="21"/>
        <v>1.0065999999999999</v>
      </c>
      <c r="X32" s="38">
        <f t="shared" si="22"/>
        <v>7.7287660432374828E-3</v>
      </c>
      <c r="Y32" s="38">
        <f t="shared" si="23"/>
        <v>4.3522266400000002E-2</v>
      </c>
      <c r="Z32" s="43"/>
      <c r="AA32" s="43"/>
      <c r="AB32" s="43"/>
    </row>
    <row r="33" spans="1:28" ht="13.5" customHeight="1" x14ac:dyDescent="0.15">
      <c r="A33" s="103">
        <v>26</v>
      </c>
      <c r="B33" s="83">
        <f t="shared" si="0"/>
        <v>1.1865337000086453</v>
      </c>
      <c r="C33" s="40">
        <f t="shared" si="1"/>
        <v>1.0011000000000001</v>
      </c>
      <c r="D33" s="40">
        <f t="shared" si="2"/>
        <v>7.7797758991228491E-3</v>
      </c>
      <c r="E33" s="40">
        <f t="shared" si="3"/>
        <v>4.17529575E-2</v>
      </c>
      <c r="F33" s="83">
        <f t="shared" si="4"/>
        <v>1.1865337000086453</v>
      </c>
      <c r="G33" s="40">
        <f t="shared" si="5"/>
        <v>1.0022</v>
      </c>
      <c r="H33" s="40">
        <f t="shared" si="6"/>
        <v>7.7797758991228491E-3</v>
      </c>
      <c r="I33" s="40">
        <f t="shared" si="7"/>
        <v>4.1798835300000003E-2</v>
      </c>
      <c r="J33" s="83">
        <f t="shared" si="8"/>
        <v>1.1865337000086453</v>
      </c>
      <c r="K33" s="40">
        <f t="shared" si="9"/>
        <v>1.0033000000000001</v>
      </c>
      <c r="L33" s="40">
        <f t="shared" si="10"/>
        <v>7.7797758991228491E-3</v>
      </c>
      <c r="M33" s="40">
        <f t="shared" si="11"/>
        <v>4.18447131E-2</v>
      </c>
      <c r="N33" s="83">
        <f t="shared" si="12"/>
        <v>1.1865337000086453</v>
      </c>
      <c r="O33" s="40">
        <f t="shared" si="13"/>
        <v>1.0044</v>
      </c>
      <c r="P33" s="40">
        <f t="shared" si="14"/>
        <v>7.7797758991228491E-3</v>
      </c>
      <c r="Q33" s="40">
        <f t="shared" si="15"/>
        <v>4.1890590900000003E-2</v>
      </c>
      <c r="R33" s="83">
        <f t="shared" si="16"/>
        <v>1.1865337000086453</v>
      </c>
      <c r="S33" s="40">
        <f t="shared" si="17"/>
        <v>1.0055000000000001</v>
      </c>
      <c r="T33" s="40">
        <f t="shared" si="18"/>
        <v>7.7797758991228491E-3</v>
      </c>
      <c r="U33" s="40">
        <f t="shared" si="19"/>
        <v>4.19364687E-2</v>
      </c>
      <c r="V33" s="83">
        <f t="shared" si="20"/>
        <v>1.1865337000086453</v>
      </c>
      <c r="W33" s="40">
        <f t="shared" si="21"/>
        <v>1.0065999999999999</v>
      </c>
      <c r="X33" s="40">
        <f t="shared" si="22"/>
        <v>7.7797758991228491E-3</v>
      </c>
      <c r="Y33" s="40">
        <f t="shared" si="23"/>
        <v>4.1982346500000003E-2</v>
      </c>
      <c r="Z33" s="43"/>
      <c r="AA33" s="43"/>
      <c r="AB33" s="43"/>
    </row>
    <row r="34" spans="1:28" ht="13.5" customHeight="1" x14ac:dyDescent="0.15">
      <c r="A34" s="101">
        <v>27</v>
      </c>
      <c r="B34" s="81">
        <f t="shared" si="0"/>
        <v>1.1943648224287022</v>
      </c>
      <c r="C34" s="34">
        <f t="shared" si="1"/>
        <v>1.0011000000000001</v>
      </c>
      <c r="D34" s="34">
        <f t="shared" si="2"/>
        <v>7.8311224200570597E-3</v>
      </c>
      <c r="E34" s="34">
        <f t="shared" si="3"/>
        <v>4.0335162299999998E-2</v>
      </c>
      <c r="F34" s="81">
        <f t="shared" si="4"/>
        <v>1.1943648224287022</v>
      </c>
      <c r="G34" s="34">
        <f t="shared" si="5"/>
        <v>1.0022</v>
      </c>
      <c r="H34" s="34">
        <f t="shared" si="6"/>
        <v>7.8311224200570597E-3</v>
      </c>
      <c r="I34" s="34">
        <f t="shared" si="7"/>
        <v>4.0379482199999997E-2</v>
      </c>
      <c r="J34" s="81">
        <f t="shared" si="8"/>
        <v>1.1943648224287022</v>
      </c>
      <c r="K34" s="34">
        <f t="shared" si="9"/>
        <v>1.0033000000000001</v>
      </c>
      <c r="L34" s="34">
        <f t="shared" si="10"/>
        <v>7.8311224200570597E-3</v>
      </c>
      <c r="M34" s="34">
        <f t="shared" si="11"/>
        <v>4.0423802100000003E-2</v>
      </c>
      <c r="N34" s="81">
        <f t="shared" si="12"/>
        <v>1.1943648224287022</v>
      </c>
      <c r="O34" s="34">
        <f t="shared" si="13"/>
        <v>1.0044</v>
      </c>
      <c r="P34" s="34">
        <f t="shared" si="14"/>
        <v>7.8311224200570597E-3</v>
      </c>
      <c r="Q34" s="34">
        <f t="shared" si="15"/>
        <v>4.0468122099999997E-2</v>
      </c>
      <c r="R34" s="81">
        <f t="shared" si="16"/>
        <v>1.1943648224287022</v>
      </c>
      <c r="S34" s="34">
        <f t="shared" si="17"/>
        <v>1.0055000000000001</v>
      </c>
      <c r="T34" s="34">
        <f t="shared" si="18"/>
        <v>7.8311224200570597E-3</v>
      </c>
      <c r="U34" s="34">
        <f t="shared" si="19"/>
        <v>4.0512442000000003E-2</v>
      </c>
      <c r="V34" s="81">
        <f t="shared" si="20"/>
        <v>1.1943648224287022</v>
      </c>
      <c r="W34" s="34">
        <f t="shared" si="21"/>
        <v>1.0065999999999999</v>
      </c>
      <c r="X34" s="34">
        <f t="shared" si="22"/>
        <v>7.8311224200570597E-3</v>
      </c>
      <c r="Y34" s="34">
        <f t="shared" si="23"/>
        <v>4.0556761900000002E-2</v>
      </c>
      <c r="Z34" s="43"/>
      <c r="AA34" s="43"/>
      <c r="AB34" s="43"/>
    </row>
    <row r="35" spans="1:28" ht="13.5" customHeight="1" x14ac:dyDescent="0.15">
      <c r="A35" s="101">
        <v>28</v>
      </c>
      <c r="B35" s="81">
        <f t="shared" si="0"/>
        <v>1.2022476302567315</v>
      </c>
      <c r="C35" s="34">
        <f t="shared" si="1"/>
        <v>1.0011000000000001</v>
      </c>
      <c r="D35" s="34">
        <f t="shared" si="2"/>
        <v>7.8828078280294353E-3</v>
      </c>
      <c r="E35" s="34">
        <f t="shared" si="3"/>
        <v>3.9018894300000002E-2</v>
      </c>
      <c r="F35" s="81">
        <f t="shared" si="4"/>
        <v>1.2022476302567315</v>
      </c>
      <c r="G35" s="34">
        <f t="shared" si="5"/>
        <v>1.0022</v>
      </c>
      <c r="H35" s="34">
        <f t="shared" si="6"/>
        <v>7.8828078280294353E-3</v>
      </c>
      <c r="I35" s="34">
        <f t="shared" si="7"/>
        <v>3.9061767999999997E-2</v>
      </c>
      <c r="J35" s="81">
        <f t="shared" si="8"/>
        <v>1.2022476302567315</v>
      </c>
      <c r="K35" s="34">
        <f t="shared" si="9"/>
        <v>1.0033000000000001</v>
      </c>
      <c r="L35" s="34">
        <f t="shared" si="10"/>
        <v>7.8828078280294353E-3</v>
      </c>
      <c r="M35" s="34">
        <f t="shared" si="11"/>
        <v>3.9104641599999997E-2</v>
      </c>
      <c r="N35" s="81">
        <f t="shared" si="12"/>
        <v>1.2022476302567315</v>
      </c>
      <c r="O35" s="34">
        <f t="shared" si="13"/>
        <v>1.0044</v>
      </c>
      <c r="P35" s="34">
        <f t="shared" si="14"/>
        <v>7.8828078280294353E-3</v>
      </c>
      <c r="Q35" s="34">
        <f t="shared" si="15"/>
        <v>3.9147515200000003E-2</v>
      </c>
      <c r="R35" s="81">
        <f t="shared" si="16"/>
        <v>1.2022476302567315</v>
      </c>
      <c r="S35" s="34">
        <f t="shared" si="17"/>
        <v>1.0055000000000001</v>
      </c>
      <c r="T35" s="34">
        <f t="shared" si="18"/>
        <v>7.8828078280294353E-3</v>
      </c>
      <c r="U35" s="34">
        <f t="shared" si="19"/>
        <v>3.9190388800000003E-2</v>
      </c>
      <c r="V35" s="81">
        <f t="shared" si="20"/>
        <v>1.2022476302567315</v>
      </c>
      <c r="W35" s="34">
        <f t="shared" si="21"/>
        <v>1.0065999999999999</v>
      </c>
      <c r="X35" s="34">
        <f t="shared" si="22"/>
        <v>7.8828078280294353E-3</v>
      </c>
      <c r="Y35" s="34">
        <f t="shared" si="23"/>
        <v>3.9233262499999998E-2</v>
      </c>
      <c r="Z35" s="43"/>
      <c r="AA35" s="43"/>
      <c r="AB35" s="43"/>
    </row>
    <row r="36" spans="1:28" ht="13.5" customHeight="1" x14ac:dyDescent="0.15">
      <c r="A36" s="101">
        <v>29</v>
      </c>
      <c r="B36" s="81">
        <f t="shared" si="0"/>
        <v>1.2101824646164259</v>
      </c>
      <c r="C36" s="34">
        <f t="shared" si="1"/>
        <v>1.0011000000000001</v>
      </c>
      <c r="D36" s="34">
        <f t="shared" si="2"/>
        <v>7.9348343596944287E-3</v>
      </c>
      <c r="E36" s="34">
        <f t="shared" si="3"/>
        <v>3.7793650800000002E-2</v>
      </c>
      <c r="F36" s="81">
        <f t="shared" si="4"/>
        <v>1.2101824646164259</v>
      </c>
      <c r="G36" s="34">
        <f t="shared" si="5"/>
        <v>1.0022</v>
      </c>
      <c r="H36" s="34">
        <f t="shared" si="6"/>
        <v>7.9348343596944287E-3</v>
      </c>
      <c r="I36" s="34">
        <f t="shared" si="7"/>
        <v>3.78351782E-2</v>
      </c>
      <c r="J36" s="81">
        <f t="shared" si="8"/>
        <v>1.2101824646164259</v>
      </c>
      <c r="K36" s="34">
        <f t="shared" si="9"/>
        <v>1.0033000000000001</v>
      </c>
      <c r="L36" s="34">
        <f t="shared" si="10"/>
        <v>7.9348343596944287E-3</v>
      </c>
      <c r="M36" s="34">
        <f t="shared" si="11"/>
        <v>3.7876705500000003E-2</v>
      </c>
      <c r="N36" s="81">
        <f t="shared" si="12"/>
        <v>1.2101824646164259</v>
      </c>
      <c r="O36" s="34">
        <f t="shared" si="13"/>
        <v>1.0044</v>
      </c>
      <c r="P36" s="34">
        <f t="shared" si="14"/>
        <v>7.9348343596944287E-3</v>
      </c>
      <c r="Q36" s="34">
        <f t="shared" si="15"/>
        <v>3.79182328E-2</v>
      </c>
      <c r="R36" s="81">
        <f t="shared" si="16"/>
        <v>1.2101824646164259</v>
      </c>
      <c r="S36" s="34">
        <f t="shared" si="17"/>
        <v>1.0055000000000001</v>
      </c>
      <c r="T36" s="34">
        <f t="shared" si="18"/>
        <v>7.9348343596944287E-3</v>
      </c>
      <c r="U36" s="34">
        <f t="shared" si="19"/>
        <v>3.7959760199999998E-2</v>
      </c>
      <c r="V36" s="81">
        <f t="shared" si="20"/>
        <v>1.2101824646164259</v>
      </c>
      <c r="W36" s="34">
        <f t="shared" si="21"/>
        <v>1.0065999999999999</v>
      </c>
      <c r="X36" s="34">
        <f t="shared" si="22"/>
        <v>7.9348343596944287E-3</v>
      </c>
      <c r="Y36" s="34">
        <f t="shared" si="23"/>
        <v>3.8001287500000001E-2</v>
      </c>
      <c r="Z36" s="43"/>
      <c r="AA36" s="43"/>
      <c r="AB36" s="43"/>
    </row>
    <row r="37" spans="1:28" ht="13.5" customHeight="1" x14ac:dyDescent="0.15">
      <c r="A37" s="104">
        <v>30</v>
      </c>
      <c r="B37" s="84">
        <f t="shared" si="0"/>
        <v>1.2181696688828942</v>
      </c>
      <c r="C37" s="36">
        <f t="shared" si="1"/>
        <v>1.0011000000000001</v>
      </c>
      <c r="D37" s="36">
        <f t="shared" si="2"/>
        <v>7.9872042664684111E-3</v>
      </c>
      <c r="E37" s="36">
        <f t="shared" si="3"/>
        <v>3.6650329199999998E-2</v>
      </c>
      <c r="F37" s="84">
        <f t="shared" si="4"/>
        <v>1.2181696688828942</v>
      </c>
      <c r="G37" s="36">
        <f t="shared" si="5"/>
        <v>1.0022</v>
      </c>
      <c r="H37" s="36">
        <f t="shared" si="6"/>
        <v>7.9872042664684111E-3</v>
      </c>
      <c r="I37" s="36">
        <f t="shared" si="7"/>
        <v>3.6690600300000001E-2</v>
      </c>
      <c r="J37" s="84">
        <f t="shared" si="8"/>
        <v>1.2181696688828942</v>
      </c>
      <c r="K37" s="36">
        <f t="shared" si="9"/>
        <v>1.0033000000000001</v>
      </c>
      <c r="L37" s="36">
        <f t="shared" si="10"/>
        <v>7.9872042664684111E-3</v>
      </c>
      <c r="M37" s="36">
        <f t="shared" si="11"/>
        <v>3.6730871399999997E-2</v>
      </c>
      <c r="N37" s="84">
        <f t="shared" si="12"/>
        <v>1.2181696688828942</v>
      </c>
      <c r="O37" s="36">
        <f t="shared" si="13"/>
        <v>1.0044</v>
      </c>
      <c r="P37" s="36">
        <f t="shared" si="14"/>
        <v>7.9872042664684111E-3</v>
      </c>
      <c r="Q37" s="36">
        <f t="shared" si="15"/>
        <v>3.6771142399999998E-2</v>
      </c>
      <c r="R37" s="84">
        <f t="shared" si="16"/>
        <v>1.2181696688828942</v>
      </c>
      <c r="S37" s="36">
        <f t="shared" si="17"/>
        <v>1.0055000000000001</v>
      </c>
      <c r="T37" s="36">
        <f t="shared" si="18"/>
        <v>7.9872042664684111E-3</v>
      </c>
      <c r="U37" s="36">
        <f t="shared" si="19"/>
        <v>3.6811413500000001E-2</v>
      </c>
      <c r="V37" s="84">
        <f t="shared" si="20"/>
        <v>1.2181696688828942</v>
      </c>
      <c r="W37" s="36">
        <f t="shared" si="21"/>
        <v>1.0065999999999999</v>
      </c>
      <c r="X37" s="36">
        <f t="shared" si="22"/>
        <v>7.9872042664684111E-3</v>
      </c>
      <c r="Y37" s="36">
        <f t="shared" si="23"/>
        <v>3.6851684500000002E-2</v>
      </c>
      <c r="Z37" s="43"/>
      <c r="AA37" s="43"/>
      <c r="AB37" s="43"/>
    </row>
    <row r="38" spans="1:28" ht="13.5" customHeight="1" x14ac:dyDescent="0.15">
      <c r="A38" s="100">
        <v>31</v>
      </c>
      <c r="B38" s="80">
        <f t="shared" si="0"/>
        <v>1.2262095886975213</v>
      </c>
      <c r="C38" s="32">
        <f t="shared" si="1"/>
        <v>1.0011000000000001</v>
      </c>
      <c r="D38" s="32">
        <f t="shared" si="2"/>
        <v>8.0399198146271014E-3</v>
      </c>
      <c r="E38" s="32">
        <f t="shared" si="3"/>
        <v>3.5581001600000002E-2</v>
      </c>
      <c r="F38" s="80">
        <f t="shared" si="4"/>
        <v>1.2262095886975213</v>
      </c>
      <c r="G38" s="32">
        <f t="shared" si="5"/>
        <v>1.0022</v>
      </c>
      <c r="H38" s="32">
        <f t="shared" si="6"/>
        <v>8.0399198146271014E-3</v>
      </c>
      <c r="I38" s="32">
        <f t="shared" si="7"/>
        <v>3.5620097599999997E-2</v>
      </c>
      <c r="J38" s="80">
        <f t="shared" si="8"/>
        <v>1.2262095886975213</v>
      </c>
      <c r="K38" s="32">
        <f t="shared" si="9"/>
        <v>1.0033000000000001</v>
      </c>
      <c r="L38" s="32">
        <f t="shared" si="10"/>
        <v>8.0399198146271014E-3</v>
      </c>
      <c r="M38" s="32">
        <f t="shared" si="11"/>
        <v>3.5659193700000001E-2</v>
      </c>
      <c r="N38" s="80">
        <f t="shared" si="12"/>
        <v>1.2262095886975213</v>
      </c>
      <c r="O38" s="32">
        <f t="shared" si="13"/>
        <v>1.0044</v>
      </c>
      <c r="P38" s="32">
        <f t="shared" si="14"/>
        <v>8.0399198146271014E-3</v>
      </c>
      <c r="Q38" s="32">
        <f t="shared" si="15"/>
        <v>3.5698289799999998E-2</v>
      </c>
      <c r="R38" s="80">
        <f t="shared" si="16"/>
        <v>1.2262095886975213</v>
      </c>
      <c r="S38" s="32">
        <f t="shared" si="17"/>
        <v>1.0055000000000001</v>
      </c>
      <c r="T38" s="32">
        <f t="shared" si="18"/>
        <v>8.0399198146271014E-3</v>
      </c>
      <c r="U38" s="32">
        <f t="shared" si="19"/>
        <v>3.5737385900000002E-2</v>
      </c>
      <c r="V38" s="80">
        <f t="shared" si="20"/>
        <v>1.2262095886975213</v>
      </c>
      <c r="W38" s="32">
        <f t="shared" si="21"/>
        <v>1.0065999999999999</v>
      </c>
      <c r="X38" s="32">
        <f t="shared" si="22"/>
        <v>8.0399198146271014E-3</v>
      </c>
      <c r="Y38" s="32">
        <f t="shared" si="23"/>
        <v>3.5776481999999998E-2</v>
      </c>
      <c r="Z38" s="43"/>
      <c r="AA38" s="43"/>
      <c r="AB38" s="43"/>
    </row>
    <row r="39" spans="1:28" ht="13.5" customHeight="1" x14ac:dyDescent="0.15">
      <c r="A39" s="101">
        <v>32</v>
      </c>
      <c r="B39" s="81">
        <f t="shared" si="0"/>
        <v>1.2343025719829248</v>
      </c>
      <c r="C39" s="34">
        <f t="shared" si="1"/>
        <v>1.0011000000000001</v>
      </c>
      <c r="D39" s="34">
        <f t="shared" si="2"/>
        <v>8.0929832854036415E-3</v>
      </c>
      <c r="E39" s="34">
        <f t="shared" si="3"/>
        <v>3.4578730799999999E-2</v>
      </c>
      <c r="F39" s="81">
        <f t="shared" si="4"/>
        <v>1.2343025719829248</v>
      </c>
      <c r="G39" s="34">
        <f t="shared" si="5"/>
        <v>1.0022</v>
      </c>
      <c r="H39" s="34">
        <f t="shared" si="6"/>
        <v>8.0929832854036415E-3</v>
      </c>
      <c r="I39" s="34">
        <f t="shared" si="7"/>
        <v>3.4616725600000002E-2</v>
      </c>
      <c r="J39" s="81">
        <f t="shared" si="8"/>
        <v>1.2343025719829248</v>
      </c>
      <c r="K39" s="34">
        <f t="shared" si="9"/>
        <v>1.0033000000000001</v>
      </c>
      <c r="L39" s="34">
        <f t="shared" si="10"/>
        <v>8.0929832854036415E-3</v>
      </c>
      <c r="M39" s="34">
        <f t="shared" si="11"/>
        <v>3.4654720399999998E-2</v>
      </c>
      <c r="N39" s="81">
        <f t="shared" si="12"/>
        <v>1.2343025719829248</v>
      </c>
      <c r="O39" s="34">
        <f t="shared" si="13"/>
        <v>1.0044</v>
      </c>
      <c r="P39" s="34">
        <f t="shared" si="14"/>
        <v>8.0929832854036415E-3</v>
      </c>
      <c r="Q39" s="34">
        <f t="shared" si="15"/>
        <v>3.4692715200000002E-2</v>
      </c>
      <c r="R39" s="81">
        <f t="shared" si="16"/>
        <v>1.2343025719829248</v>
      </c>
      <c r="S39" s="34">
        <f t="shared" si="17"/>
        <v>1.0055000000000001</v>
      </c>
      <c r="T39" s="34">
        <f t="shared" si="18"/>
        <v>8.0929832854036415E-3</v>
      </c>
      <c r="U39" s="34">
        <f t="shared" si="19"/>
        <v>3.4730710099999999E-2</v>
      </c>
      <c r="V39" s="81">
        <f t="shared" si="20"/>
        <v>1.2343025719829248</v>
      </c>
      <c r="W39" s="34">
        <f t="shared" si="21"/>
        <v>1.0065999999999999</v>
      </c>
      <c r="X39" s="34">
        <f t="shared" si="22"/>
        <v>8.0929832854036415E-3</v>
      </c>
      <c r="Y39" s="34">
        <f t="shared" si="23"/>
        <v>3.4768704900000003E-2</v>
      </c>
      <c r="Z39" s="43"/>
      <c r="AA39" s="43"/>
      <c r="AB39" s="43"/>
    </row>
    <row r="40" spans="1:28" ht="13.5" customHeight="1" x14ac:dyDescent="0.15">
      <c r="A40" s="101">
        <v>33</v>
      </c>
      <c r="B40" s="81">
        <f t="shared" si="0"/>
        <v>1.242448968958012</v>
      </c>
      <c r="C40" s="34">
        <f t="shared" si="1"/>
        <v>1.0011000000000001</v>
      </c>
      <c r="D40" s="34">
        <f t="shared" si="2"/>
        <v>8.1463969750873045E-3</v>
      </c>
      <c r="E40" s="34">
        <f t="shared" si="3"/>
        <v>3.3637420899999999E-2</v>
      </c>
      <c r="F40" s="81">
        <f t="shared" si="4"/>
        <v>1.242448968958012</v>
      </c>
      <c r="G40" s="34">
        <f t="shared" si="5"/>
        <v>1.0022</v>
      </c>
      <c r="H40" s="34">
        <f t="shared" si="6"/>
        <v>8.1463969750873045E-3</v>
      </c>
      <c r="I40" s="34">
        <f t="shared" si="7"/>
        <v>3.3674381400000002E-2</v>
      </c>
      <c r="J40" s="81">
        <f t="shared" si="8"/>
        <v>1.242448968958012</v>
      </c>
      <c r="K40" s="34">
        <f t="shared" si="9"/>
        <v>1.0033000000000001</v>
      </c>
      <c r="L40" s="34">
        <f t="shared" si="10"/>
        <v>8.1463969750873045E-3</v>
      </c>
      <c r="M40" s="34">
        <f t="shared" si="11"/>
        <v>3.3711341899999997E-2</v>
      </c>
      <c r="N40" s="81">
        <f t="shared" si="12"/>
        <v>1.242448968958012</v>
      </c>
      <c r="O40" s="34">
        <f t="shared" si="13"/>
        <v>1.0044</v>
      </c>
      <c r="P40" s="34">
        <f t="shared" si="14"/>
        <v>8.1463969750873045E-3</v>
      </c>
      <c r="Q40" s="34">
        <f t="shared" si="15"/>
        <v>3.3748302399999999E-2</v>
      </c>
      <c r="R40" s="81">
        <f t="shared" si="16"/>
        <v>1.242448968958012</v>
      </c>
      <c r="S40" s="34">
        <f t="shared" si="17"/>
        <v>1.0055000000000001</v>
      </c>
      <c r="T40" s="34">
        <f t="shared" si="18"/>
        <v>8.1463969750873045E-3</v>
      </c>
      <c r="U40" s="34">
        <f t="shared" si="19"/>
        <v>3.3785262900000002E-2</v>
      </c>
      <c r="V40" s="81">
        <f t="shared" si="20"/>
        <v>1.242448968958012</v>
      </c>
      <c r="W40" s="34">
        <f t="shared" si="21"/>
        <v>1.0065999999999999</v>
      </c>
      <c r="X40" s="34">
        <f t="shared" si="22"/>
        <v>8.1463969750873045E-3</v>
      </c>
      <c r="Y40" s="34">
        <f t="shared" si="23"/>
        <v>3.3822223399999997E-2</v>
      </c>
      <c r="Z40" s="43"/>
      <c r="AA40" s="43"/>
      <c r="AB40" s="43"/>
    </row>
    <row r="41" spans="1:28" ht="13.5" customHeight="1" x14ac:dyDescent="0.15">
      <c r="A41" s="101">
        <v>34</v>
      </c>
      <c r="B41" s="81">
        <f t="shared" si="0"/>
        <v>1.2506491321531348</v>
      </c>
      <c r="C41" s="34">
        <f t="shared" si="1"/>
        <v>1.0011000000000001</v>
      </c>
      <c r="D41" s="34">
        <f t="shared" si="2"/>
        <v>8.2001631951228796E-3</v>
      </c>
      <c r="E41" s="34">
        <f t="shared" si="3"/>
        <v>3.2751692800000003E-2</v>
      </c>
      <c r="F41" s="81">
        <f t="shared" si="4"/>
        <v>1.2506491321531348</v>
      </c>
      <c r="G41" s="34">
        <f t="shared" si="5"/>
        <v>1.0022</v>
      </c>
      <c r="H41" s="34">
        <f t="shared" si="6"/>
        <v>8.2001631951228796E-3</v>
      </c>
      <c r="I41" s="34">
        <f t="shared" si="7"/>
        <v>3.2787680100000001E-2</v>
      </c>
      <c r="J41" s="81">
        <f t="shared" si="8"/>
        <v>1.2506491321531348</v>
      </c>
      <c r="K41" s="34">
        <f t="shared" si="9"/>
        <v>1.0033000000000001</v>
      </c>
      <c r="L41" s="34">
        <f t="shared" si="10"/>
        <v>8.2001631951228796E-3</v>
      </c>
      <c r="M41" s="34">
        <f t="shared" si="11"/>
        <v>3.2823667299999998E-2</v>
      </c>
      <c r="N41" s="81">
        <f t="shared" si="12"/>
        <v>1.2506491321531348</v>
      </c>
      <c r="O41" s="34">
        <f t="shared" si="13"/>
        <v>1.0044</v>
      </c>
      <c r="P41" s="34">
        <f t="shared" si="14"/>
        <v>8.2001631951228796E-3</v>
      </c>
      <c r="Q41" s="34">
        <f t="shared" si="15"/>
        <v>3.2859654600000003E-2</v>
      </c>
      <c r="R41" s="81">
        <f t="shared" si="16"/>
        <v>1.2506491321531348</v>
      </c>
      <c r="S41" s="34">
        <f t="shared" si="17"/>
        <v>1.0055000000000001</v>
      </c>
      <c r="T41" s="34">
        <f t="shared" si="18"/>
        <v>8.2001631951228796E-3</v>
      </c>
      <c r="U41" s="34">
        <f t="shared" si="19"/>
        <v>3.2895641900000001E-2</v>
      </c>
      <c r="V41" s="81">
        <f t="shared" si="20"/>
        <v>1.2506491321531348</v>
      </c>
      <c r="W41" s="34">
        <f t="shared" si="21"/>
        <v>1.0065999999999999</v>
      </c>
      <c r="X41" s="34">
        <f t="shared" si="22"/>
        <v>8.2001631951228796E-3</v>
      </c>
      <c r="Y41" s="34">
        <f t="shared" si="23"/>
        <v>3.29316292E-2</v>
      </c>
      <c r="Z41" s="43"/>
      <c r="AA41" s="43"/>
      <c r="AB41" s="43"/>
    </row>
    <row r="42" spans="1:28" ht="13.5" customHeight="1" x14ac:dyDescent="0.15">
      <c r="A42" s="102">
        <v>35</v>
      </c>
      <c r="B42" s="82">
        <f t="shared" si="0"/>
        <v>1.2589034164253454</v>
      </c>
      <c r="C42" s="38">
        <f t="shared" si="1"/>
        <v>1.0011000000000001</v>
      </c>
      <c r="D42" s="38">
        <f t="shared" si="2"/>
        <v>8.2542842722106904E-3</v>
      </c>
      <c r="E42" s="38">
        <f t="shared" si="3"/>
        <v>3.1916782300000002E-2</v>
      </c>
      <c r="F42" s="82">
        <f t="shared" si="4"/>
        <v>1.2589034164253454</v>
      </c>
      <c r="G42" s="38">
        <f t="shared" si="5"/>
        <v>1.0022</v>
      </c>
      <c r="H42" s="38">
        <f t="shared" si="6"/>
        <v>8.2542842722106904E-3</v>
      </c>
      <c r="I42" s="38">
        <f t="shared" si="7"/>
        <v>3.1951852199999999E-2</v>
      </c>
      <c r="J42" s="82">
        <f t="shared" si="8"/>
        <v>1.2589034164253454</v>
      </c>
      <c r="K42" s="38">
        <f t="shared" si="9"/>
        <v>1.0033000000000001</v>
      </c>
      <c r="L42" s="38">
        <f t="shared" si="10"/>
        <v>8.2542842722106904E-3</v>
      </c>
      <c r="M42" s="38">
        <f t="shared" si="11"/>
        <v>3.1986922100000002E-2</v>
      </c>
      <c r="N42" s="82">
        <f t="shared" si="12"/>
        <v>1.2589034164253454</v>
      </c>
      <c r="O42" s="38">
        <f t="shared" si="13"/>
        <v>1.0044</v>
      </c>
      <c r="P42" s="38">
        <f t="shared" si="14"/>
        <v>8.2542842722106904E-3</v>
      </c>
      <c r="Q42" s="38">
        <f t="shared" si="15"/>
        <v>3.2021991999999999E-2</v>
      </c>
      <c r="R42" s="82">
        <f t="shared" si="16"/>
        <v>1.2589034164253454</v>
      </c>
      <c r="S42" s="38">
        <f t="shared" si="17"/>
        <v>1.0055000000000001</v>
      </c>
      <c r="T42" s="38">
        <f t="shared" si="18"/>
        <v>8.2542842722106904E-3</v>
      </c>
      <c r="U42" s="38">
        <f t="shared" si="19"/>
        <v>3.2057061900000003E-2</v>
      </c>
      <c r="V42" s="82">
        <f t="shared" si="20"/>
        <v>1.2589034164253454</v>
      </c>
      <c r="W42" s="38">
        <f t="shared" si="21"/>
        <v>1.0065999999999999</v>
      </c>
      <c r="X42" s="38">
        <f t="shared" si="22"/>
        <v>8.2542842722106904E-3</v>
      </c>
      <c r="Y42" s="38">
        <f t="shared" si="23"/>
        <v>3.2092131699999998E-2</v>
      </c>
      <c r="Z42" s="43"/>
      <c r="AA42" s="43"/>
      <c r="AB42" s="43"/>
    </row>
    <row r="43" spans="1:28" ht="13.5" customHeight="1" x14ac:dyDescent="0.15">
      <c r="A43" s="103">
        <v>36</v>
      </c>
      <c r="B43" s="83">
        <f t="shared" si="0"/>
        <v>1.2672121789737527</v>
      </c>
      <c r="C43" s="40">
        <f t="shared" si="1"/>
        <v>1.0011000000000001</v>
      </c>
      <c r="D43" s="40">
        <f t="shared" si="2"/>
        <v>8.3087625484072804E-3</v>
      </c>
      <c r="E43" s="40">
        <f t="shared" si="3"/>
        <v>3.1128454600000001E-2</v>
      </c>
      <c r="F43" s="83">
        <f t="shared" si="4"/>
        <v>1.2672121789737527</v>
      </c>
      <c r="G43" s="40">
        <f t="shared" si="5"/>
        <v>1.0022</v>
      </c>
      <c r="H43" s="40">
        <f t="shared" si="6"/>
        <v>8.3087625484072804E-3</v>
      </c>
      <c r="I43" s="40">
        <f t="shared" si="7"/>
        <v>3.11626583E-2</v>
      </c>
      <c r="J43" s="83">
        <f t="shared" si="8"/>
        <v>1.2672121789737527</v>
      </c>
      <c r="K43" s="40">
        <f t="shared" si="9"/>
        <v>1.0033000000000001</v>
      </c>
      <c r="L43" s="40">
        <f t="shared" si="10"/>
        <v>8.3087625484072804E-3</v>
      </c>
      <c r="M43" s="40">
        <f t="shared" si="11"/>
        <v>3.1196861999999999E-2</v>
      </c>
      <c r="N43" s="83">
        <f t="shared" si="12"/>
        <v>1.2672121789737527</v>
      </c>
      <c r="O43" s="40">
        <f t="shared" si="13"/>
        <v>1.0044</v>
      </c>
      <c r="P43" s="40">
        <f t="shared" si="14"/>
        <v>8.3087625484072804E-3</v>
      </c>
      <c r="Q43" s="40">
        <f t="shared" si="15"/>
        <v>3.12310656E-2</v>
      </c>
      <c r="R43" s="83">
        <f t="shared" si="16"/>
        <v>1.2672121789737527</v>
      </c>
      <c r="S43" s="40">
        <f t="shared" si="17"/>
        <v>1.0055000000000001</v>
      </c>
      <c r="T43" s="40">
        <f t="shared" si="18"/>
        <v>8.3087625484072804E-3</v>
      </c>
      <c r="U43" s="40">
        <f t="shared" si="19"/>
        <v>3.1265269300000002E-2</v>
      </c>
      <c r="V43" s="83">
        <f t="shared" si="20"/>
        <v>1.2672121789737527</v>
      </c>
      <c r="W43" s="40">
        <f t="shared" si="21"/>
        <v>1.0065999999999999</v>
      </c>
      <c r="X43" s="40">
        <f t="shared" si="22"/>
        <v>8.3087625484072804E-3</v>
      </c>
      <c r="Y43" s="40">
        <f t="shared" si="23"/>
        <v>3.1299473000000001E-2</v>
      </c>
      <c r="Z43" s="43"/>
      <c r="AA43" s="43"/>
      <c r="AB43" s="43"/>
    </row>
    <row r="44" spans="1:28" ht="13.5" customHeight="1" x14ac:dyDescent="0.15">
      <c r="A44" s="101">
        <v>37</v>
      </c>
      <c r="B44" s="81">
        <f t="shared" si="0"/>
        <v>1.2755757793549793</v>
      </c>
      <c r="C44" s="34">
        <f t="shared" si="1"/>
        <v>1.0011000000000001</v>
      </c>
      <c r="D44" s="34">
        <f t="shared" si="2"/>
        <v>8.3636003812267677E-3</v>
      </c>
      <c r="E44" s="34">
        <f t="shared" si="3"/>
        <v>3.0382932599999999E-2</v>
      </c>
      <c r="F44" s="81">
        <f t="shared" si="4"/>
        <v>1.2755757793549793</v>
      </c>
      <c r="G44" s="34">
        <f t="shared" si="5"/>
        <v>1.0022</v>
      </c>
      <c r="H44" s="34">
        <f t="shared" si="6"/>
        <v>8.3636003812267677E-3</v>
      </c>
      <c r="I44" s="34">
        <f t="shared" si="7"/>
        <v>3.04163171E-2</v>
      </c>
      <c r="J44" s="81">
        <f t="shared" si="8"/>
        <v>1.2755757793549793</v>
      </c>
      <c r="K44" s="34">
        <f t="shared" si="9"/>
        <v>1.0033000000000001</v>
      </c>
      <c r="L44" s="34">
        <f t="shared" si="10"/>
        <v>8.3636003812267677E-3</v>
      </c>
      <c r="M44" s="34">
        <f t="shared" si="11"/>
        <v>3.04497016E-2</v>
      </c>
      <c r="N44" s="81">
        <f t="shared" si="12"/>
        <v>1.2755757793549793</v>
      </c>
      <c r="O44" s="34">
        <f t="shared" si="13"/>
        <v>1.0044</v>
      </c>
      <c r="P44" s="34">
        <f t="shared" si="14"/>
        <v>8.3636003812267677E-3</v>
      </c>
      <c r="Q44" s="34">
        <f t="shared" si="15"/>
        <v>3.0483086100000001E-2</v>
      </c>
      <c r="R44" s="81">
        <f t="shared" si="16"/>
        <v>1.2755757793549793</v>
      </c>
      <c r="S44" s="34">
        <f t="shared" si="17"/>
        <v>1.0055000000000001</v>
      </c>
      <c r="T44" s="34">
        <f t="shared" si="18"/>
        <v>8.3636003812267677E-3</v>
      </c>
      <c r="U44" s="34">
        <f t="shared" si="19"/>
        <v>3.0516470699999999E-2</v>
      </c>
      <c r="V44" s="81">
        <f t="shared" si="20"/>
        <v>1.2755757793549793</v>
      </c>
      <c r="W44" s="34">
        <f t="shared" si="21"/>
        <v>1.0065999999999999</v>
      </c>
      <c r="X44" s="34">
        <f t="shared" si="22"/>
        <v>8.3636003812267677E-3</v>
      </c>
      <c r="Y44" s="34">
        <f t="shared" si="23"/>
        <v>3.05498552E-2</v>
      </c>
      <c r="Z44" s="43"/>
      <c r="AA44" s="43"/>
      <c r="AB44" s="43"/>
    </row>
    <row r="45" spans="1:28" ht="13.5" customHeight="1" x14ac:dyDescent="0.15">
      <c r="A45" s="101">
        <v>38</v>
      </c>
      <c r="B45" s="81">
        <f t="shared" si="0"/>
        <v>1.2839945794987222</v>
      </c>
      <c r="C45" s="34">
        <f t="shared" si="1"/>
        <v>1.0011000000000001</v>
      </c>
      <c r="D45" s="34">
        <f t="shared" si="2"/>
        <v>8.4188001437428637E-3</v>
      </c>
      <c r="E45" s="34">
        <f t="shared" si="3"/>
        <v>2.96768369E-2</v>
      </c>
      <c r="F45" s="81">
        <f t="shared" si="4"/>
        <v>1.2839945794987222</v>
      </c>
      <c r="G45" s="34">
        <f t="shared" si="5"/>
        <v>1.0022</v>
      </c>
      <c r="H45" s="34">
        <f t="shared" si="6"/>
        <v>8.4188001437428637E-3</v>
      </c>
      <c r="I45" s="34">
        <f t="shared" si="7"/>
        <v>2.9709445599999999E-2</v>
      </c>
      <c r="J45" s="81">
        <f t="shared" si="8"/>
        <v>1.2839945794987222</v>
      </c>
      <c r="K45" s="34">
        <f t="shared" si="9"/>
        <v>1.0033000000000001</v>
      </c>
      <c r="L45" s="34">
        <f t="shared" si="10"/>
        <v>8.4188001437428637E-3</v>
      </c>
      <c r="M45" s="34">
        <f t="shared" si="11"/>
        <v>2.97420542E-2</v>
      </c>
      <c r="N45" s="81">
        <f t="shared" si="12"/>
        <v>1.2839945794987222</v>
      </c>
      <c r="O45" s="34">
        <f t="shared" si="13"/>
        <v>1.0044</v>
      </c>
      <c r="P45" s="34">
        <f t="shared" si="14"/>
        <v>8.4188001437428637E-3</v>
      </c>
      <c r="Q45" s="34">
        <f t="shared" si="15"/>
        <v>2.9774662899999998E-2</v>
      </c>
      <c r="R45" s="81">
        <f t="shared" si="16"/>
        <v>1.2839945794987222</v>
      </c>
      <c r="S45" s="34">
        <f t="shared" si="17"/>
        <v>1.0055000000000001</v>
      </c>
      <c r="T45" s="34">
        <f t="shared" si="18"/>
        <v>8.4188001437428637E-3</v>
      </c>
      <c r="U45" s="34">
        <f t="shared" si="19"/>
        <v>2.98072715E-2</v>
      </c>
      <c r="V45" s="81">
        <f t="shared" si="20"/>
        <v>1.2839945794987222</v>
      </c>
      <c r="W45" s="34">
        <f t="shared" si="21"/>
        <v>1.0065999999999999</v>
      </c>
      <c r="X45" s="34">
        <f t="shared" si="22"/>
        <v>8.4188001437428637E-3</v>
      </c>
      <c r="Y45" s="34">
        <f t="shared" si="23"/>
        <v>2.9839880199999998E-2</v>
      </c>
      <c r="Z45" s="43"/>
      <c r="AA45" s="43"/>
      <c r="AB45" s="43"/>
    </row>
    <row r="46" spans="1:28" ht="13.5" customHeight="1" x14ac:dyDescent="0.15">
      <c r="A46" s="101">
        <v>39</v>
      </c>
      <c r="B46" s="81">
        <f t="shared" si="0"/>
        <v>1.2924689437234136</v>
      </c>
      <c r="C46" s="34">
        <f t="shared" si="1"/>
        <v>1.0011000000000001</v>
      </c>
      <c r="D46" s="34">
        <f t="shared" si="2"/>
        <v>8.4743642246915673E-3</v>
      </c>
      <c r="E46" s="34">
        <f t="shared" si="3"/>
        <v>2.9007134600000001E-2</v>
      </c>
      <c r="F46" s="81">
        <f t="shared" si="4"/>
        <v>1.2924689437234136</v>
      </c>
      <c r="G46" s="34">
        <f t="shared" si="5"/>
        <v>1.0022</v>
      </c>
      <c r="H46" s="34">
        <f t="shared" si="6"/>
        <v>8.4743642246915673E-3</v>
      </c>
      <c r="I46" s="34">
        <f t="shared" si="7"/>
        <v>2.90390074E-2</v>
      </c>
      <c r="J46" s="81">
        <f t="shared" si="8"/>
        <v>1.2924689437234136</v>
      </c>
      <c r="K46" s="34">
        <f t="shared" si="9"/>
        <v>1.0033000000000001</v>
      </c>
      <c r="L46" s="34">
        <f t="shared" si="10"/>
        <v>8.4743642246915673E-3</v>
      </c>
      <c r="M46" s="34">
        <f t="shared" si="11"/>
        <v>2.90708802E-2</v>
      </c>
      <c r="N46" s="81">
        <f t="shared" si="12"/>
        <v>1.2924689437234136</v>
      </c>
      <c r="O46" s="34">
        <f t="shared" si="13"/>
        <v>1.0044</v>
      </c>
      <c r="P46" s="34">
        <f t="shared" si="14"/>
        <v>8.4743642246915673E-3</v>
      </c>
      <c r="Q46" s="34">
        <f t="shared" si="15"/>
        <v>2.9102752999999999E-2</v>
      </c>
      <c r="R46" s="81">
        <f t="shared" si="16"/>
        <v>1.2924689437234136</v>
      </c>
      <c r="S46" s="34">
        <f t="shared" si="17"/>
        <v>1.0055000000000001</v>
      </c>
      <c r="T46" s="34">
        <f t="shared" si="18"/>
        <v>8.4743642246915673E-3</v>
      </c>
      <c r="U46" s="34">
        <f t="shared" si="19"/>
        <v>2.9134625800000001E-2</v>
      </c>
      <c r="V46" s="81">
        <f t="shared" si="20"/>
        <v>1.2924689437234136</v>
      </c>
      <c r="W46" s="34">
        <f t="shared" si="21"/>
        <v>1.0065999999999999</v>
      </c>
      <c r="X46" s="34">
        <f t="shared" si="22"/>
        <v>8.4743642246915673E-3</v>
      </c>
      <c r="Y46" s="34">
        <f t="shared" si="23"/>
        <v>2.91664986E-2</v>
      </c>
      <c r="Z46" s="43"/>
      <c r="AA46" s="43"/>
      <c r="AB46" s="43"/>
    </row>
    <row r="47" spans="1:28" ht="13.5" customHeight="1" x14ac:dyDescent="0.15">
      <c r="A47" s="104">
        <v>40</v>
      </c>
      <c r="B47" s="84">
        <f t="shared" si="0"/>
        <v>1.300999238751988</v>
      </c>
      <c r="C47" s="36">
        <f t="shared" si="1"/>
        <v>1.0011000000000001</v>
      </c>
      <c r="D47" s="36">
        <f t="shared" si="2"/>
        <v>8.5302950285745301E-3</v>
      </c>
      <c r="E47" s="36">
        <f t="shared" si="3"/>
        <v>2.8371096200000001E-2</v>
      </c>
      <c r="F47" s="84">
        <f t="shared" si="4"/>
        <v>1.300999238751988</v>
      </c>
      <c r="G47" s="36">
        <f t="shared" si="5"/>
        <v>1.0022</v>
      </c>
      <c r="H47" s="36">
        <f t="shared" si="6"/>
        <v>8.5302950285745301E-3</v>
      </c>
      <c r="I47" s="36">
        <f t="shared" si="7"/>
        <v>2.8402270100000002E-2</v>
      </c>
      <c r="J47" s="84">
        <f t="shared" si="8"/>
        <v>1.300999238751988</v>
      </c>
      <c r="K47" s="36">
        <f t="shared" si="9"/>
        <v>1.0033000000000001</v>
      </c>
      <c r="L47" s="36">
        <f t="shared" si="10"/>
        <v>8.5302950285745301E-3</v>
      </c>
      <c r="M47" s="36">
        <f t="shared" si="11"/>
        <v>2.8433443999999999E-2</v>
      </c>
      <c r="N47" s="84">
        <f t="shared" si="12"/>
        <v>1.300999238751988</v>
      </c>
      <c r="O47" s="36">
        <f t="shared" si="13"/>
        <v>1.0044</v>
      </c>
      <c r="P47" s="36">
        <f t="shared" si="14"/>
        <v>8.5302950285745301E-3</v>
      </c>
      <c r="Q47" s="36">
        <f t="shared" si="15"/>
        <v>2.8464617899999999E-2</v>
      </c>
      <c r="R47" s="84">
        <f t="shared" si="16"/>
        <v>1.300999238751988</v>
      </c>
      <c r="S47" s="36">
        <f t="shared" si="17"/>
        <v>1.0055000000000001</v>
      </c>
      <c r="T47" s="36">
        <f t="shared" si="18"/>
        <v>8.5302950285745301E-3</v>
      </c>
      <c r="U47" s="36">
        <f t="shared" si="19"/>
        <v>2.84957918E-2</v>
      </c>
      <c r="V47" s="84">
        <f t="shared" si="20"/>
        <v>1.300999238751988</v>
      </c>
      <c r="W47" s="36">
        <f t="shared" si="21"/>
        <v>1.0065999999999999</v>
      </c>
      <c r="X47" s="36">
        <f t="shared" si="22"/>
        <v>8.5302950285745301E-3</v>
      </c>
      <c r="Y47" s="36">
        <f t="shared" si="23"/>
        <v>2.8526965800000002E-2</v>
      </c>
      <c r="Z47" s="43"/>
      <c r="AA47" s="43"/>
      <c r="AB47" s="43"/>
    </row>
    <row r="48" spans="1:28" ht="13.5" customHeight="1" x14ac:dyDescent="0.15">
      <c r="A48" s="100">
        <v>41</v>
      </c>
      <c r="B48" s="80">
        <f t="shared" si="0"/>
        <v>1.3095858337277511</v>
      </c>
      <c r="C48" s="32">
        <f t="shared" si="1"/>
        <v>1.0011000000000001</v>
      </c>
      <c r="D48" s="32">
        <f t="shared" si="2"/>
        <v>8.5865949757631208E-3</v>
      </c>
      <c r="E48" s="32">
        <f t="shared" si="3"/>
        <v>2.7766258299999999E-2</v>
      </c>
      <c r="F48" s="80">
        <f t="shared" si="4"/>
        <v>1.3095858337277511</v>
      </c>
      <c r="G48" s="32">
        <f t="shared" si="5"/>
        <v>1.0022</v>
      </c>
      <c r="H48" s="32">
        <f t="shared" si="6"/>
        <v>8.5865949757631208E-3</v>
      </c>
      <c r="I48" s="32">
        <f t="shared" si="7"/>
        <v>2.7796767600000001E-2</v>
      </c>
      <c r="J48" s="80">
        <f t="shared" si="8"/>
        <v>1.3095858337277511</v>
      </c>
      <c r="K48" s="32">
        <f t="shared" si="9"/>
        <v>1.0033000000000001</v>
      </c>
      <c r="L48" s="32">
        <f t="shared" si="10"/>
        <v>8.5865949757631208E-3</v>
      </c>
      <c r="M48" s="32">
        <f t="shared" si="11"/>
        <v>2.7827277000000001E-2</v>
      </c>
      <c r="N48" s="80">
        <f t="shared" si="12"/>
        <v>1.3095858337277511</v>
      </c>
      <c r="O48" s="32">
        <f t="shared" si="13"/>
        <v>1.0044</v>
      </c>
      <c r="P48" s="32">
        <f t="shared" si="14"/>
        <v>8.5865949757631208E-3</v>
      </c>
      <c r="Q48" s="32">
        <f t="shared" si="15"/>
        <v>2.78577863E-2</v>
      </c>
      <c r="R48" s="80">
        <f t="shared" si="16"/>
        <v>1.3095858337277511</v>
      </c>
      <c r="S48" s="32">
        <f t="shared" si="17"/>
        <v>1.0055000000000001</v>
      </c>
      <c r="T48" s="32">
        <f t="shared" si="18"/>
        <v>8.5865949757631208E-3</v>
      </c>
      <c r="U48" s="32">
        <f t="shared" si="19"/>
        <v>2.7888295600000002E-2</v>
      </c>
      <c r="V48" s="80">
        <f t="shared" si="20"/>
        <v>1.3095858337277511</v>
      </c>
      <c r="W48" s="32">
        <f t="shared" si="21"/>
        <v>1.0065999999999999</v>
      </c>
      <c r="X48" s="32">
        <f t="shared" si="22"/>
        <v>8.5865949757631208E-3</v>
      </c>
      <c r="Y48" s="32">
        <f t="shared" si="23"/>
        <v>2.79188049E-2</v>
      </c>
      <c r="Z48" s="43"/>
      <c r="AA48" s="43"/>
      <c r="AB48" s="43"/>
    </row>
    <row r="49" spans="1:28" ht="13.5" customHeight="1" x14ac:dyDescent="0.15">
      <c r="A49" s="101">
        <v>42</v>
      </c>
      <c r="B49" s="81">
        <f t="shared" si="0"/>
        <v>1.3182291002303541</v>
      </c>
      <c r="C49" s="34">
        <f t="shared" si="1"/>
        <v>1.0011000000000001</v>
      </c>
      <c r="D49" s="34">
        <f t="shared" si="2"/>
        <v>8.6432665026031572E-3</v>
      </c>
      <c r="E49" s="34">
        <f t="shared" si="3"/>
        <v>2.7190392399999999E-2</v>
      </c>
      <c r="F49" s="81">
        <f t="shared" si="4"/>
        <v>1.3182291002303541</v>
      </c>
      <c r="G49" s="34">
        <f t="shared" si="5"/>
        <v>1.0022</v>
      </c>
      <c r="H49" s="34">
        <f t="shared" si="6"/>
        <v>8.6432665026031572E-3</v>
      </c>
      <c r="I49" s="34">
        <f t="shared" si="7"/>
        <v>2.72202689E-2</v>
      </c>
      <c r="J49" s="81">
        <f t="shared" si="8"/>
        <v>1.3182291002303541</v>
      </c>
      <c r="K49" s="34">
        <f t="shared" si="9"/>
        <v>1.0033000000000001</v>
      </c>
      <c r="L49" s="34">
        <f t="shared" si="10"/>
        <v>8.6432665026031572E-3</v>
      </c>
      <c r="M49" s="34">
        <f t="shared" si="11"/>
        <v>2.72501455E-2</v>
      </c>
      <c r="N49" s="81">
        <f t="shared" si="12"/>
        <v>1.3182291002303541</v>
      </c>
      <c r="O49" s="34">
        <f t="shared" si="13"/>
        <v>1.0044</v>
      </c>
      <c r="P49" s="34">
        <f t="shared" si="14"/>
        <v>8.6432665026031572E-3</v>
      </c>
      <c r="Q49" s="34">
        <f t="shared" si="15"/>
        <v>2.7280022099999999E-2</v>
      </c>
      <c r="R49" s="81">
        <f t="shared" si="16"/>
        <v>1.3182291002303541</v>
      </c>
      <c r="S49" s="34">
        <f t="shared" si="17"/>
        <v>1.0055000000000001</v>
      </c>
      <c r="T49" s="34">
        <f t="shared" si="18"/>
        <v>8.6432665026031572E-3</v>
      </c>
      <c r="U49" s="34">
        <f t="shared" si="19"/>
        <v>2.73098986E-2</v>
      </c>
      <c r="V49" s="81">
        <f t="shared" si="20"/>
        <v>1.3182291002303541</v>
      </c>
      <c r="W49" s="34">
        <f t="shared" si="21"/>
        <v>1.0065999999999999</v>
      </c>
      <c r="X49" s="34">
        <f t="shared" si="22"/>
        <v>8.6432665026031572E-3</v>
      </c>
      <c r="Y49" s="34">
        <f t="shared" si="23"/>
        <v>2.7339775199999999E-2</v>
      </c>
      <c r="Z49" s="43"/>
      <c r="AA49" s="43"/>
      <c r="AB49" s="43"/>
    </row>
    <row r="50" spans="1:28" ht="13.5" customHeight="1" x14ac:dyDescent="0.15">
      <c r="A50" s="101">
        <v>43</v>
      </c>
      <c r="B50" s="81">
        <f t="shared" si="0"/>
        <v>1.3269294122918744</v>
      </c>
      <c r="C50" s="34">
        <f t="shared" si="1"/>
        <v>1.0011000000000001</v>
      </c>
      <c r="D50" s="34">
        <f t="shared" si="2"/>
        <v>8.7003120615203374E-3</v>
      </c>
      <c r="E50" s="34">
        <f t="shared" si="3"/>
        <v>2.6641477E-2</v>
      </c>
      <c r="F50" s="81">
        <f t="shared" si="4"/>
        <v>1.3269294122918744</v>
      </c>
      <c r="G50" s="34">
        <f t="shared" si="5"/>
        <v>1.0022</v>
      </c>
      <c r="H50" s="34">
        <f t="shared" si="6"/>
        <v>8.7003120615203374E-3</v>
      </c>
      <c r="I50" s="34">
        <f t="shared" si="7"/>
        <v>2.6670750399999998E-2</v>
      </c>
      <c r="J50" s="81">
        <f t="shared" si="8"/>
        <v>1.3269294122918744</v>
      </c>
      <c r="K50" s="34">
        <f t="shared" si="9"/>
        <v>1.0033000000000001</v>
      </c>
      <c r="L50" s="34">
        <f t="shared" si="10"/>
        <v>8.7003120615203374E-3</v>
      </c>
      <c r="M50" s="34">
        <f t="shared" si="11"/>
        <v>2.67000238E-2</v>
      </c>
      <c r="N50" s="81">
        <f t="shared" si="12"/>
        <v>1.3269294122918744</v>
      </c>
      <c r="O50" s="34">
        <f t="shared" si="13"/>
        <v>1.0044</v>
      </c>
      <c r="P50" s="34">
        <f t="shared" si="14"/>
        <v>8.7003120615203374E-3</v>
      </c>
      <c r="Q50" s="34">
        <f t="shared" si="15"/>
        <v>2.6729297199999998E-2</v>
      </c>
      <c r="R50" s="81">
        <f t="shared" si="16"/>
        <v>1.3269294122918744</v>
      </c>
      <c r="S50" s="34">
        <f t="shared" si="17"/>
        <v>1.0055000000000001</v>
      </c>
      <c r="T50" s="34">
        <f t="shared" si="18"/>
        <v>8.7003120615203374E-3</v>
      </c>
      <c r="U50" s="34">
        <f t="shared" si="19"/>
        <v>2.6758570700000001E-2</v>
      </c>
      <c r="V50" s="81">
        <f t="shared" si="20"/>
        <v>1.3269294122918744</v>
      </c>
      <c r="W50" s="34">
        <f t="shared" si="21"/>
        <v>1.0065999999999999</v>
      </c>
      <c r="X50" s="34">
        <f t="shared" si="22"/>
        <v>8.7003120615203374E-3</v>
      </c>
      <c r="Y50" s="34">
        <f t="shared" si="23"/>
        <v>2.6787844099999999E-2</v>
      </c>
      <c r="Z50" s="43"/>
      <c r="AA50" s="43"/>
      <c r="AB50" s="43"/>
    </row>
    <row r="51" spans="1:28" ht="13.5" customHeight="1" x14ac:dyDescent="0.15">
      <c r="A51" s="101">
        <v>44</v>
      </c>
      <c r="B51" s="81">
        <f t="shared" si="0"/>
        <v>1.3356871464130007</v>
      </c>
      <c r="C51" s="34">
        <f t="shared" si="1"/>
        <v>1.0011000000000001</v>
      </c>
      <c r="D51" s="34">
        <f t="shared" si="2"/>
        <v>8.7577341211263707E-3</v>
      </c>
      <c r="E51" s="34">
        <f t="shared" si="3"/>
        <v>2.61176745E-2</v>
      </c>
      <c r="F51" s="81">
        <f t="shared" si="4"/>
        <v>1.3356871464130007</v>
      </c>
      <c r="G51" s="34">
        <f t="shared" si="5"/>
        <v>1.0022</v>
      </c>
      <c r="H51" s="34">
        <f t="shared" si="6"/>
        <v>8.7577341211263707E-3</v>
      </c>
      <c r="I51" s="34">
        <f t="shared" si="7"/>
        <v>2.6146372399999999E-2</v>
      </c>
      <c r="J51" s="81">
        <f t="shared" si="8"/>
        <v>1.3356871464130007</v>
      </c>
      <c r="K51" s="34">
        <f t="shared" si="9"/>
        <v>1.0033000000000001</v>
      </c>
      <c r="L51" s="34">
        <f t="shared" si="10"/>
        <v>8.7577341211263707E-3</v>
      </c>
      <c r="M51" s="34">
        <f t="shared" si="11"/>
        <v>2.6175070299999999E-2</v>
      </c>
      <c r="N51" s="81">
        <f t="shared" si="12"/>
        <v>1.3356871464130007</v>
      </c>
      <c r="O51" s="34">
        <f t="shared" si="13"/>
        <v>1.0044</v>
      </c>
      <c r="P51" s="34">
        <f t="shared" si="14"/>
        <v>8.7577341211263707E-3</v>
      </c>
      <c r="Q51" s="34">
        <f t="shared" si="15"/>
        <v>2.62037681E-2</v>
      </c>
      <c r="R51" s="81">
        <f t="shared" si="16"/>
        <v>1.3356871464130007</v>
      </c>
      <c r="S51" s="34">
        <f t="shared" si="17"/>
        <v>1.0055000000000001</v>
      </c>
      <c r="T51" s="34">
        <f t="shared" si="18"/>
        <v>8.7577341211263707E-3</v>
      </c>
      <c r="U51" s="34">
        <f t="shared" si="19"/>
        <v>2.6232465999999999E-2</v>
      </c>
      <c r="V51" s="81">
        <f t="shared" si="20"/>
        <v>1.3356871464130007</v>
      </c>
      <c r="W51" s="34">
        <f t="shared" si="21"/>
        <v>1.0065999999999999</v>
      </c>
      <c r="X51" s="34">
        <f t="shared" si="22"/>
        <v>8.7577341211263707E-3</v>
      </c>
      <c r="Y51" s="34">
        <f t="shared" si="23"/>
        <v>2.6261163899999999E-2</v>
      </c>
      <c r="Z51" s="43"/>
      <c r="AA51" s="43"/>
      <c r="AB51" s="43"/>
    </row>
    <row r="52" spans="1:28" ht="13.5" customHeight="1" x14ac:dyDescent="0.15">
      <c r="A52" s="102">
        <v>45</v>
      </c>
      <c r="B52" s="82">
        <f t="shared" si="0"/>
        <v>1.3445026815793264</v>
      </c>
      <c r="C52" s="38">
        <f t="shared" si="1"/>
        <v>1.0011000000000001</v>
      </c>
      <c r="D52" s="38">
        <f t="shared" si="2"/>
        <v>8.8155351663258049E-3</v>
      </c>
      <c r="E52" s="38">
        <f t="shared" si="3"/>
        <v>2.5617310800000001E-2</v>
      </c>
      <c r="F52" s="82">
        <f t="shared" si="4"/>
        <v>1.3445026815793264</v>
      </c>
      <c r="G52" s="38">
        <f t="shared" si="5"/>
        <v>1.0022</v>
      </c>
      <c r="H52" s="38">
        <f t="shared" si="6"/>
        <v>8.8155351663258049E-3</v>
      </c>
      <c r="I52" s="38">
        <f t="shared" si="7"/>
        <v>2.56454588E-2</v>
      </c>
      <c r="J52" s="82">
        <f t="shared" si="8"/>
        <v>1.3445026815793264</v>
      </c>
      <c r="K52" s="38">
        <f t="shared" si="9"/>
        <v>1.0033000000000001</v>
      </c>
      <c r="L52" s="38">
        <f t="shared" si="10"/>
        <v>8.8155351663258049E-3</v>
      </c>
      <c r="M52" s="38">
        <f t="shared" si="11"/>
        <v>2.56736069E-2</v>
      </c>
      <c r="N52" s="82">
        <f t="shared" si="12"/>
        <v>1.3445026815793264</v>
      </c>
      <c r="O52" s="38">
        <f t="shared" si="13"/>
        <v>1.0044</v>
      </c>
      <c r="P52" s="38">
        <f t="shared" si="14"/>
        <v>8.8155351663258049E-3</v>
      </c>
      <c r="Q52" s="38">
        <f t="shared" si="15"/>
        <v>2.5701755E-2</v>
      </c>
      <c r="R52" s="82">
        <f t="shared" si="16"/>
        <v>1.3445026815793264</v>
      </c>
      <c r="S52" s="38">
        <f t="shared" si="17"/>
        <v>1.0055000000000001</v>
      </c>
      <c r="T52" s="38">
        <f t="shared" si="18"/>
        <v>8.8155351663258049E-3</v>
      </c>
      <c r="U52" s="38">
        <f t="shared" si="19"/>
        <v>2.57299031E-2</v>
      </c>
      <c r="V52" s="82">
        <f t="shared" si="20"/>
        <v>1.3445026815793264</v>
      </c>
      <c r="W52" s="38">
        <f t="shared" si="21"/>
        <v>1.0065999999999999</v>
      </c>
      <c r="X52" s="38">
        <f t="shared" si="22"/>
        <v>8.8155351663258049E-3</v>
      </c>
      <c r="Y52" s="38">
        <f t="shared" si="23"/>
        <v>2.57580512E-2</v>
      </c>
      <c r="Z52" s="43"/>
      <c r="AA52" s="43"/>
      <c r="AB52" s="43"/>
    </row>
    <row r="53" spans="1:28" ht="13.5" customHeight="1" x14ac:dyDescent="0.15">
      <c r="A53" s="103">
        <v>46</v>
      </c>
      <c r="B53" s="83">
        <f t="shared" si="0"/>
        <v>1.3533763992777499</v>
      </c>
      <c r="C53" s="40">
        <f t="shared" si="1"/>
        <v>1.0011000000000001</v>
      </c>
      <c r="D53" s="40">
        <f t="shared" si="2"/>
        <v>8.8737176984235548E-3</v>
      </c>
      <c r="E53" s="40">
        <f t="shared" si="3"/>
        <v>2.5138857099999998E-2</v>
      </c>
      <c r="F53" s="83">
        <f t="shared" si="4"/>
        <v>1.3533763992777499</v>
      </c>
      <c r="G53" s="40">
        <f t="shared" si="5"/>
        <v>1.0022</v>
      </c>
      <c r="H53" s="40">
        <f t="shared" si="6"/>
        <v>8.8737176984235548E-3</v>
      </c>
      <c r="I53" s="40">
        <f t="shared" si="7"/>
        <v>2.51664794E-2</v>
      </c>
      <c r="J53" s="83">
        <f t="shared" si="8"/>
        <v>1.3533763992777499</v>
      </c>
      <c r="K53" s="40">
        <f t="shared" si="9"/>
        <v>1.0033000000000001</v>
      </c>
      <c r="L53" s="40">
        <f t="shared" si="10"/>
        <v>8.8737176984235548E-3</v>
      </c>
      <c r="M53" s="40">
        <f t="shared" si="11"/>
        <v>2.51941018E-2</v>
      </c>
      <c r="N53" s="83">
        <f t="shared" si="12"/>
        <v>1.3533763992777499</v>
      </c>
      <c r="O53" s="40">
        <f t="shared" si="13"/>
        <v>1.0044</v>
      </c>
      <c r="P53" s="40">
        <f t="shared" si="14"/>
        <v>8.8737176984235548E-3</v>
      </c>
      <c r="Q53" s="40">
        <f t="shared" si="15"/>
        <v>2.5221724099999999E-2</v>
      </c>
      <c r="R53" s="83">
        <f t="shared" si="16"/>
        <v>1.3533763992777499</v>
      </c>
      <c r="S53" s="40">
        <f t="shared" si="17"/>
        <v>1.0055000000000001</v>
      </c>
      <c r="T53" s="40">
        <f t="shared" si="18"/>
        <v>8.8737176984235548E-3</v>
      </c>
      <c r="U53" s="40">
        <f t="shared" si="19"/>
        <v>2.5249346499999999E-2</v>
      </c>
      <c r="V53" s="83">
        <f t="shared" si="20"/>
        <v>1.3533763992777499</v>
      </c>
      <c r="W53" s="40">
        <f t="shared" si="21"/>
        <v>1.0065999999999999</v>
      </c>
      <c r="X53" s="40">
        <f t="shared" si="22"/>
        <v>8.8737176984235548E-3</v>
      </c>
      <c r="Y53" s="40">
        <f t="shared" si="23"/>
        <v>2.5276968800000001E-2</v>
      </c>
      <c r="Z53" s="43"/>
      <c r="AA53" s="43"/>
      <c r="AB53" s="43"/>
    </row>
    <row r="54" spans="1:28" ht="13.5" customHeight="1" x14ac:dyDescent="0.15">
      <c r="A54" s="101">
        <v>47</v>
      </c>
      <c r="B54" s="81">
        <f t="shared" si="0"/>
        <v>1.362308683512983</v>
      </c>
      <c r="C54" s="34">
        <f t="shared" si="1"/>
        <v>1.0011000000000001</v>
      </c>
      <c r="D54" s="34">
        <f t="shared" si="2"/>
        <v>8.9322842352331493E-3</v>
      </c>
      <c r="E54" s="34">
        <f t="shared" si="3"/>
        <v>2.4680914799999999E-2</v>
      </c>
      <c r="F54" s="81">
        <f t="shared" si="4"/>
        <v>1.362308683512983</v>
      </c>
      <c r="G54" s="34">
        <f t="shared" si="5"/>
        <v>1.0022</v>
      </c>
      <c r="H54" s="34">
        <f t="shared" si="6"/>
        <v>8.9322842352331493E-3</v>
      </c>
      <c r="I54" s="34">
        <f t="shared" si="7"/>
        <v>2.4708034E-2</v>
      </c>
      <c r="J54" s="81">
        <f t="shared" si="8"/>
        <v>1.362308683512983</v>
      </c>
      <c r="K54" s="34">
        <f t="shared" si="9"/>
        <v>1.0033000000000001</v>
      </c>
      <c r="L54" s="34">
        <f t="shared" si="10"/>
        <v>8.9322842352331493E-3</v>
      </c>
      <c r="M54" s="34">
        <f t="shared" si="11"/>
        <v>2.4735153100000001E-2</v>
      </c>
      <c r="N54" s="81">
        <f t="shared" si="12"/>
        <v>1.362308683512983</v>
      </c>
      <c r="O54" s="34">
        <f t="shared" si="13"/>
        <v>1.0044</v>
      </c>
      <c r="P54" s="34">
        <f t="shared" si="14"/>
        <v>8.9322842352331493E-3</v>
      </c>
      <c r="Q54" s="34">
        <f t="shared" si="15"/>
        <v>2.4762272299999999E-2</v>
      </c>
      <c r="R54" s="81">
        <f t="shared" si="16"/>
        <v>1.362308683512983</v>
      </c>
      <c r="S54" s="34">
        <f t="shared" si="17"/>
        <v>1.0055000000000001</v>
      </c>
      <c r="T54" s="34">
        <f t="shared" si="18"/>
        <v>8.9322842352331493E-3</v>
      </c>
      <c r="U54" s="34">
        <f t="shared" si="19"/>
        <v>2.4789391500000001E-2</v>
      </c>
      <c r="V54" s="81">
        <f t="shared" si="20"/>
        <v>1.362308683512983</v>
      </c>
      <c r="W54" s="34">
        <f t="shared" si="21"/>
        <v>1.0065999999999999</v>
      </c>
      <c r="X54" s="34">
        <f t="shared" si="22"/>
        <v>8.9322842352331493E-3</v>
      </c>
      <c r="Y54" s="34">
        <f t="shared" si="23"/>
        <v>2.4816510699999999E-2</v>
      </c>
      <c r="Z54" s="43"/>
      <c r="AA54" s="43"/>
      <c r="AB54" s="43"/>
    </row>
    <row r="55" spans="1:28" ht="13.5" customHeight="1" x14ac:dyDescent="0.15">
      <c r="A55" s="101">
        <v>48</v>
      </c>
      <c r="B55" s="81">
        <f t="shared" si="0"/>
        <v>1.3712999208241685</v>
      </c>
      <c r="C55" s="34">
        <f t="shared" si="1"/>
        <v>1.0011000000000001</v>
      </c>
      <c r="D55" s="34">
        <f t="shared" si="2"/>
        <v>8.9912373111856875E-3</v>
      </c>
      <c r="E55" s="34">
        <f t="shared" si="3"/>
        <v>2.4242202000000001E-2</v>
      </c>
      <c r="F55" s="81">
        <f t="shared" si="4"/>
        <v>1.3712999208241685</v>
      </c>
      <c r="G55" s="34">
        <f t="shared" si="5"/>
        <v>1.0022</v>
      </c>
      <c r="H55" s="34">
        <f t="shared" si="6"/>
        <v>8.9912373111856875E-3</v>
      </c>
      <c r="I55" s="34">
        <f t="shared" si="7"/>
        <v>2.4268839100000002E-2</v>
      </c>
      <c r="J55" s="81">
        <f t="shared" si="8"/>
        <v>1.3712999208241685</v>
      </c>
      <c r="K55" s="34">
        <f t="shared" si="9"/>
        <v>1.0033000000000001</v>
      </c>
      <c r="L55" s="34">
        <f t="shared" si="10"/>
        <v>8.9912373111856875E-3</v>
      </c>
      <c r="M55" s="34">
        <f t="shared" si="11"/>
        <v>2.4295476199999999E-2</v>
      </c>
      <c r="N55" s="81">
        <f t="shared" si="12"/>
        <v>1.3712999208241685</v>
      </c>
      <c r="O55" s="34">
        <f t="shared" si="13"/>
        <v>1.0044</v>
      </c>
      <c r="P55" s="34">
        <f t="shared" si="14"/>
        <v>8.9912373111856875E-3</v>
      </c>
      <c r="Q55" s="34">
        <f t="shared" si="15"/>
        <v>2.43221133E-2</v>
      </c>
      <c r="R55" s="81">
        <f t="shared" si="16"/>
        <v>1.3712999208241685</v>
      </c>
      <c r="S55" s="34">
        <f t="shared" si="17"/>
        <v>1.0055000000000001</v>
      </c>
      <c r="T55" s="34">
        <f t="shared" si="18"/>
        <v>8.9912373111856875E-3</v>
      </c>
      <c r="U55" s="34">
        <f t="shared" si="19"/>
        <v>2.4348750499999999E-2</v>
      </c>
      <c r="V55" s="81">
        <f t="shared" si="20"/>
        <v>1.3712999208241685</v>
      </c>
      <c r="W55" s="34">
        <f t="shared" si="21"/>
        <v>1.0065999999999999</v>
      </c>
      <c r="X55" s="34">
        <f t="shared" si="22"/>
        <v>8.9912373111856875E-3</v>
      </c>
      <c r="Y55" s="34">
        <f t="shared" si="23"/>
        <v>2.4375387599999999E-2</v>
      </c>
      <c r="Z55" s="43"/>
      <c r="AA55" s="43"/>
      <c r="AB55" s="43"/>
    </row>
    <row r="56" spans="1:28" ht="13.5" customHeight="1" x14ac:dyDescent="0.15">
      <c r="A56" s="101">
        <v>49</v>
      </c>
      <c r="B56" s="81">
        <f t="shared" si="0"/>
        <v>1.3803505003016079</v>
      </c>
      <c r="C56" s="34">
        <f t="shared" si="1"/>
        <v>1.0011000000000001</v>
      </c>
      <c r="D56" s="34">
        <f t="shared" si="2"/>
        <v>9.0505794774395128E-3</v>
      </c>
      <c r="E56" s="34">
        <f t="shared" si="3"/>
        <v>2.3821541200000001E-2</v>
      </c>
      <c r="F56" s="81">
        <f t="shared" si="4"/>
        <v>1.3803505003016079</v>
      </c>
      <c r="G56" s="34">
        <f t="shared" si="5"/>
        <v>1.0022</v>
      </c>
      <c r="H56" s="34">
        <f t="shared" si="6"/>
        <v>9.0505794774395128E-3</v>
      </c>
      <c r="I56" s="34">
        <f t="shared" si="7"/>
        <v>2.3847716099999999E-2</v>
      </c>
      <c r="J56" s="81">
        <f t="shared" si="8"/>
        <v>1.3803505003016079</v>
      </c>
      <c r="K56" s="34">
        <f t="shared" si="9"/>
        <v>1.0033000000000001</v>
      </c>
      <c r="L56" s="34">
        <f t="shared" si="10"/>
        <v>9.0505794774395128E-3</v>
      </c>
      <c r="M56" s="34">
        <f t="shared" si="11"/>
        <v>2.3873891000000001E-2</v>
      </c>
      <c r="N56" s="81">
        <f t="shared" si="12"/>
        <v>1.3803505003016079</v>
      </c>
      <c r="O56" s="34">
        <f t="shared" si="13"/>
        <v>1.0044</v>
      </c>
      <c r="P56" s="34">
        <f t="shared" si="14"/>
        <v>9.0505794774395128E-3</v>
      </c>
      <c r="Q56" s="34">
        <f t="shared" si="15"/>
        <v>2.39000659E-2</v>
      </c>
      <c r="R56" s="81">
        <f t="shared" si="16"/>
        <v>1.3803505003016079</v>
      </c>
      <c r="S56" s="34">
        <f t="shared" si="17"/>
        <v>1.0055000000000001</v>
      </c>
      <c r="T56" s="34">
        <f t="shared" si="18"/>
        <v>9.0505794774395128E-3</v>
      </c>
      <c r="U56" s="34">
        <f t="shared" si="19"/>
        <v>2.3926240800000002E-2</v>
      </c>
      <c r="V56" s="81">
        <f t="shared" si="20"/>
        <v>1.3803505003016079</v>
      </c>
      <c r="W56" s="34">
        <f t="shared" si="21"/>
        <v>1.0065999999999999</v>
      </c>
      <c r="X56" s="34">
        <f t="shared" si="22"/>
        <v>9.0505794774395128E-3</v>
      </c>
      <c r="Y56" s="34">
        <f t="shared" si="23"/>
        <v>2.39524157E-2</v>
      </c>
      <c r="Z56" s="43"/>
      <c r="AA56" s="43"/>
      <c r="AB56" s="43"/>
    </row>
    <row r="57" spans="1:28" ht="13.5" customHeight="1" x14ac:dyDescent="0.15">
      <c r="A57" s="104">
        <v>50</v>
      </c>
      <c r="B57" s="84">
        <f t="shared" si="0"/>
        <v>1.3894608136035984</v>
      </c>
      <c r="C57" s="36">
        <f t="shared" si="1"/>
        <v>1.0011000000000001</v>
      </c>
      <c r="D57" s="36">
        <f t="shared" si="2"/>
        <v>9.1103133019906132E-3</v>
      </c>
      <c r="E57" s="36">
        <f t="shared" si="3"/>
        <v>2.3417849300000002E-2</v>
      </c>
      <c r="F57" s="84">
        <f t="shared" si="4"/>
        <v>1.3894608136035984</v>
      </c>
      <c r="G57" s="36">
        <f t="shared" si="5"/>
        <v>1.0022</v>
      </c>
      <c r="H57" s="36">
        <f t="shared" si="6"/>
        <v>9.1103133019906132E-3</v>
      </c>
      <c r="I57" s="36">
        <f t="shared" si="7"/>
        <v>2.34435806E-2</v>
      </c>
      <c r="J57" s="84">
        <f t="shared" si="8"/>
        <v>1.3894608136035984</v>
      </c>
      <c r="K57" s="36">
        <f t="shared" si="9"/>
        <v>1.0033000000000001</v>
      </c>
      <c r="L57" s="36">
        <f t="shared" si="10"/>
        <v>9.1103133019906132E-3</v>
      </c>
      <c r="M57" s="36">
        <f t="shared" si="11"/>
        <v>2.3469311999999999E-2</v>
      </c>
      <c r="N57" s="84">
        <f t="shared" si="12"/>
        <v>1.3894608136035984</v>
      </c>
      <c r="O57" s="36">
        <f t="shared" si="13"/>
        <v>1.0044</v>
      </c>
      <c r="P57" s="36">
        <f t="shared" si="14"/>
        <v>9.1103133019906132E-3</v>
      </c>
      <c r="Q57" s="36">
        <f t="shared" si="15"/>
        <v>2.3495043300000001E-2</v>
      </c>
      <c r="R57" s="84">
        <f t="shared" si="16"/>
        <v>1.3894608136035984</v>
      </c>
      <c r="S57" s="36">
        <f t="shared" si="17"/>
        <v>1.0055000000000001</v>
      </c>
      <c r="T57" s="36">
        <f t="shared" si="18"/>
        <v>9.1103133019906132E-3</v>
      </c>
      <c r="U57" s="36">
        <f t="shared" si="19"/>
        <v>2.3520774599999999E-2</v>
      </c>
      <c r="V57" s="84">
        <f t="shared" si="20"/>
        <v>1.3894608136035984</v>
      </c>
      <c r="W57" s="36">
        <f t="shared" si="21"/>
        <v>1.0065999999999999</v>
      </c>
      <c r="X57" s="36">
        <f t="shared" si="22"/>
        <v>9.1103133019906132E-3</v>
      </c>
      <c r="Y57" s="36">
        <f t="shared" si="23"/>
        <v>2.3546505999999998E-2</v>
      </c>
      <c r="Z57" s="43"/>
      <c r="AA57" s="43"/>
      <c r="AB57" s="43"/>
    </row>
    <row r="58" spans="1:28" ht="13.5" customHeight="1" x14ac:dyDescent="0.15">
      <c r="A58" s="100">
        <v>51</v>
      </c>
      <c r="B58" s="80">
        <f t="shared" si="0"/>
        <v>1.3986312549733821</v>
      </c>
      <c r="C58" s="32">
        <f t="shared" si="1"/>
        <v>1.0011000000000001</v>
      </c>
      <c r="D58" s="32">
        <f t="shared" si="2"/>
        <v>9.1704413697837502E-3</v>
      </c>
      <c r="E58" s="32">
        <f t="shared" si="3"/>
        <v>2.3030128099999998E-2</v>
      </c>
      <c r="F58" s="80">
        <f t="shared" si="4"/>
        <v>1.3986312549733821</v>
      </c>
      <c r="G58" s="32">
        <f t="shared" si="5"/>
        <v>1.0022</v>
      </c>
      <c r="H58" s="32">
        <f t="shared" si="6"/>
        <v>9.1704413697837502E-3</v>
      </c>
      <c r="I58" s="32">
        <f t="shared" si="7"/>
        <v>2.3055433399999999E-2</v>
      </c>
      <c r="J58" s="80">
        <f t="shared" si="8"/>
        <v>1.3986312549733821</v>
      </c>
      <c r="K58" s="32">
        <f t="shared" si="9"/>
        <v>1.0033000000000001</v>
      </c>
      <c r="L58" s="32">
        <f t="shared" si="10"/>
        <v>9.1704413697837502E-3</v>
      </c>
      <c r="M58" s="32">
        <f t="shared" si="11"/>
        <v>2.3080738699999999E-2</v>
      </c>
      <c r="N58" s="80">
        <f t="shared" si="12"/>
        <v>1.3986312549733821</v>
      </c>
      <c r="O58" s="32">
        <f t="shared" si="13"/>
        <v>1.0044</v>
      </c>
      <c r="P58" s="32">
        <f t="shared" si="14"/>
        <v>9.1704413697837502E-3</v>
      </c>
      <c r="Q58" s="32">
        <f t="shared" si="15"/>
        <v>2.3106043999999999E-2</v>
      </c>
      <c r="R58" s="80">
        <f t="shared" si="16"/>
        <v>1.3986312549733821</v>
      </c>
      <c r="S58" s="32">
        <f t="shared" si="17"/>
        <v>1.0055000000000001</v>
      </c>
      <c r="T58" s="32">
        <f t="shared" si="18"/>
        <v>9.1704413697837502E-3</v>
      </c>
      <c r="U58" s="32">
        <f t="shared" si="19"/>
        <v>2.31313493E-2</v>
      </c>
      <c r="V58" s="80">
        <f t="shared" si="20"/>
        <v>1.3986312549733821</v>
      </c>
      <c r="W58" s="32">
        <f t="shared" si="21"/>
        <v>1.0065999999999999</v>
      </c>
      <c r="X58" s="32">
        <f t="shared" si="22"/>
        <v>9.1704413697837502E-3</v>
      </c>
      <c r="Y58" s="32">
        <f t="shared" si="23"/>
        <v>2.31566546E-2</v>
      </c>
      <c r="Z58" s="43"/>
      <c r="AA58" s="43"/>
      <c r="AB58" s="43"/>
    </row>
    <row r="59" spans="1:28" ht="13.5" customHeight="1" x14ac:dyDescent="0.15">
      <c r="A59" s="101">
        <v>52</v>
      </c>
      <c r="B59" s="81">
        <f t="shared" si="0"/>
        <v>1.4078622212562064</v>
      </c>
      <c r="C59" s="34">
        <f t="shared" si="1"/>
        <v>1.0011000000000001</v>
      </c>
      <c r="D59" s="34">
        <f t="shared" si="2"/>
        <v>9.2309662828243214E-3</v>
      </c>
      <c r="E59" s="34">
        <f t="shared" si="3"/>
        <v>2.2657455999999999E-2</v>
      </c>
      <c r="F59" s="81">
        <f t="shared" si="4"/>
        <v>1.4078622212562064</v>
      </c>
      <c r="G59" s="34">
        <f t="shared" si="5"/>
        <v>1.0022</v>
      </c>
      <c r="H59" s="34">
        <f t="shared" si="6"/>
        <v>9.2309662828243214E-3</v>
      </c>
      <c r="I59" s="34">
        <f t="shared" si="7"/>
        <v>2.26823518E-2</v>
      </c>
      <c r="J59" s="81">
        <f t="shared" si="8"/>
        <v>1.4078622212562064</v>
      </c>
      <c r="K59" s="34">
        <f t="shared" si="9"/>
        <v>1.0033000000000001</v>
      </c>
      <c r="L59" s="34">
        <f t="shared" si="10"/>
        <v>9.2309662828243214E-3</v>
      </c>
      <c r="M59" s="34">
        <f t="shared" si="11"/>
        <v>2.2707247699999999E-2</v>
      </c>
      <c r="N59" s="81">
        <f t="shared" si="12"/>
        <v>1.4078622212562064</v>
      </c>
      <c r="O59" s="34">
        <f t="shared" si="13"/>
        <v>1.0044</v>
      </c>
      <c r="P59" s="34">
        <f t="shared" si="14"/>
        <v>9.2309662828243214E-3</v>
      </c>
      <c r="Q59" s="34">
        <f t="shared" si="15"/>
        <v>2.27321435E-2</v>
      </c>
      <c r="R59" s="81">
        <f t="shared" si="16"/>
        <v>1.4078622212562064</v>
      </c>
      <c r="S59" s="34">
        <f t="shared" si="17"/>
        <v>1.0055000000000001</v>
      </c>
      <c r="T59" s="34">
        <f t="shared" si="18"/>
        <v>9.2309662828243214E-3</v>
      </c>
      <c r="U59" s="34">
        <f t="shared" si="19"/>
        <v>2.27570393E-2</v>
      </c>
      <c r="V59" s="81">
        <f t="shared" si="20"/>
        <v>1.4078622212562064</v>
      </c>
      <c r="W59" s="34">
        <f t="shared" si="21"/>
        <v>1.0065999999999999</v>
      </c>
      <c r="X59" s="34">
        <f t="shared" si="22"/>
        <v>9.2309662828243214E-3</v>
      </c>
      <c r="Y59" s="34">
        <f t="shared" si="23"/>
        <v>2.2781935100000001E-2</v>
      </c>
      <c r="Z59" s="43"/>
      <c r="AA59" s="43"/>
      <c r="AB59" s="43"/>
    </row>
    <row r="60" spans="1:28" ht="13.5" customHeight="1" x14ac:dyDescent="0.15">
      <c r="A60" s="101">
        <v>53</v>
      </c>
      <c r="B60" s="81">
        <f t="shared" si="0"/>
        <v>1.4171541119164972</v>
      </c>
      <c r="C60" s="34">
        <f t="shared" si="1"/>
        <v>1.0011000000000001</v>
      </c>
      <c r="D60" s="34">
        <f t="shared" si="2"/>
        <v>9.2918906602909631E-3</v>
      </c>
      <c r="E60" s="34">
        <f t="shared" si="3"/>
        <v>2.22989813E-2</v>
      </c>
      <c r="F60" s="81">
        <f t="shared" si="4"/>
        <v>1.4171541119164972</v>
      </c>
      <c r="G60" s="34">
        <f t="shared" si="5"/>
        <v>1.0022</v>
      </c>
      <c r="H60" s="34">
        <f t="shared" si="6"/>
        <v>9.2918906602909631E-3</v>
      </c>
      <c r="I60" s="34">
        <f t="shared" si="7"/>
        <v>2.2323483200000001E-2</v>
      </c>
      <c r="J60" s="81">
        <f t="shared" si="8"/>
        <v>1.4171541119164972</v>
      </c>
      <c r="K60" s="34">
        <f t="shared" si="9"/>
        <v>1.0033000000000001</v>
      </c>
      <c r="L60" s="34">
        <f t="shared" si="10"/>
        <v>9.2918906602909631E-3</v>
      </c>
      <c r="M60" s="34">
        <f t="shared" si="11"/>
        <v>2.23479852E-2</v>
      </c>
      <c r="N60" s="81">
        <f t="shared" si="12"/>
        <v>1.4171541119164972</v>
      </c>
      <c r="O60" s="34">
        <f t="shared" si="13"/>
        <v>1.0044</v>
      </c>
      <c r="P60" s="34">
        <f t="shared" si="14"/>
        <v>9.2918906602909631E-3</v>
      </c>
      <c r="Q60" s="34">
        <f t="shared" si="15"/>
        <v>2.2372487100000001E-2</v>
      </c>
      <c r="R60" s="81">
        <f t="shared" si="16"/>
        <v>1.4171541119164972</v>
      </c>
      <c r="S60" s="34">
        <f t="shared" si="17"/>
        <v>1.0055000000000001</v>
      </c>
      <c r="T60" s="34">
        <f t="shared" si="18"/>
        <v>9.2918906602909631E-3</v>
      </c>
      <c r="U60" s="34">
        <f t="shared" si="19"/>
        <v>2.2396988999999999E-2</v>
      </c>
      <c r="V60" s="81">
        <f t="shared" si="20"/>
        <v>1.4171541119164972</v>
      </c>
      <c r="W60" s="34">
        <f t="shared" si="21"/>
        <v>1.0065999999999999</v>
      </c>
      <c r="X60" s="34">
        <f t="shared" si="22"/>
        <v>9.2918906602909631E-3</v>
      </c>
      <c r="Y60" s="34">
        <f t="shared" si="23"/>
        <v>2.24214909E-2</v>
      </c>
      <c r="Z60" s="43"/>
      <c r="AA60" s="43"/>
      <c r="AB60" s="43"/>
    </row>
    <row r="61" spans="1:28" ht="13.5" customHeight="1" x14ac:dyDescent="0.15">
      <c r="A61" s="101">
        <v>54</v>
      </c>
      <c r="B61" s="81">
        <f t="shared" si="0"/>
        <v>1.426507329055146</v>
      </c>
      <c r="C61" s="34">
        <f t="shared" si="1"/>
        <v>1.0011000000000001</v>
      </c>
      <c r="D61" s="34">
        <f t="shared" si="2"/>
        <v>9.353217138648881E-3</v>
      </c>
      <c r="E61" s="34">
        <f t="shared" si="3"/>
        <v>2.1953915099999999E-2</v>
      </c>
      <c r="F61" s="81">
        <f t="shared" si="4"/>
        <v>1.426507329055146</v>
      </c>
      <c r="G61" s="34">
        <f t="shared" si="5"/>
        <v>1.0022</v>
      </c>
      <c r="H61" s="34">
        <f t="shared" si="6"/>
        <v>9.353217138648881E-3</v>
      </c>
      <c r="I61" s="34">
        <f t="shared" si="7"/>
        <v>2.1978037799999999E-2</v>
      </c>
      <c r="J61" s="81">
        <f t="shared" si="8"/>
        <v>1.426507329055146</v>
      </c>
      <c r="K61" s="34">
        <f t="shared" si="9"/>
        <v>1.0033000000000001</v>
      </c>
      <c r="L61" s="34">
        <f t="shared" si="10"/>
        <v>9.353217138648881E-3</v>
      </c>
      <c r="M61" s="34">
        <f t="shared" si="11"/>
        <v>2.2002160600000001E-2</v>
      </c>
      <c r="N61" s="81">
        <f t="shared" si="12"/>
        <v>1.426507329055146</v>
      </c>
      <c r="O61" s="34">
        <f t="shared" si="13"/>
        <v>1.0044</v>
      </c>
      <c r="P61" s="34">
        <f t="shared" si="14"/>
        <v>9.353217138648881E-3</v>
      </c>
      <c r="Q61" s="34">
        <f t="shared" si="15"/>
        <v>2.2026283399999999E-2</v>
      </c>
      <c r="R61" s="81">
        <f t="shared" si="16"/>
        <v>1.426507329055146</v>
      </c>
      <c r="S61" s="34">
        <f t="shared" si="17"/>
        <v>1.0055000000000001</v>
      </c>
      <c r="T61" s="34">
        <f t="shared" si="18"/>
        <v>9.353217138648881E-3</v>
      </c>
      <c r="U61" s="34">
        <f t="shared" si="19"/>
        <v>2.2050406200000001E-2</v>
      </c>
      <c r="V61" s="81">
        <f t="shared" si="20"/>
        <v>1.426507329055146</v>
      </c>
      <c r="W61" s="34">
        <f t="shared" si="21"/>
        <v>1.0065999999999999</v>
      </c>
      <c r="X61" s="34">
        <f t="shared" si="22"/>
        <v>9.353217138648881E-3</v>
      </c>
      <c r="Y61" s="34">
        <f t="shared" si="23"/>
        <v>2.2074528900000001E-2</v>
      </c>
      <c r="Z61" s="43"/>
      <c r="AA61" s="43"/>
      <c r="AB61" s="43"/>
    </row>
    <row r="62" spans="1:28" ht="13.5" customHeight="1" x14ac:dyDescent="0.15">
      <c r="A62" s="102">
        <v>55</v>
      </c>
      <c r="B62" s="82">
        <f t="shared" si="0"/>
        <v>1.4359222774269098</v>
      </c>
      <c r="C62" s="38">
        <f t="shared" si="1"/>
        <v>1.0011000000000001</v>
      </c>
      <c r="D62" s="38">
        <f t="shared" si="2"/>
        <v>9.4149483717639645E-3</v>
      </c>
      <c r="E62" s="38">
        <f t="shared" si="3"/>
        <v>2.1621525900000001E-2</v>
      </c>
      <c r="F62" s="82">
        <f t="shared" si="4"/>
        <v>1.4359222774269098</v>
      </c>
      <c r="G62" s="38">
        <f t="shared" si="5"/>
        <v>1.0022</v>
      </c>
      <c r="H62" s="38">
        <f t="shared" si="6"/>
        <v>9.4149483717639645E-3</v>
      </c>
      <c r="I62" s="38">
        <f t="shared" si="7"/>
        <v>2.1645283500000001E-2</v>
      </c>
      <c r="J62" s="82">
        <f t="shared" si="8"/>
        <v>1.4359222774269098</v>
      </c>
      <c r="K62" s="38">
        <f t="shared" si="9"/>
        <v>1.0033000000000001</v>
      </c>
      <c r="L62" s="38">
        <f t="shared" si="10"/>
        <v>9.4149483717639645E-3</v>
      </c>
      <c r="M62" s="38">
        <f t="shared" si="11"/>
        <v>2.1669041E-2</v>
      </c>
      <c r="N62" s="82">
        <f t="shared" si="12"/>
        <v>1.4359222774269098</v>
      </c>
      <c r="O62" s="38">
        <f t="shared" si="13"/>
        <v>1.0044</v>
      </c>
      <c r="P62" s="38">
        <f t="shared" si="14"/>
        <v>9.4149483717639645E-3</v>
      </c>
      <c r="Q62" s="38">
        <f t="shared" si="15"/>
        <v>2.1692798499999999E-2</v>
      </c>
      <c r="R62" s="82">
        <f t="shared" si="16"/>
        <v>1.4359222774269098</v>
      </c>
      <c r="S62" s="38">
        <f t="shared" si="17"/>
        <v>1.0055000000000001</v>
      </c>
      <c r="T62" s="38">
        <f t="shared" si="18"/>
        <v>9.4149483717639645E-3</v>
      </c>
      <c r="U62" s="38">
        <f t="shared" si="19"/>
        <v>2.1716556099999999E-2</v>
      </c>
      <c r="V62" s="82">
        <f t="shared" si="20"/>
        <v>1.4359222774269098</v>
      </c>
      <c r="W62" s="38">
        <f t="shared" si="21"/>
        <v>1.0065999999999999</v>
      </c>
      <c r="X62" s="38">
        <f t="shared" si="22"/>
        <v>9.4149483717639645E-3</v>
      </c>
      <c r="Y62" s="38">
        <f t="shared" si="23"/>
        <v>2.1740313599999998E-2</v>
      </c>
      <c r="Z62" s="43"/>
      <c r="AA62" s="43"/>
      <c r="AB62" s="43"/>
    </row>
    <row r="63" spans="1:28" ht="13.5" customHeight="1" x14ac:dyDescent="0.15">
      <c r="A63" s="103">
        <v>56</v>
      </c>
      <c r="B63" s="83">
        <f t="shared" si="0"/>
        <v>1.4453993644579273</v>
      </c>
      <c r="C63" s="40">
        <f t="shared" si="1"/>
        <v>1.0011000000000001</v>
      </c>
      <c r="D63" s="40">
        <f t="shared" si="2"/>
        <v>9.4770870310176055E-3</v>
      </c>
      <c r="E63" s="40">
        <f t="shared" si="3"/>
        <v>2.13011346E-2</v>
      </c>
      <c r="F63" s="83">
        <f t="shared" si="4"/>
        <v>1.4453993644579273</v>
      </c>
      <c r="G63" s="40">
        <f t="shared" si="5"/>
        <v>1.0022</v>
      </c>
      <c r="H63" s="40">
        <f t="shared" si="6"/>
        <v>9.4770870310176055E-3</v>
      </c>
      <c r="I63" s="40">
        <f t="shared" si="7"/>
        <v>2.1324540100000001E-2</v>
      </c>
      <c r="J63" s="83">
        <f t="shared" si="8"/>
        <v>1.4453993644579273</v>
      </c>
      <c r="K63" s="40">
        <f t="shared" si="9"/>
        <v>1.0033000000000001</v>
      </c>
      <c r="L63" s="40">
        <f t="shared" si="10"/>
        <v>9.4770870310176055E-3</v>
      </c>
      <c r="M63" s="40">
        <f t="shared" si="11"/>
        <v>2.1347945600000001E-2</v>
      </c>
      <c r="N63" s="83">
        <f t="shared" si="12"/>
        <v>1.4453993644579273</v>
      </c>
      <c r="O63" s="40">
        <f t="shared" si="13"/>
        <v>1.0044</v>
      </c>
      <c r="P63" s="40">
        <f t="shared" si="14"/>
        <v>9.4770870310176055E-3</v>
      </c>
      <c r="Q63" s="40">
        <f t="shared" si="15"/>
        <v>2.1371351100000002E-2</v>
      </c>
      <c r="R63" s="83">
        <f t="shared" si="16"/>
        <v>1.4453993644579273</v>
      </c>
      <c r="S63" s="40">
        <f t="shared" si="17"/>
        <v>1.0055000000000001</v>
      </c>
      <c r="T63" s="40">
        <f t="shared" si="18"/>
        <v>9.4770870310176055E-3</v>
      </c>
      <c r="U63" s="40">
        <f t="shared" si="19"/>
        <v>2.1394756599999998E-2</v>
      </c>
      <c r="V63" s="83">
        <f t="shared" si="20"/>
        <v>1.4453993644579273</v>
      </c>
      <c r="W63" s="40">
        <f t="shared" si="21"/>
        <v>1.0065999999999999</v>
      </c>
      <c r="X63" s="40">
        <f t="shared" si="22"/>
        <v>9.4770870310176055E-3</v>
      </c>
      <c r="Y63" s="40">
        <f t="shared" si="23"/>
        <v>2.1418162099999999E-2</v>
      </c>
      <c r="Z63" s="43"/>
      <c r="AA63" s="43"/>
      <c r="AB63" s="43"/>
    </row>
    <row r="64" spans="1:28" ht="13.5" customHeight="1" x14ac:dyDescent="0.15">
      <c r="A64" s="101">
        <v>57</v>
      </c>
      <c r="B64" s="81">
        <f t="shared" si="0"/>
        <v>1.4549390002633495</v>
      </c>
      <c r="C64" s="34">
        <f t="shared" si="1"/>
        <v>1.0011000000000001</v>
      </c>
      <c r="D64" s="34">
        <f t="shared" si="2"/>
        <v>9.5396358054223203E-3</v>
      </c>
      <c r="E64" s="34">
        <f t="shared" si="3"/>
        <v>2.0992109700000001E-2</v>
      </c>
      <c r="F64" s="81">
        <f t="shared" si="4"/>
        <v>1.4549390002633495</v>
      </c>
      <c r="G64" s="34">
        <f t="shared" si="5"/>
        <v>1.0022</v>
      </c>
      <c r="H64" s="34">
        <f t="shared" si="6"/>
        <v>9.5396358054223203E-3</v>
      </c>
      <c r="I64" s="34">
        <f t="shared" si="7"/>
        <v>2.1015175699999999E-2</v>
      </c>
      <c r="J64" s="81">
        <f t="shared" si="8"/>
        <v>1.4549390002633495</v>
      </c>
      <c r="K64" s="34">
        <f t="shared" si="9"/>
        <v>1.0033000000000001</v>
      </c>
      <c r="L64" s="34">
        <f t="shared" si="10"/>
        <v>9.5396358054223203E-3</v>
      </c>
      <c r="M64" s="34">
        <f t="shared" si="11"/>
        <v>2.10382416E-2</v>
      </c>
      <c r="N64" s="81">
        <f t="shared" si="12"/>
        <v>1.4549390002633495</v>
      </c>
      <c r="O64" s="34">
        <f t="shared" si="13"/>
        <v>1.0044</v>
      </c>
      <c r="P64" s="34">
        <f t="shared" si="14"/>
        <v>9.5396358054223203E-3</v>
      </c>
      <c r="Q64" s="34">
        <f t="shared" si="15"/>
        <v>2.1061307599999999E-2</v>
      </c>
      <c r="R64" s="81">
        <f t="shared" si="16"/>
        <v>1.4549390002633495</v>
      </c>
      <c r="S64" s="34">
        <f t="shared" si="17"/>
        <v>1.0055000000000001</v>
      </c>
      <c r="T64" s="34">
        <f t="shared" si="18"/>
        <v>9.5396358054223203E-3</v>
      </c>
      <c r="U64" s="34">
        <f t="shared" si="19"/>
        <v>2.10843735E-2</v>
      </c>
      <c r="V64" s="81">
        <f t="shared" si="20"/>
        <v>1.4549390002633495</v>
      </c>
      <c r="W64" s="34">
        <f t="shared" si="21"/>
        <v>1.0065999999999999</v>
      </c>
      <c r="X64" s="34">
        <f t="shared" si="22"/>
        <v>9.5396358054223203E-3</v>
      </c>
      <c r="Y64" s="34">
        <f t="shared" si="23"/>
        <v>2.1107439499999998E-2</v>
      </c>
      <c r="Z64" s="43"/>
      <c r="AA64" s="43"/>
      <c r="AB64" s="43"/>
    </row>
    <row r="65" spans="1:33" ht="13.5" customHeight="1" x14ac:dyDescent="0.15">
      <c r="A65" s="101">
        <v>58</v>
      </c>
      <c r="B65" s="81">
        <f t="shared" si="0"/>
        <v>1.4645415976650875</v>
      </c>
      <c r="C65" s="34">
        <f t="shared" si="1"/>
        <v>1.0011000000000001</v>
      </c>
      <c r="D65" s="34">
        <f t="shared" si="2"/>
        <v>9.6025974017381072E-3</v>
      </c>
      <c r="E65" s="34">
        <f t="shared" si="3"/>
        <v>2.0693863199999999E-2</v>
      </c>
      <c r="F65" s="81">
        <f t="shared" si="4"/>
        <v>1.4645415976650875</v>
      </c>
      <c r="G65" s="34">
        <f t="shared" si="5"/>
        <v>1.0022</v>
      </c>
      <c r="H65" s="34">
        <f t="shared" si="6"/>
        <v>9.6025974017381072E-3</v>
      </c>
      <c r="I65" s="34">
        <f t="shared" si="7"/>
        <v>2.07166014E-2</v>
      </c>
      <c r="J65" s="81">
        <f t="shared" si="8"/>
        <v>1.4645415976650875</v>
      </c>
      <c r="K65" s="34">
        <f t="shared" si="9"/>
        <v>1.0033000000000001</v>
      </c>
      <c r="L65" s="34">
        <f t="shared" si="10"/>
        <v>9.6025974017381072E-3</v>
      </c>
      <c r="M65" s="34">
        <f t="shared" si="11"/>
        <v>2.07393396E-2</v>
      </c>
      <c r="N65" s="81">
        <f t="shared" si="12"/>
        <v>1.4645415976650875</v>
      </c>
      <c r="O65" s="34">
        <f t="shared" si="13"/>
        <v>1.0044</v>
      </c>
      <c r="P65" s="34">
        <f t="shared" si="14"/>
        <v>9.6025974017381072E-3</v>
      </c>
      <c r="Q65" s="34">
        <f t="shared" si="15"/>
        <v>2.0762077899999998E-2</v>
      </c>
      <c r="R65" s="81">
        <f t="shared" si="16"/>
        <v>1.4645415976650875</v>
      </c>
      <c r="S65" s="34">
        <f t="shared" si="17"/>
        <v>1.0055000000000001</v>
      </c>
      <c r="T65" s="34">
        <f t="shared" si="18"/>
        <v>9.6025974017381072E-3</v>
      </c>
      <c r="U65" s="34">
        <f t="shared" si="19"/>
        <v>2.0784816099999999E-2</v>
      </c>
      <c r="V65" s="81">
        <f t="shared" si="20"/>
        <v>1.4645415976650875</v>
      </c>
      <c r="W65" s="34">
        <f t="shared" si="21"/>
        <v>1.0065999999999999</v>
      </c>
      <c r="X65" s="34">
        <f t="shared" si="22"/>
        <v>9.6025974017381072E-3</v>
      </c>
      <c r="Y65" s="34">
        <f t="shared" si="23"/>
        <v>2.0807554400000001E-2</v>
      </c>
      <c r="Z65" s="43"/>
      <c r="AA65" s="43"/>
      <c r="AB65" s="43"/>
    </row>
    <row r="66" spans="1:33" ht="13.5" customHeight="1" x14ac:dyDescent="0.15">
      <c r="A66" s="101">
        <v>59</v>
      </c>
      <c r="B66" s="81">
        <f t="shared" si="0"/>
        <v>1.474207572209677</v>
      </c>
      <c r="C66" s="34">
        <f t="shared" si="1"/>
        <v>1.0011000000000001</v>
      </c>
      <c r="D66" s="34">
        <f t="shared" si="2"/>
        <v>9.6659745445895791E-3</v>
      </c>
      <c r="E66" s="34">
        <f t="shared" si="3"/>
        <v>2.04058469E-2</v>
      </c>
      <c r="F66" s="81">
        <f t="shared" si="4"/>
        <v>1.474207572209677</v>
      </c>
      <c r="G66" s="34">
        <f t="shared" si="5"/>
        <v>1.0022</v>
      </c>
      <c r="H66" s="34">
        <f t="shared" si="6"/>
        <v>9.6659745445895791E-3</v>
      </c>
      <c r="I66" s="34">
        <f t="shared" si="7"/>
        <v>2.0428268699999998E-2</v>
      </c>
      <c r="J66" s="81">
        <f t="shared" si="8"/>
        <v>1.474207572209677</v>
      </c>
      <c r="K66" s="34">
        <f t="shared" si="9"/>
        <v>1.0033000000000001</v>
      </c>
      <c r="L66" s="34">
        <f t="shared" si="10"/>
        <v>9.6659745445895791E-3</v>
      </c>
      <c r="M66" s="34">
        <f t="shared" si="11"/>
        <v>2.0450690399999999E-2</v>
      </c>
      <c r="N66" s="81">
        <f t="shared" si="12"/>
        <v>1.474207572209677</v>
      </c>
      <c r="O66" s="34">
        <f t="shared" si="13"/>
        <v>1.0044</v>
      </c>
      <c r="P66" s="34">
        <f t="shared" si="14"/>
        <v>9.6659745445895791E-3</v>
      </c>
      <c r="Q66" s="34">
        <f t="shared" si="15"/>
        <v>2.0473112200000001E-2</v>
      </c>
      <c r="R66" s="81">
        <f t="shared" si="16"/>
        <v>1.474207572209677</v>
      </c>
      <c r="S66" s="34">
        <f t="shared" si="17"/>
        <v>1.0055000000000001</v>
      </c>
      <c r="T66" s="34">
        <f t="shared" si="18"/>
        <v>9.6659745445895791E-3</v>
      </c>
      <c r="U66" s="34">
        <f t="shared" si="19"/>
        <v>2.0495533999999999E-2</v>
      </c>
      <c r="V66" s="81">
        <f t="shared" si="20"/>
        <v>1.474207572209677</v>
      </c>
      <c r="W66" s="34">
        <f t="shared" si="21"/>
        <v>1.0065999999999999</v>
      </c>
      <c r="X66" s="34">
        <f t="shared" si="22"/>
        <v>9.6659745445895791E-3</v>
      </c>
      <c r="Y66" s="34">
        <f t="shared" si="23"/>
        <v>2.05179557E-2</v>
      </c>
      <c r="Z66" s="43"/>
      <c r="AA66" s="43"/>
      <c r="AB66" s="43"/>
    </row>
    <row r="67" spans="1:33" ht="13.5" customHeight="1" x14ac:dyDescent="0.15">
      <c r="A67" s="102">
        <v>60</v>
      </c>
      <c r="B67" s="82">
        <f t="shared" si="0"/>
        <v>1.4839373421862607</v>
      </c>
      <c r="C67" s="38">
        <f t="shared" si="1"/>
        <v>1.0011000000000001</v>
      </c>
      <c r="D67" s="38">
        <f t="shared" si="2"/>
        <v>9.7297699765838686E-3</v>
      </c>
      <c r="E67" s="38">
        <f t="shared" si="3"/>
        <v>2.0127549299999999E-2</v>
      </c>
      <c r="F67" s="82">
        <f t="shared" si="4"/>
        <v>1.4839373421862607</v>
      </c>
      <c r="G67" s="38">
        <f t="shared" si="5"/>
        <v>1.0022</v>
      </c>
      <c r="H67" s="38">
        <f t="shared" si="6"/>
        <v>9.7297699765838686E-3</v>
      </c>
      <c r="I67" s="38">
        <f t="shared" si="7"/>
        <v>2.0149665300000001E-2</v>
      </c>
      <c r="J67" s="82">
        <f t="shared" si="8"/>
        <v>1.4839373421862607</v>
      </c>
      <c r="K67" s="38">
        <f t="shared" si="9"/>
        <v>1.0033000000000001</v>
      </c>
      <c r="L67" s="38">
        <f t="shared" si="10"/>
        <v>9.7297699765838686E-3</v>
      </c>
      <c r="M67" s="38">
        <f t="shared" si="11"/>
        <v>2.01717813E-2</v>
      </c>
      <c r="N67" s="82">
        <f t="shared" si="12"/>
        <v>1.4839373421862607</v>
      </c>
      <c r="O67" s="38">
        <f t="shared" si="13"/>
        <v>1.0044</v>
      </c>
      <c r="P67" s="38">
        <f t="shared" si="14"/>
        <v>9.7297699765838686E-3</v>
      </c>
      <c r="Q67" s="38">
        <f t="shared" si="15"/>
        <v>2.0193897299999999E-2</v>
      </c>
      <c r="R67" s="82">
        <f t="shared" si="16"/>
        <v>1.4839373421862607</v>
      </c>
      <c r="S67" s="38">
        <f t="shared" si="17"/>
        <v>1.0055000000000001</v>
      </c>
      <c r="T67" s="38">
        <f t="shared" si="18"/>
        <v>9.7297699765838686E-3</v>
      </c>
      <c r="U67" s="38">
        <f t="shared" si="19"/>
        <v>2.0216013200000001E-2</v>
      </c>
      <c r="V67" s="82">
        <f t="shared" si="20"/>
        <v>1.4839373421862607</v>
      </c>
      <c r="W67" s="38">
        <f t="shared" si="21"/>
        <v>1.0065999999999999</v>
      </c>
      <c r="X67" s="38">
        <f t="shared" si="22"/>
        <v>9.7297699765838686E-3</v>
      </c>
      <c r="Y67" s="38">
        <f t="shared" si="23"/>
        <v>2.02381292E-2</v>
      </c>
      <c r="Z67" s="43"/>
      <c r="AA67" s="43"/>
      <c r="AB67" s="43"/>
    </row>
    <row r="68" spans="1:33" ht="30" customHeight="1" x14ac:dyDescent="0.15">
      <c r="A68" s="500" t="s">
        <v>124</v>
      </c>
      <c r="B68" s="501"/>
      <c r="C68" s="501"/>
      <c r="D68" s="501"/>
      <c r="E68" s="501"/>
      <c r="F68" s="501"/>
      <c r="G68" s="501"/>
      <c r="H68" s="501"/>
      <c r="I68" s="501"/>
      <c r="J68" s="501"/>
      <c r="K68" s="501"/>
      <c r="L68" s="501"/>
      <c r="M68" s="501"/>
      <c r="N68" s="501"/>
      <c r="O68" s="501"/>
      <c r="P68" s="501"/>
      <c r="Q68" s="501"/>
      <c r="R68" s="501"/>
      <c r="S68" s="501"/>
      <c r="T68" s="501"/>
      <c r="U68" s="501"/>
      <c r="V68" s="107"/>
      <c r="W68" s="107"/>
      <c r="X68" s="107"/>
      <c r="Y68" s="107"/>
      <c r="Z68" s="85" t="s">
        <v>110</v>
      </c>
      <c r="AG68" s="55" t="s">
        <v>131</v>
      </c>
    </row>
    <row r="69" spans="1:33" x14ac:dyDescent="0.15">
      <c r="A69" s="91" t="s">
        <v>97</v>
      </c>
      <c r="B69" s="90"/>
      <c r="C69" s="90"/>
      <c r="D69" s="90">
        <f>I69</f>
        <v>1.06</v>
      </c>
      <c r="E69" s="91" t="s">
        <v>97</v>
      </c>
      <c r="F69" s="92"/>
      <c r="G69" s="92"/>
      <c r="H69" s="92"/>
      <c r="I69" s="92">
        <f>Q69</f>
        <v>1.06</v>
      </c>
      <c r="J69" s="91"/>
      <c r="K69" s="91"/>
      <c r="L69" s="91"/>
      <c r="M69" s="93" t="s">
        <v>125</v>
      </c>
      <c r="N69" s="91"/>
      <c r="O69" s="91"/>
      <c r="P69" s="91"/>
      <c r="Q69" s="92">
        <v>1.06</v>
      </c>
      <c r="R69" s="91"/>
      <c r="S69" s="91"/>
      <c r="T69" s="91"/>
      <c r="U69" s="93" t="s">
        <v>125</v>
      </c>
      <c r="V69" s="91"/>
      <c r="W69" s="91"/>
      <c r="X69" s="91"/>
      <c r="Z69" s="94" t="s">
        <v>126</v>
      </c>
      <c r="AA69" s="92">
        <f>Q69/2</f>
        <v>0.53</v>
      </c>
      <c r="AB69" s="93" t="s">
        <v>119</v>
      </c>
    </row>
    <row r="70" spans="1:33" x14ac:dyDescent="0.15">
      <c r="A70" s="91" t="s">
        <v>100</v>
      </c>
      <c r="B70" s="95"/>
      <c r="C70" s="95"/>
      <c r="D70" s="95">
        <f>I70</f>
        <v>8.8300000000000003E-2</v>
      </c>
      <c r="E70" s="91" t="s">
        <v>100</v>
      </c>
      <c r="F70" s="91"/>
      <c r="G70" s="91"/>
      <c r="H70" s="91"/>
      <c r="I70" s="91">
        <f>ROUNDDOWN(I69/12,4)</f>
        <v>8.8300000000000003E-2</v>
      </c>
      <c r="J70" s="91"/>
      <c r="K70" s="91"/>
      <c r="L70" s="91"/>
      <c r="M70" s="93" t="s">
        <v>127</v>
      </c>
      <c r="N70" s="91"/>
      <c r="O70" s="91"/>
      <c r="P70" s="91"/>
      <c r="Q70" s="91">
        <f>ROUNDDOWN(Q69/12,4)</f>
        <v>8.8300000000000003E-2</v>
      </c>
      <c r="R70" s="91"/>
      <c r="S70" s="91"/>
      <c r="T70" s="91"/>
      <c r="U70" s="93" t="s">
        <v>77</v>
      </c>
      <c r="V70" s="94"/>
      <c r="W70" s="94"/>
      <c r="X70" s="94"/>
      <c r="Y70" s="94"/>
      <c r="Z70" s="43"/>
      <c r="AA70" s="43"/>
      <c r="AB70" s="43"/>
    </row>
    <row r="71" spans="1:33" hidden="1" x14ac:dyDescent="0.15">
      <c r="A71" s="96" t="s">
        <v>101</v>
      </c>
      <c r="B71" s="97"/>
      <c r="C71" s="97"/>
      <c r="D71" s="97">
        <v>1</v>
      </c>
      <c r="E71" s="107"/>
      <c r="F71" s="107"/>
      <c r="G71" s="107"/>
      <c r="H71" s="107">
        <v>2</v>
      </c>
      <c r="I71" s="107"/>
      <c r="J71" s="107"/>
      <c r="K71" s="107"/>
      <c r="L71" s="107">
        <v>3</v>
      </c>
      <c r="M71" s="106"/>
      <c r="N71" s="106"/>
      <c r="O71" s="106"/>
      <c r="P71" s="108">
        <v>4</v>
      </c>
      <c r="Q71" s="107"/>
      <c r="R71" s="107"/>
      <c r="S71" s="107"/>
      <c r="T71" s="107">
        <v>5</v>
      </c>
      <c r="U71" s="107"/>
      <c r="V71" s="107"/>
      <c r="W71" s="107"/>
      <c r="X71" s="107">
        <v>6</v>
      </c>
      <c r="Y71" s="107"/>
      <c r="Z71" s="55"/>
    </row>
    <row r="72" spans="1:33" x14ac:dyDescent="0.15">
      <c r="A72" s="53" t="s">
        <v>49</v>
      </c>
      <c r="B72" s="98" t="s">
        <v>102</v>
      </c>
      <c r="C72" s="98" t="s">
        <v>103</v>
      </c>
      <c r="D72" s="98" t="s">
        <v>104</v>
      </c>
      <c r="E72" s="99" t="s">
        <v>53</v>
      </c>
      <c r="F72" s="98" t="s">
        <v>102</v>
      </c>
      <c r="G72" s="98" t="s">
        <v>103</v>
      </c>
      <c r="H72" s="98" t="s">
        <v>104</v>
      </c>
      <c r="I72" s="109" t="s">
        <v>59</v>
      </c>
      <c r="J72" s="98" t="s">
        <v>105</v>
      </c>
      <c r="K72" s="98" t="s">
        <v>106</v>
      </c>
      <c r="L72" s="98" t="s">
        <v>107</v>
      </c>
      <c r="M72" s="109" t="s">
        <v>60</v>
      </c>
      <c r="N72" s="98" t="s">
        <v>105</v>
      </c>
      <c r="O72" s="98" t="s">
        <v>106</v>
      </c>
      <c r="P72" s="98" t="s">
        <v>107</v>
      </c>
      <c r="Q72" s="109" t="s">
        <v>61</v>
      </c>
      <c r="R72" s="98" t="s">
        <v>105</v>
      </c>
      <c r="S72" s="98" t="s">
        <v>106</v>
      </c>
      <c r="T72" s="98" t="s">
        <v>107</v>
      </c>
      <c r="U72" s="109" t="s">
        <v>62</v>
      </c>
      <c r="V72" s="98" t="s">
        <v>105</v>
      </c>
      <c r="W72" s="98" t="s">
        <v>106</v>
      </c>
      <c r="X72" s="98" t="s">
        <v>107</v>
      </c>
      <c r="Y72" s="109" t="s">
        <v>63</v>
      </c>
    </row>
    <row r="73" spans="1:33" x14ac:dyDescent="0.15">
      <c r="A73" s="47">
        <v>1</v>
      </c>
      <c r="B73" s="32">
        <f>1+6*$D$70/100</f>
        <v>1.005298</v>
      </c>
      <c r="C73" s="32">
        <f>1+$D$70*$D$71/100</f>
        <v>1.000883</v>
      </c>
      <c r="D73" s="32">
        <f>6*$D$70*1/100</f>
        <v>5.2980000000000006E-3</v>
      </c>
      <c r="E73" s="32">
        <f>ROUND(C73*D73/(B73-1),10)</f>
        <v>1.000883</v>
      </c>
      <c r="F73" s="32">
        <f>1+6*$D$70/100</f>
        <v>1.005298</v>
      </c>
      <c r="G73" s="32">
        <f>1+$D$70*$H$71/100</f>
        <v>1.0017659999999999</v>
      </c>
      <c r="H73" s="32">
        <f>6*$D$70*1/100</f>
        <v>5.2980000000000006E-3</v>
      </c>
      <c r="I73" s="32">
        <f>ROUND(G73*H73/(F73-1),10)</f>
        <v>1.0017659999999999</v>
      </c>
      <c r="J73" s="32">
        <f>1+6*$D$70/100</f>
        <v>1.005298</v>
      </c>
      <c r="K73" s="32">
        <f>1+$D$70*$L$71/100</f>
        <v>1.0026489999999999</v>
      </c>
      <c r="L73" s="32">
        <f>6*$D$70*1/100</f>
        <v>5.2980000000000006E-3</v>
      </c>
      <c r="M73" s="32">
        <f>ROUND(K73*L73/(J73-1),10)</f>
        <v>1.0026489999999999</v>
      </c>
      <c r="N73" s="32">
        <f>1+6*$D$70/100</f>
        <v>1.005298</v>
      </c>
      <c r="O73" s="32">
        <f>1+$D$70*$P$71/100</f>
        <v>1.0035320000000001</v>
      </c>
      <c r="P73" s="32">
        <f>6*$D$70*1/100</f>
        <v>5.2980000000000006E-3</v>
      </c>
      <c r="Q73" s="32">
        <f>ROUND(O73*P73/(N73-1),10)</f>
        <v>1.0035320000000001</v>
      </c>
      <c r="R73" s="32">
        <f>1+6*$D$70/100</f>
        <v>1.005298</v>
      </c>
      <c r="S73" s="32">
        <f>1+$D$70*$T$71/100</f>
        <v>1.0044150000000001</v>
      </c>
      <c r="T73" s="32">
        <f>6*$D$70*1/100</f>
        <v>5.2980000000000006E-3</v>
      </c>
      <c r="U73" s="32">
        <f>ROUND(S73*T73/(R73-1),10)</f>
        <v>1.0044150000000001</v>
      </c>
      <c r="V73" s="32">
        <f>1+6*$D$70/100</f>
        <v>1.005298</v>
      </c>
      <c r="W73" s="32">
        <f>1+$D$70*$X$71/100</f>
        <v>1.005298</v>
      </c>
      <c r="X73" s="32">
        <f>6*$D$70*1/100</f>
        <v>5.2980000000000006E-3</v>
      </c>
      <c r="Y73" s="32">
        <f>ROUND(W73*X73/(V73-1),10)</f>
        <v>1.005298</v>
      </c>
      <c r="AA73" s="111" t="s">
        <v>67</v>
      </c>
    </row>
    <row r="74" spans="1:33" x14ac:dyDescent="0.15">
      <c r="A74" s="48">
        <v>2</v>
      </c>
      <c r="B74" s="81">
        <f>(1+6*$D$70/100)*B73</f>
        <v>1.010624068804</v>
      </c>
      <c r="C74" s="34">
        <f>$C$73</f>
        <v>1.000883</v>
      </c>
      <c r="D74" s="34">
        <f>6*$D$70*B73/100</f>
        <v>5.326068804E-3</v>
      </c>
      <c r="E74" s="34">
        <f>ROUND(C74*D74/(B74-1),10)</f>
        <v>0.50176366709999998</v>
      </c>
      <c r="F74" s="81">
        <f>(1+6*$D$70/100)*F73</f>
        <v>1.010624068804</v>
      </c>
      <c r="G74" s="34">
        <f>$G$73</f>
        <v>1.0017659999999999</v>
      </c>
      <c r="H74" s="34">
        <f>6*$D$70*F73/100</f>
        <v>5.326068804E-3</v>
      </c>
      <c r="I74" s="34">
        <f>ROUND(G74*H74/(F74-1),10)</f>
        <v>0.5022063336</v>
      </c>
      <c r="J74" s="81">
        <f>(1+6*$D$70/100)*J73</f>
        <v>1.010624068804</v>
      </c>
      <c r="K74" s="34">
        <f>$K$73</f>
        <v>1.0026489999999999</v>
      </c>
      <c r="L74" s="34">
        <f>6*$D$70*J73/100</f>
        <v>5.326068804E-3</v>
      </c>
      <c r="M74" s="34">
        <f>ROUND(K74*L74/(J74-1),10)</f>
        <v>0.50264900000000001</v>
      </c>
      <c r="N74" s="81">
        <f>(1+6*$D$70/100)*N73</f>
        <v>1.010624068804</v>
      </c>
      <c r="O74" s="34">
        <f>$O$73</f>
        <v>1.0035320000000001</v>
      </c>
      <c r="P74" s="34">
        <f>6*$D$70*N73/100</f>
        <v>5.326068804E-3</v>
      </c>
      <c r="Q74" s="34">
        <f>ROUND(O74*P74/(N74-1),10)</f>
        <v>0.50309166640000003</v>
      </c>
      <c r="R74" s="81">
        <f>(1+6*$D$70/100)*R73</f>
        <v>1.010624068804</v>
      </c>
      <c r="S74" s="34">
        <f>$S$73</f>
        <v>1.0044150000000001</v>
      </c>
      <c r="T74" s="34">
        <f>6*$D$70*R73/100</f>
        <v>5.326068804E-3</v>
      </c>
      <c r="U74" s="34">
        <f>ROUND(S74*T74/(R74-1),10)</f>
        <v>0.50353433290000005</v>
      </c>
      <c r="V74" s="81">
        <f>(1+6*$D$70/100)*V73</f>
        <v>1.010624068804</v>
      </c>
      <c r="W74" s="34">
        <f>$W$73</f>
        <v>1.005298</v>
      </c>
      <c r="X74" s="34">
        <f>6*$D$70*V73/100</f>
        <v>5.326068804E-3</v>
      </c>
      <c r="Y74" s="34">
        <f>ROUND(W74*X74/(V74-1),10)</f>
        <v>0.50397699929999995</v>
      </c>
      <c r="AA74" s="111" t="s">
        <v>66</v>
      </c>
    </row>
    <row r="75" spans="1:33" x14ac:dyDescent="0.15">
      <c r="A75" s="48">
        <v>3</v>
      </c>
      <c r="B75" s="81">
        <f t="shared" ref="B75:B132" si="24">(1+6*$D$70/100)*B74</f>
        <v>1.0159783551205237</v>
      </c>
      <c r="C75" s="34">
        <f t="shared" ref="C75:C132" si="25">$C$73</f>
        <v>1.000883</v>
      </c>
      <c r="D75" s="34">
        <f t="shared" ref="D75:D132" si="26">6*$D$70*B74/100</f>
        <v>5.3542863165235918E-3</v>
      </c>
      <c r="E75" s="34">
        <f t="shared" ref="E75:E132" si="27">ROUND(C75*D75/(B75-1),10)</f>
        <v>0.33539210460000002</v>
      </c>
      <c r="F75" s="81">
        <f t="shared" ref="F75:F132" si="28">(1+6*$D$70/100)*F74</f>
        <v>1.0159783551205237</v>
      </c>
      <c r="G75" s="34">
        <f t="shared" ref="G75:G132" si="29">$G$73</f>
        <v>1.0017659999999999</v>
      </c>
      <c r="H75" s="34">
        <f t="shared" ref="H75:H132" si="30">6*$D$70*F74/100</f>
        <v>5.3542863165235918E-3</v>
      </c>
      <c r="I75" s="34">
        <f t="shared" ref="I75:I132" si="31">ROUND(G75*H75/(F75-1),10)</f>
        <v>0.33568799449999998</v>
      </c>
      <c r="J75" s="81">
        <f t="shared" ref="J75:J132" si="32">(1+6*$D$70/100)*J74</f>
        <v>1.0159783551205237</v>
      </c>
      <c r="K75" s="34">
        <f t="shared" ref="K75:K132" si="33">$K$73</f>
        <v>1.0026489999999999</v>
      </c>
      <c r="L75" s="34">
        <f t="shared" ref="L75:L132" si="34">6*$D$70*J74/100</f>
        <v>5.3542863165235918E-3</v>
      </c>
      <c r="M75" s="34">
        <f t="shared" ref="M75:M132" si="35">ROUND(K75*L75/(J75-1),10)</f>
        <v>0.3359838845</v>
      </c>
      <c r="N75" s="81">
        <f t="shared" ref="N75:N132" si="36">(1+6*$D$70/100)*N74</f>
        <v>1.0159783551205237</v>
      </c>
      <c r="O75" s="34">
        <f t="shared" ref="O75:O132" si="37">$O$73</f>
        <v>1.0035320000000001</v>
      </c>
      <c r="P75" s="34">
        <f t="shared" ref="P75:P132" si="38">6*$D$70*N74/100</f>
        <v>5.3542863165235918E-3</v>
      </c>
      <c r="Q75" s="34">
        <f t="shared" ref="Q75:Q132" si="39">ROUND(O75*P75/(N75-1),10)</f>
        <v>0.33627977440000001</v>
      </c>
      <c r="R75" s="81">
        <f t="shared" ref="R75:R132" si="40">(1+6*$D$70/100)*R74</f>
        <v>1.0159783551205237</v>
      </c>
      <c r="S75" s="34">
        <f t="shared" ref="S75:S132" si="41">$S$73</f>
        <v>1.0044150000000001</v>
      </c>
      <c r="T75" s="34">
        <f t="shared" ref="T75:T132" si="42">6*$D$70*R74/100</f>
        <v>5.3542863165235918E-3</v>
      </c>
      <c r="U75" s="34">
        <f t="shared" ref="U75:U132" si="43">ROUND(S75*T75/(R75-1),10)</f>
        <v>0.33657566439999997</v>
      </c>
      <c r="V75" s="81">
        <f t="shared" ref="V75:V132" si="44">(1+6*$D$70/100)*V74</f>
        <v>1.0159783551205237</v>
      </c>
      <c r="W75" s="34">
        <f t="shared" ref="W75:W132" si="45">$W$73</f>
        <v>1.005298</v>
      </c>
      <c r="X75" s="34">
        <f t="shared" ref="X75:X132" si="46">6*$D$70*V74/100</f>
        <v>5.3542863165235918E-3</v>
      </c>
      <c r="Y75" s="34">
        <f t="shared" ref="Y75:Y132" si="47">ROUND(W75*X75/(V75-1),10)</f>
        <v>0.3368715544</v>
      </c>
    </row>
    <row r="76" spans="1:33" x14ac:dyDescent="0.15">
      <c r="A76" s="48">
        <v>4</v>
      </c>
      <c r="B76" s="81">
        <f t="shared" si="24"/>
        <v>1.0213610084459523</v>
      </c>
      <c r="C76" s="34">
        <f t="shared" si="25"/>
        <v>1.000883</v>
      </c>
      <c r="D76" s="34">
        <f t="shared" si="26"/>
        <v>5.3826533254285351E-3</v>
      </c>
      <c r="E76" s="34">
        <f t="shared" si="27"/>
        <v>0.25220748459999998</v>
      </c>
      <c r="F76" s="81">
        <f t="shared" si="28"/>
        <v>1.0213610084459523</v>
      </c>
      <c r="G76" s="34">
        <f t="shared" si="29"/>
        <v>1.0017659999999999</v>
      </c>
      <c r="H76" s="34">
        <f t="shared" si="30"/>
        <v>5.3826533254285351E-3</v>
      </c>
      <c r="I76" s="34">
        <f t="shared" si="31"/>
        <v>0.25242998729999999</v>
      </c>
      <c r="J76" s="81">
        <f t="shared" si="32"/>
        <v>1.0213610084459523</v>
      </c>
      <c r="K76" s="34">
        <f t="shared" si="33"/>
        <v>1.0026489999999999</v>
      </c>
      <c r="L76" s="34">
        <f t="shared" si="34"/>
        <v>5.3826533254285351E-3</v>
      </c>
      <c r="M76" s="34">
        <f t="shared" si="35"/>
        <v>0.25265249010000002</v>
      </c>
      <c r="N76" s="81">
        <f t="shared" si="36"/>
        <v>1.0213610084459523</v>
      </c>
      <c r="O76" s="34">
        <f t="shared" si="37"/>
        <v>1.0035320000000001</v>
      </c>
      <c r="P76" s="34">
        <f t="shared" si="38"/>
        <v>5.3826533254285351E-3</v>
      </c>
      <c r="Q76" s="34">
        <f t="shared" si="39"/>
        <v>0.25287499279999998</v>
      </c>
      <c r="R76" s="81">
        <f t="shared" si="40"/>
        <v>1.0213610084459523</v>
      </c>
      <c r="S76" s="34">
        <f t="shared" si="41"/>
        <v>1.0044150000000001</v>
      </c>
      <c r="T76" s="34">
        <f t="shared" si="42"/>
        <v>5.3826533254285351E-3</v>
      </c>
      <c r="U76" s="34">
        <f t="shared" si="43"/>
        <v>0.25309749549999999</v>
      </c>
      <c r="V76" s="81">
        <f t="shared" si="44"/>
        <v>1.0213610084459523</v>
      </c>
      <c r="W76" s="34">
        <f t="shared" si="45"/>
        <v>1.005298</v>
      </c>
      <c r="X76" s="34">
        <f t="shared" si="46"/>
        <v>5.3826533254285351E-3</v>
      </c>
      <c r="Y76" s="34">
        <f t="shared" si="47"/>
        <v>0.25331999830000002</v>
      </c>
    </row>
    <row r="77" spans="1:33" x14ac:dyDescent="0.15">
      <c r="A77" s="49">
        <v>5</v>
      </c>
      <c r="B77" s="81">
        <f t="shared" si="24"/>
        <v>1.026772179068699</v>
      </c>
      <c r="C77" s="34">
        <f t="shared" si="25"/>
        <v>1.000883</v>
      </c>
      <c r="D77" s="34">
        <f t="shared" si="26"/>
        <v>5.4111706227466562E-3</v>
      </c>
      <c r="E77" s="38">
        <f t="shared" si="27"/>
        <v>0.20229764159999999</v>
      </c>
      <c r="F77" s="82">
        <f t="shared" si="28"/>
        <v>1.026772179068699</v>
      </c>
      <c r="G77" s="38">
        <f t="shared" si="29"/>
        <v>1.0017659999999999</v>
      </c>
      <c r="H77" s="38">
        <f t="shared" si="30"/>
        <v>5.4111706227466562E-3</v>
      </c>
      <c r="I77" s="38">
        <f t="shared" si="31"/>
        <v>0.2024761128</v>
      </c>
      <c r="J77" s="82">
        <f t="shared" si="32"/>
        <v>1.026772179068699</v>
      </c>
      <c r="K77" s="38">
        <f t="shared" si="33"/>
        <v>1.0026489999999999</v>
      </c>
      <c r="L77" s="38">
        <f t="shared" si="34"/>
        <v>5.4111706227466562E-3</v>
      </c>
      <c r="M77" s="38">
        <f t="shared" si="35"/>
        <v>0.20265458410000001</v>
      </c>
      <c r="N77" s="82">
        <f t="shared" si="36"/>
        <v>1.026772179068699</v>
      </c>
      <c r="O77" s="38">
        <f t="shared" si="37"/>
        <v>1.0035320000000001</v>
      </c>
      <c r="P77" s="38">
        <f t="shared" si="38"/>
        <v>5.4111706227466562E-3</v>
      </c>
      <c r="Q77" s="38">
        <f t="shared" si="39"/>
        <v>0.20283305530000001</v>
      </c>
      <c r="R77" s="82">
        <f t="shared" si="40"/>
        <v>1.026772179068699</v>
      </c>
      <c r="S77" s="38">
        <f t="shared" si="41"/>
        <v>1.0044150000000001</v>
      </c>
      <c r="T77" s="38">
        <f t="shared" si="42"/>
        <v>5.4111706227466562E-3</v>
      </c>
      <c r="U77" s="38">
        <f t="shared" si="43"/>
        <v>0.20301152650000001</v>
      </c>
      <c r="V77" s="82">
        <f t="shared" si="44"/>
        <v>1.026772179068699</v>
      </c>
      <c r="W77" s="38">
        <f t="shared" si="45"/>
        <v>1.005298</v>
      </c>
      <c r="X77" s="38">
        <f t="shared" si="46"/>
        <v>5.4111706227466562E-3</v>
      </c>
      <c r="Y77" s="38">
        <f t="shared" si="47"/>
        <v>0.20318999770000001</v>
      </c>
    </row>
    <row r="78" spans="1:33" x14ac:dyDescent="0.15">
      <c r="A78" s="50">
        <v>6</v>
      </c>
      <c r="B78" s="81">
        <f t="shared" si="24"/>
        <v>1.0322120180734049</v>
      </c>
      <c r="C78" s="34">
        <f t="shared" si="25"/>
        <v>1.000883</v>
      </c>
      <c r="D78" s="34">
        <f t="shared" si="26"/>
        <v>5.4398390047059675E-3</v>
      </c>
      <c r="E78" s="40">
        <f t="shared" si="27"/>
        <v>0.1690251871</v>
      </c>
      <c r="F78" s="83">
        <f t="shared" si="28"/>
        <v>1.0322120180734049</v>
      </c>
      <c r="G78" s="40">
        <f t="shared" si="29"/>
        <v>1.0017659999999999</v>
      </c>
      <c r="H78" s="40">
        <f t="shared" si="30"/>
        <v>5.4398390047059675E-3</v>
      </c>
      <c r="I78" s="40">
        <f t="shared" si="31"/>
        <v>0.1691743047</v>
      </c>
      <c r="J78" s="83">
        <f t="shared" si="32"/>
        <v>1.0322120180734049</v>
      </c>
      <c r="K78" s="40">
        <f t="shared" si="33"/>
        <v>1.0026489999999999</v>
      </c>
      <c r="L78" s="40">
        <f t="shared" si="34"/>
        <v>5.4398390047059675E-3</v>
      </c>
      <c r="M78" s="40">
        <f t="shared" si="35"/>
        <v>0.1693234223</v>
      </c>
      <c r="N78" s="83">
        <f t="shared" si="36"/>
        <v>1.0322120180734049</v>
      </c>
      <c r="O78" s="40">
        <f t="shared" si="37"/>
        <v>1.0035320000000001</v>
      </c>
      <c r="P78" s="40">
        <f t="shared" si="38"/>
        <v>5.4398390047059675E-3</v>
      </c>
      <c r="Q78" s="40">
        <f t="shared" si="39"/>
        <v>0.16947253979999999</v>
      </c>
      <c r="R78" s="83">
        <f t="shared" si="40"/>
        <v>1.0322120180734049</v>
      </c>
      <c r="S78" s="40">
        <f t="shared" si="41"/>
        <v>1.0044150000000001</v>
      </c>
      <c r="T78" s="40">
        <f t="shared" si="42"/>
        <v>5.4398390047059675E-3</v>
      </c>
      <c r="U78" s="40">
        <f t="shared" si="43"/>
        <v>0.16962165739999999</v>
      </c>
      <c r="V78" s="83">
        <f t="shared" si="44"/>
        <v>1.0322120180734049</v>
      </c>
      <c r="W78" s="40">
        <f t="shared" si="45"/>
        <v>1.005298</v>
      </c>
      <c r="X78" s="40">
        <f t="shared" si="46"/>
        <v>5.4398390047059675E-3</v>
      </c>
      <c r="Y78" s="40">
        <f t="shared" si="47"/>
        <v>0.16977077500000001</v>
      </c>
    </row>
    <row r="79" spans="1:33" x14ac:dyDescent="0.15">
      <c r="A79" s="51">
        <v>7</v>
      </c>
      <c r="B79" s="81">
        <f t="shared" si="24"/>
        <v>1.0376806773451579</v>
      </c>
      <c r="C79" s="34">
        <f t="shared" si="25"/>
        <v>1.000883</v>
      </c>
      <c r="D79" s="34">
        <f t="shared" si="26"/>
        <v>5.4686592717528995E-3</v>
      </c>
      <c r="E79" s="34">
        <f t="shared" si="27"/>
        <v>0.1452598118</v>
      </c>
      <c r="F79" s="81">
        <f t="shared" si="28"/>
        <v>1.0376806773451579</v>
      </c>
      <c r="G79" s="34">
        <f t="shared" si="29"/>
        <v>1.0017659999999999</v>
      </c>
      <c r="H79" s="34">
        <f t="shared" si="30"/>
        <v>5.4686592717528995E-3</v>
      </c>
      <c r="I79" s="34">
        <f t="shared" si="31"/>
        <v>0.14538796300000001</v>
      </c>
      <c r="J79" s="81">
        <f t="shared" si="32"/>
        <v>1.0376806773451579</v>
      </c>
      <c r="K79" s="34">
        <f t="shared" si="33"/>
        <v>1.0026489999999999</v>
      </c>
      <c r="L79" s="34">
        <f t="shared" si="34"/>
        <v>5.4686592717528995E-3</v>
      </c>
      <c r="M79" s="34">
        <f t="shared" si="35"/>
        <v>0.1455161143</v>
      </c>
      <c r="N79" s="81">
        <f t="shared" si="36"/>
        <v>1.0376806773451579</v>
      </c>
      <c r="O79" s="34">
        <f t="shared" si="37"/>
        <v>1.0035320000000001</v>
      </c>
      <c r="P79" s="34">
        <f t="shared" si="38"/>
        <v>5.4686592717528995E-3</v>
      </c>
      <c r="Q79" s="34">
        <f t="shared" si="39"/>
        <v>0.14564426550000001</v>
      </c>
      <c r="R79" s="81">
        <f t="shared" si="40"/>
        <v>1.0376806773451579</v>
      </c>
      <c r="S79" s="34">
        <f t="shared" si="41"/>
        <v>1.0044150000000001</v>
      </c>
      <c r="T79" s="34">
        <f t="shared" si="42"/>
        <v>5.4686592717528995E-3</v>
      </c>
      <c r="U79" s="34">
        <f t="shared" si="43"/>
        <v>0.1457724168</v>
      </c>
      <c r="V79" s="81">
        <f t="shared" si="44"/>
        <v>1.0376806773451579</v>
      </c>
      <c r="W79" s="34">
        <f t="shared" si="45"/>
        <v>1.005298</v>
      </c>
      <c r="X79" s="34">
        <f t="shared" si="46"/>
        <v>5.4686592717528995E-3</v>
      </c>
      <c r="Y79" s="34">
        <f t="shared" si="47"/>
        <v>0.14590056800000001</v>
      </c>
    </row>
    <row r="80" spans="1:33" x14ac:dyDescent="0.15">
      <c r="A80" s="51">
        <v>8</v>
      </c>
      <c r="B80" s="81">
        <f t="shared" si="24"/>
        <v>1.0431783095737326</v>
      </c>
      <c r="C80" s="34">
        <f t="shared" si="25"/>
        <v>1.000883</v>
      </c>
      <c r="D80" s="34">
        <f t="shared" si="26"/>
        <v>5.4976322285746467E-3</v>
      </c>
      <c r="E80" s="34">
        <f t="shared" si="27"/>
        <v>0.12743636080000001</v>
      </c>
      <c r="F80" s="81">
        <f t="shared" si="28"/>
        <v>1.0431783095737326</v>
      </c>
      <c r="G80" s="34">
        <f t="shared" si="29"/>
        <v>1.0017659999999999</v>
      </c>
      <c r="H80" s="34">
        <f t="shared" si="30"/>
        <v>5.4976322285746467E-3</v>
      </c>
      <c r="I80" s="34">
        <f t="shared" si="31"/>
        <v>0.12754878780000001</v>
      </c>
      <c r="J80" s="81">
        <f t="shared" si="32"/>
        <v>1.0431783095737326</v>
      </c>
      <c r="K80" s="34">
        <f t="shared" si="33"/>
        <v>1.0026489999999999</v>
      </c>
      <c r="L80" s="34">
        <f t="shared" si="34"/>
        <v>5.4976322285746467E-3</v>
      </c>
      <c r="M80" s="34">
        <f t="shared" si="35"/>
        <v>0.12766121489999999</v>
      </c>
      <c r="N80" s="81">
        <f t="shared" si="36"/>
        <v>1.0431783095737326</v>
      </c>
      <c r="O80" s="34">
        <f t="shared" si="37"/>
        <v>1.0035320000000001</v>
      </c>
      <c r="P80" s="34">
        <f t="shared" si="38"/>
        <v>5.4976322285746467E-3</v>
      </c>
      <c r="Q80" s="34">
        <f t="shared" si="39"/>
        <v>0.12777364190000001</v>
      </c>
      <c r="R80" s="81">
        <f t="shared" si="40"/>
        <v>1.0431783095737326</v>
      </c>
      <c r="S80" s="34">
        <f t="shared" si="41"/>
        <v>1.0044150000000001</v>
      </c>
      <c r="T80" s="34">
        <f t="shared" si="42"/>
        <v>5.4976322285746467E-3</v>
      </c>
      <c r="U80" s="34">
        <f t="shared" si="43"/>
        <v>0.12788606890000001</v>
      </c>
      <c r="V80" s="81">
        <f t="shared" si="44"/>
        <v>1.0431783095737326</v>
      </c>
      <c r="W80" s="34">
        <f t="shared" si="45"/>
        <v>1.005298</v>
      </c>
      <c r="X80" s="34">
        <f t="shared" si="46"/>
        <v>5.4976322285746467E-3</v>
      </c>
      <c r="Y80" s="34">
        <f t="shared" si="47"/>
        <v>0.12799849599999999</v>
      </c>
    </row>
    <row r="81" spans="1:25" x14ac:dyDescent="0.15">
      <c r="A81" s="51">
        <v>9</v>
      </c>
      <c r="B81" s="81">
        <f t="shared" si="24"/>
        <v>1.0487050682578543</v>
      </c>
      <c r="C81" s="34">
        <f t="shared" si="25"/>
        <v>1.000883</v>
      </c>
      <c r="D81" s="34">
        <f t="shared" si="26"/>
        <v>5.5267586841216357E-3</v>
      </c>
      <c r="E81" s="34">
        <f t="shared" si="27"/>
        <v>0.1135741928</v>
      </c>
      <c r="F81" s="81">
        <f t="shared" si="28"/>
        <v>1.0487050682578543</v>
      </c>
      <c r="G81" s="34">
        <f t="shared" si="29"/>
        <v>1.0017659999999999</v>
      </c>
      <c r="H81" s="34">
        <f t="shared" si="30"/>
        <v>5.5267586841216357E-3</v>
      </c>
      <c r="I81" s="34">
        <f t="shared" si="31"/>
        <v>0.1136743903</v>
      </c>
      <c r="J81" s="81">
        <f t="shared" si="32"/>
        <v>1.0487050682578543</v>
      </c>
      <c r="K81" s="34">
        <f t="shared" si="33"/>
        <v>1.0026489999999999</v>
      </c>
      <c r="L81" s="34">
        <f t="shared" si="34"/>
        <v>5.5267586841216357E-3</v>
      </c>
      <c r="M81" s="34">
        <f t="shared" si="35"/>
        <v>0.1137745879</v>
      </c>
      <c r="N81" s="81">
        <f t="shared" si="36"/>
        <v>1.0487050682578543</v>
      </c>
      <c r="O81" s="34">
        <f t="shared" si="37"/>
        <v>1.0035320000000001</v>
      </c>
      <c r="P81" s="34">
        <f t="shared" si="38"/>
        <v>5.5267586841216357E-3</v>
      </c>
      <c r="Q81" s="34">
        <f t="shared" si="39"/>
        <v>0.1138747854</v>
      </c>
      <c r="R81" s="81">
        <f t="shared" si="40"/>
        <v>1.0487050682578543</v>
      </c>
      <c r="S81" s="34">
        <f t="shared" si="41"/>
        <v>1.0044150000000001</v>
      </c>
      <c r="T81" s="34">
        <f t="shared" si="42"/>
        <v>5.5267586841216357E-3</v>
      </c>
      <c r="U81" s="34">
        <f t="shared" si="43"/>
        <v>0.11397498289999999</v>
      </c>
      <c r="V81" s="81">
        <f t="shared" si="44"/>
        <v>1.0487050682578543</v>
      </c>
      <c r="W81" s="34">
        <f t="shared" si="45"/>
        <v>1.005298</v>
      </c>
      <c r="X81" s="34">
        <f t="shared" si="46"/>
        <v>5.5267586841216357E-3</v>
      </c>
      <c r="Y81" s="34">
        <f t="shared" si="47"/>
        <v>0.1140751805</v>
      </c>
    </row>
    <row r="82" spans="1:25" x14ac:dyDescent="0.15">
      <c r="A82" s="52">
        <v>10</v>
      </c>
      <c r="B82" s="81">
        <f t="shared" si="24"/>
        <v>1.0542611077094843</v>
      </c>
      <c r="C82" s="34">
        <f t="shared" si="25"/>
        <v>1.000883</v>
      </c>
      <c r="D82" s="34">
        <f t="shared" si="26"/>
        <v>5.5560394516301122E-3</v>
      </c>
      <c r="E82" s="36">
        <f t="shared" si="27"/>
        <v>0.1024849228</v>
      </c>
      <c r="F82" s="84">
        <f t="shared" si="28"/>
        <v>1.0542611077094843</v>
      </c>
      <c r="G82" s="36">
        <f t="shared" si="29"/>
        <v>1.0017659999999999</v>
      </c>
      <c r="H82" s="36">
        <f t="shared" si="30"/>
        <v>5.5560394516301122E-3</v>
      </c>
      <c r="I82" s="36">
        <f t="shared" si="31"/>
        <v>0.1025753371</v>
      </c>
      <c r="J82" s="84">
        <f t="shared" si="32"/>
        <v>1.0542611077094843</v>
      </c>
      <c r="K82" s="36">
        <f t="shared" si="33"/>
        <v>1.0026489999999999</v>
      </c>
      <c r="L82" s="36">
        <f t="shared" si="34"/>
        <v>5.5560394516301122E-3</v>
      </c>
      <c r="M82" s="36">
        <f t="shared" si="35"/>
        <v>0.1026657515</v>
      </c>
      <c r="N82" s="84">
        <f t="shared" si="36"/>
        <v>1.0542611077094843</v>
      </c>
      <c r="O82" s="36">
        <f t="shared" si="37"/>
        <v>1.0035320000000001</v>
      </c>
      <c r="P82" s="36">
        <f t="shared" si="38"/>
        <v>5.5560394516301122E-3</v>
      </c>
      <c r="Q82" s="36">
        <f t="shared" si="39"/>
        <v>0.10275616579999999</v>
      </c>
      <c r="R82" s="84">
        <f t="shared" si="40"/>
        <v>1.0542611077094843</v>
      </c>
      <c r="S82" s="36">
        <f t="shared" si="41"/>
        <v>1.0044150000000001</v>
      </c>
      <c r="T82" s="36">
        <f t="shared" si="42"/>
        <v>5.5560394516301122E-3</v>
      </c>
      <c r="U82" s="36">
        <f t="shared" si="43"/>
        <v>0.1028465802</v>
      </c>
      <c r="V82" s="84">
        <f t="shared" si="44"/>
        <v>1.0542611077094843</v>
      </c>
      <c r="W82" s="36">
        <f t="shared" si="45"/>
        <v>1.005298</v>
      </c>
      <c r="X82" s="36">
        <f t="shared" si="46"/>
        <v>5.5560394516301122E-3</v>
      </c>
      <c r="Y82" s="36">
        <f t="shared" si="47"/>
        <v>0.1029369946</v>
      </c>
    </row>
    <row r="83" spans="1:25" x14ac:dyDescent="0.15">
      <c r="A83" s="47">
        <v>11</v>
      </c>
      <c r="B83" s="81">
        <f t="shared" si="24"/>
        <v>1.0598465830581292</v>
      </c>
      <c r="C83" s="34">
        <f t="shared" si="25"/>
        <v>1.000883</v>
      </c>
      <c r="D83" s="34">
        <f t="shared" si="26"/>
        <v>5.5854753486448486E-3</v>
      </c>
      <c r="E83" s="32">
        <f t="shared" si="27"/>
        <v>9.3412305900000006E-2</v>
      </c>
      <c r="F83" s="80">
        <f t="shared" si="28"/>
        <v>1.0598465830581292</v>
      </c>
      <c r="G83" s="32">
        <f t="shared" si="29"/>
        <v>1.0017659999999999</v>
      </c>
      <c r="H83" s="32">
        <f t="shared" si="30"/>
        <v>5.5854753486448486E-3</v>
      </c>
      <c r="I83" s="32">
        <f t="shared" si="31"/>
        <v>9.3494716199999994E-2</v>
      </c>
      <c r="J83" s="80">
        <f t="shared" si="32"/>
        <v>1.0598465830581292</v>
      </c>
      <c r="K83" s="32">
        <f t="shared" si="33"/>
        <v>1.0026489999999999</v>
      </c>
      <c r="L83" s="32">
        <f t="shared" si="34"/>
        <v>5.5854753486448486E-3</v>
      </c>
      <c r="M83" s="32">
        <f t="shared" si="35"/>
        <v>9.3577126499999996E-2</v>
      </c>
      <c r="N83" s="80">
        <f t="shared" si="36"/>
        <v>1.0598465830581292</v>
      </c>
      <c r="O83" s="32">
        <f t="shared" si="37"/>
        <v>1.0035320000000001</v>
      </c>
      <c r="P83" s="32">
        <f t="shared" si="38"/>
        <v>5.5854753486448486E-3</v>
      </c>
      <c r="Q83" s="32">
        <f t="shared" si="39"/>
        <v>9.3659536799999998E-2</v>
      </c>
      <c r="R83" s="80">
        <f t="shared" si="40"/>
        <v>1.0598465830581292</v>
      </c>
      <c r="S83" s="32">
        <f t="shared" si="41"/>
        <v>1.0044150000000001</v>
      </c>
      <c r="T83" s="32">
        <f t="shared" si="42"/>
        <v>5.5854753486448486E-3</v>
      </c>
      <c r="U83" s="32">
        <f t="shared" si="43"/>
        <v>9.37419471E-2</v>
      </c>
      <c r="V83" s="80">
        <f t="shared" si="44"/>
        <v>1.0598465830581292</v>
      </c>
      <c r="W83" s="32">
        <f t="shared" si="45"/>
        <v>1.005298</v>
      </c>
      <c r="X83" s="32">
        <f t="shared" si="46"/>
        <v>5.5854753486448486E-3</v>
      </c>
      <c r="Y83" s="32">
        <f t="shared" si="47"/>
        <v>9.3824357400000002E-2</v>
      </c>
    </row>
    <row r="84" spans="1:25" x14ac:dyDescent="0.15">
      <c r="A84" s="48">
        <v>12</v>
      </c>
      <c r="B84" s="81">
        <f t="shared" si="24"/>
        <v>1.0654616502551713</v>
      </c>
      <c r="C84" s="34">
        <f t="shared" si="25"/>
        <v>1.000883</v>
      </c>
      <c r="D84" s="34">
        <f t="shared" si="26"/>
        <v>5.6150671970419683E-3</v>
      </c>
      <c r="E84" s="34">
        <f t="shared" si="27"/>
        <v>8.5852178799999998E-2</v>
      </c>
      <c r="F84" s="81">
        <f t="shared" si="28"/>
        <v>1.0654616502551713</v>
      </c>
      <c r="G84" s="34">
        <f t="shared" si="29"/>
        <v>1.0017659999999999</v>
      </c>
      <c r="H84" s="34">
        <f t="shared" si="30"/>
        <v>5.6150671970419683E-3</v>
      </c>
      <c r="I84" s="34">
        <f t="shared" si="31"/>
        <v>8.5927919399999997E-2</v>
      </c>
      <c r="J84" s="81">
        <f t="shared" si="32"/>
        <v>1.0654616502551713</v>
      </c>
      <c r="K84" s="34">
        <f t="shared" si="33"/>
        <v>1.0026489999999999</v>
      </c>
      <c r="L84" s="34">
        <f t="shared" si="34"/>
        <v>5.6150671970419683E-3</v>
      </c>
      <c r="M84" s="34">
        <f t="shared" si="35"/>
        <v>8.6003659999999996E-2</v>
      </c>
      <c r="N84" s="81">
        <f t="shared" si="36"/>
        <v>1.0654616502551713</v>
      </c>
      <c r="O84" s="34">
        <f t="shared" si="37"/>
        <v>1.0035320000000001</v>
      </c>
      <c r="P84" s="34">
        <f t="shared" si="38"/>
        <v>5.6150671970419683E-3</v>
      </c>
      <c r="Q84" s="34">
        <f t="shared" si="39"/>
        <v>8.6079400599999994E-2</v>
      </c>
      <c r="R84" s="81">
        <f t="shared" si="40"/>
        <v>1.0654616502551713</v>
      </c>
      <c r="S84" s="34">
        <f t="shared" si="41"/>
        <v>1.0044150000000001</v>
      </c>
      <c r="T84" s="34">
        <f t="shared" si="42"/>
        <v>5.6150671970419683E-3</v>
      </c>
      <c r="U84" s="34">
        <f t="shared" si="43"/>
        <v>8.6155141199999993E-2</v>
      </c>
      <c r="V84" s="81">
        <f t="shared" si="44"/>
        <v>1.0654616502551713</v>
      </c>
      <c r="W84" s="34">
        <f t="shared" si="45"/>
        <v>1.005298</v>
      </c>
      <c r="X84" s="34">
        <f t="shared" si="46"/>
        <v>5.6150671970419683E-3</v>
      </c>
      <c r="Y84" s="34">
        <f t="shared" si="47"/>
        <v>8.6230881800000006E-2</v>
      </c>
    </row>
    <row r="85" spans="1:25" x14ac:dyDescent="0.15">
      <c r="A85" s="48">
        <v>13</v>
      </c>
      <c r="B85" s="81">
        <f t="shared" si="24"/>
        <v>1.0711064660782232</v>
      </c>
      <c r="C85" s="34">
        <f t="shared" si="25"/>
        <v>1.000883</v>
      </c>
      <c r="D85" s="34">
        <f t="shared" si="26"/>
        <v>5.6448158230518975E-3</v>
      </c>
      <c r="E85" s="34">
        <f t="shared" si="27"/>
        <v>7.9455505300000007E-2</v>
      </c>
      <c r="F85" s="81">
        <f t="shared" si="28"/>
        <v>1.0711064660782232</v>
      </c>
      <c r="G85" s="34">
        <f t="shared" si="29"/>
        <v>1.0017659999999999</v>
      </c>
      <c r="H85" s="34">
        <f t="shared" si="30"/>
        <v>5.6448158230518975E-3</v>
      </c>
      <c r="I85" s="34">
        <f t="shared" si="31"/>
        <v>7.9525602700000003E-2</v>
      </c>
      <c r="J85" s="81">
        <f t="shared" si="32"/>
        <v>1.0711064660782232</v>
      </c>
      <c r="K85" s="34">
        <f t="shared" si="33"/>
        <v>1.0026489999999999</v>
      </c>
      <c r="L85" s="34">
        <f t="shared" si="34"/>
        <v>5.6448158230518975E-3</v>
      </c>
      <c r="M85" s="34">
        <f t="shared" si="35"/>
        <v>7.9595700000000005E-2</v>
      </c>
      <c r="N85" s="81">
        <f t="shared" si="36"/>
        <v>1.0711064660782232</v>
      </c>
      <c r="O85" s="34">
        <f t="shared" si="37"/>
        <v>1.0035320000000001</v>
      </c>
      <c r="P85" s="34">
        <f t="shared" si="38"/>
        <v>5.6448158230518975E-3</v>
      </c>
      <c r="Q85" s="34">
        <f t="shared" si="39"/>
        <v>7.9665797299999994E-2</v>
      </c>
      <c r="R85" s="81">
        <f t="shared" si="40"/>
        <v>1.0711064660782232</v>
      </c>
      <c r="S85" s="34">
        <f t="shared" si="41"/>
        <v>1.0044150000000001</v>
      </c>
      <c r="T85" s="34">
        <f t="shared" si="42"/>
        <v>5.6448158230518975E-3</v>
      </c>
      <c r="U85" s="34">
        <f t="shared" si="43"/>
        <v>7.9735894599999996E-2</v>
      </c>
      <c r="V85" s="81">
        <f t="shared" si="44"/>
        <v>1.0711064660782232</v>
      </c>
      <c r="W85" s="34">
        <f t="shared" si="45"/>
        <v>1.005298</v>
      </c>
      <c r="X85" s="34">
        <f t="shared" si="46"/>
        <v>5.6448158230518975E-3</v>
      </c>
      <c r="Y85" s="34">
        <f t="shared" si="47"/>
        <v>7.9805991899999998E-2</v>
      </c>
    </row>
    <row r="86" spans="1:25" x14ac:dyDescent="0.15">
      <c r="A86" s="48">
        <v>14</v>
      </c>
      <c r="B86" s="81">
        <f t="shared" si="24"/>
        <v>1.0767811881355056</v>
      </c>
      <c r="C86" s="34">
        <f t="shared" si="25"/>
        <v>1.000883</v>
      </c>
      <c r="D86" s="34">
        <f t="shared" si="26"/>
        <v>5.6747220572824272E-3</v>
      </c>
      <c r="E86" s="34">
        <f t="shared" si="27"/>
        <v>7.3972973999999997E-2</v>
      </c>
      <c r="F86" s="81">
        <f t="shared" si="28"/>
        <v>1.0767811881355056</v>
      </c>
      <c r="G86" s="34">
        <f t="shared" si="29"/>
        <v>1.0017659999999999</v>
      </c>
      <c r="H86" s="34">
        <f t="shared" si="30"/>
        <v>5.6747220572824272E-3</v>
      </c>
      <c r="I86" s="34">
        <f t="shared" si="31"/>
        <v>7.4038234600000002E-2</v>
      </c>
      <c r="J86" s="81">
        <f t="shared" si="32"/>
        <v>1.0767811881355056</v>
      </c>
      <c r="K86" s="34">
        <f t="shared" si="33"/>
        <v>1.0026489999999999</v>
      </c>
      <c r="L86" s="34">
        <f t="shared" si="34"/>
        <v>5.6747220572824272E-3</v>
      </c>
      <c r="M86" s="34">
        <f t="shared" si="35"/>
        <v>7.41034951E-2</v>
      </c>
      <c r="N86" s="81">
        <f t="shared" si="36"/>
        <v>1.0767811881355056</v>
      </c>
      <c r="O86" s="34">
        <f t="shared" si="37"/>
        <v>1.0035320000000001</v>
      </c>
      <c r="P86" s="34">
        <f t="shared" si="38"/>
        <v>5.6747220572824272E-3</v>
      </c>
      <c r="Q86" s="34">
        <f t="shared" si="39"/>
        <v>7.4168755599999997E-2</v>
      </c>
      <c r="R86" s="81">
        <f t="shared" si="40"/>
        <v>1.0767811881355056</v>
      </c>
      <c r="S86" s="34">
        <f t="shared" si="41"/>
        <v>1.0044150000000001</v>
      </c>
      <c r="T86" s="34">
        <f t="shared" si="42"/>
        <v>5.6747220572824272E-3</v>
      </c>
      <c r="U86" s="34">
        <f t="shared" si="43"/>
        <v>7.4234016099999994E-2</v>
      </c>
      <c r="V86" s="81">
        <f t="shared" si="44"/>
        <v>1.0767811881355056</v>
      </c>
      <c r="W86" s="34">
        <f t="shared" si="45"/>
        <v>1.005298</v>
      </c>
      <c r="X86" s="34">
        <f t="shared" si="46"/>
        <v>5.6747220572824272E-3</v>
      </c>
      <c r="Y86" s="34">
        <f t="shared" si="47"/>
        <v>7.4299276600000005E-2</v>
      </c>
    </row>
    <row r="87" spans="1:25" x14ac:dyDescent="0.15">
      <c r="A87" s="49">
        <v>15</v>
      </c>
      <c r="B87" s="81">
        <f t="shared" si="24"/>
        <v>1.0824859748702476</v>
      </c>
      <c r="C87" s="34">
        <f t="shared" si="25"/>
        <v>1.000883</v>
      </c>
      <c r="D87" s="34">
        <f t="shared" si="26"/>
        <v>5.7047867347419087E-3</v>
      </c>
      <c r="E87" s="38">
        <f t="shared" si="27"/>
        <v>6.9221756400000001E-2</v>
      </c>
      <c r="F87" s="82">
        <f t="shared" si="28"/>
        <v>1.0824859748702476</v>
      </c>
      <c r="G87" s="38">
        <f t="shared" si="29"/>
        <v>1.0017659999999999</v>
      </c>
      <c r="H87" s="38">
        <f t="shared" si="30"/>
        <v>5.7047867347419087E-3</v>
      </c>
      <c r="I87" s="38">
        <f t="shared" si="31"/>
        <v>6.9282825300000003E-2</v>
      </c>
      <c r="J87" s="82">
        <f t="shared" si="32"/>
        <v>1.0824859748702476</v>
      </c>
      <c r="K87" s="38">
        <f t="shared" si="33"/>
        <v>1.0026489999999999</v>
      </c>
      <c r="L87" s="38">
        <f t="shared" si="34"/>
        <v>5.7047867347419087E-3</v>
      </c>
      <c r="M87" s="38">
        <f t="shared" si="35"/>
        <v>6.9343894200000006E-2</v>
      </c>
      <c r="N87" s="82">
        <f t="shared" si="36"/>
        <v>1.0824859748702476</v>
      </c>
      <c r="O87" s="38">
        <f t="shared" si="37"/>
        <v>1.0035320000000001</v>
      </c>
      <c r="P87" s="38">
        <f t="shared" si="38"/>
        <v>5.7047867347419087E-3</v>
      </c>
      <c r="Q87" s="38">
        <f t="shared" si="39"/>
        <v>6.9404963099999994E-2</v>
      </c>
      <c r="R87" s="82">
        <f t="shared" si="40"/>
        <v>1.0824859748702476</v>
      </c>
      <c r="S87" s="38">
        <f t="shared" si="41"/>
        <v>1.0044150000000001</v>
      </c>
      <c r="T87" s="38">
        <f t="shared" si="42"/>
        <v>5.7047867347419087E-3</v>
      </c>
      <c r="U87" s="38">
        <f t="shared" si="43"/>
        <v>6.9466031999999997E-2</v>
      </c>
      <c r="V87" s="82">
        <f t="shared" si="44"/>
        <v>1.0824859748702476</v>
      </c>
      <c r="W87" s="38">
        <f t="shared" si="45"/>
        <v>1.005298</v>
      </c>
      <c r="X87" s="38">
        <f t="shared" si="46"/>
        <v>5.7047867347419087E-3</v>
      </c>
      <c r="Y87" s="38">
        <f t="shared" si="47"/>
        <v>6.95271009E-2</v>
      </c>
    </row>
    <row r="88" spans="1:25" x14ac:dyDescent="0.15">
      <c r="A88" s="50">
        <v>16</v>
      </c>
      <c r="B88" s="81">
        <f t="shared" si="24"/>
        <v>1.0882209855651102</v>
      </c>
      <c r="C88" s="34">
        <f t="shared" si="25"/>
        <v>1.000883</v>
      </c>
      <c r="D88" s="34">
        <f t="shared" si="26"/>
        <v>5.7350106948625725E-3</v>
      </c>
      <c r="E88" s="40">
        <f t="shared" si="27"/>
        <v>6.5064731200000003E-2</v>
      </c>
      <c r="F88" s="83">
        <f t="shared" si="28"/>
        <v>1.0882209855651102</v>
      </c>
      <c r="G88" s="40">
        <f t="shared" si="29"/>
        <v>1.0017659999999999</v>
      </c>
      <c r="H88" s="40">
        <f t="shared" si="30"/>
        <v>5.7350106948625725E-3</v>
      </c>
      <c r="I88" s="40">
        <f t="shared" si="31"/>
        <v>6.5122132599999993E-2</v>
      </c>
      <c r="J88" s="83">
        <f t="shared" si="32"/>
        <v>1.0882209855651102</v>
      </c>
      <c r="K88" s="40">
        <f t="shared" si="33"/>
        <v>1.0026489999999999</v>
      </c>
      <c r="L88" s="40">
        <f t="shared" si="34"/>
        <v>5.7350106948625725E-3</v>
      </c>
      <c r="M88" s="40">
        <f t="shared" si="35"/>
        <v>6.5179534100000006E-2</v>
      </c>
      <c r="N88" s="83">
        <f t="shared" si="36"/>
        <v>1.0882209855651102</v>
      </c>
      <c r="O88" s="40">
        <f t="shared" si="37"/>
        <v>1.0035320000000001</v>
      </c>
      <c r="P88" s="40">
        <f t="shared" si="38"/>
        <v>5.7350106948625725E-3</v>
      </c>
      <c r="Q88" s="40">
        <f t="shared" si="39"/>
        <v>6.5236935600000004E-2</v>
      </c>
      <c r="R88" s="83">
        <f t="shared" si="40"/>
        <v>1.0882209855651102</v>
      </c>
      <c r="S88" s="40">
        <f t="shared" si="41"/>
        <v>1.0044150000000001</v>
      </c>
      <c r="T88" s="40">
        <f t="shared" si="42"/>
        <v>5.7350106948625725E-3</v>
      </c>
      <c r="U88" s="40">
        <f t="shared" si="43"/>
        <v>6.5294337100000002E-2</v>
      </c>
      <c r="V88" s="83">
        <f t="shared" si="44"/>
        <v>1.0882209855651102</v>
      </c>
      <c r="W88" s="40">
        <f t="shared" si="45"/>
        <v>1.005298</v>
      </c>
      <c r="X88" s="40">
        <f t="shared" si="46"/>
        <v>5.7350106948625725E-3</v>
      </c>
      <c r="Y88" s="40">
        <f t="shared" si="47"/>
        <v>6.5351738500000006E-2</v>
      </c>
    </row>
    <row r="89" spans="1:25" x14ac:dyDescent="0.15">
      <c r="A89" s="51">
        <v>17</v>
      </c>
      <c r="B89" s="81">
        <f t="shared" si="24"/>
        <v>1.0939863803466341</v>
      </c>
      <c r="C89" s="34">
        <f t="shared" si="25"/>
        <v>1.000883</v>
      </c>
      <c r="D89" s="34">
        <f t="shared" si="26"/>
        <v>5.7653947815239533E-3</v>
      </c>
      <c r="E89" s="34">
        <f t="shared" si="27"/>
        <v>6.1397040799999997E-2</v>
      </c>
      <c r="F89" s="81">
        <f t="shared" si="28"/>
        <v>1.0939863803466341</v>
      </c>
      <c r="G89" s="34">
        <f t="shared" si="29"/>
        <v>1.0017659999999999</v>
      </c>
      <c r="H89" s="34">
        <f t="shared" si="30"/>
        <v>5.7653947815239533E-3</v>
      </c>
      <c r="I89" s="34">
        <f t="shared" si="31"/>
        <v>6.1451206500000001E-2</v>
      </c>
      <c r="J89" s="81">
        <f t="shared" si="32"/>
        <v>1.0939863803466341</v>
      </c>
      <c r="K89" s="34">
        <f t="shared" si="33"/>
        <v>1.0026489999999999</v>
      </c>
      <c r="L89" s="34">
        <f t="shared" si="34"/>
        <v>5.7653947815239533E-3</v>
      </c>
      <c r="M89" s="34">
        <f t="shared" si="35"/>
        <v>6.15053723E-2</v>
      </c>
      <c r="N89" s="81">
        <f t="shared" si="36"/>
        <v>1.0939863803466341</v>
      </c>
      <c r="O89" s="34">
        <f t="shared" si="37"/>
        <v>1.0035320000000001</v>
      </c>
      <c r="P89" s="34">
        <f t="shared" si="38"/>
        <v>5.7653947815239533E-3</v>
      </c>
      <c r="Q89" s="34">
        <f t="shared" si="39"/>
        <v>6.1559537999999997E-2</v>
      </c>
      <c r="R89" s="81">
        <f t="shared" si="40"/>
        <v>1.0939863803466341</v>
      </c>
      <c r="S89" s="34">
        <f t="shared" si="41"/>
        <v>1.0044150000000001</v>
      </c>
      <c r="T89" s="34">
        <f t="shared" si="42"/>
        <v>5.7653947815239533E-3</v>
      </c>
      <c r="U89" s="34">
        <f t="shared" si="43"/>
        <v>6.1613703800000003E-2</v>
      </c>
      <c r="V89" s="81">
        <f t="shared" si="44"/>
        <v>1.0939863803466341</v>
      </c>
      <c r="W89" s="34">
        <f t="shared" si="45"/>
        <v>1.005298</v>
      </c>
      <c r="X89" s="34">
        <f t="shared" si="46"/>
        <v>5.7653947815239533E-3</v>
      </c>
      <c r="Y89" s="34">
        <f t="shared" si="47"/>
        <v>6.1667869600000001E-2</v>
      </c>
    </row>
    <row r="90" spans="1:25" x14ac:dyDescent="0.15">
      <c r="A90" s="51">
        <v>18</v>
      </c>
      <c r="B90" s="81">
        <f t="shared" si="24"/>
        <v>1.0997823201897106</v>
      </c>
      <c r="C90" s="34">
        <f t="shared" si="25"/>
        <v>1.000883</v>
      </c>
      <c r="D90" s="34">
        <f t="shared" si="26"/>
        <v>5.7959398430764671E-3</v>
      </c>
      <c r="E90" s="34">
        <f t="shared" si="27"/>
        <v>5.8137129400000001E-2</v>
      </c>
      <c r="F90" s="81">
        <f t="shared" si="28"/>
        <v>1.0997823201897106</v>
      </c>
      <c r="G90" s="34">
        <f t="shared" si="29"/>
        <v>1.0017659999999999</v>
      </c>
      <c r="H90" s="34">
        <f t="shared" si="30"/>
        <v>5.7959398430764671E-3</v>
      </c>
      <c r="I90" s="34">
        <f t="shared" si="31"/>
        <v>5.8188419200000001E-2</v>
      </c>
      <c r="J90" s="81">
        <f t="shared" si="32"/>
        <v>1.0997823201897106</v>
      </c>
      <c r="K90" s="34">
        <f t="shared" si="33"/>
        <v>1.0026489999999999</v>
      </c>
      <c r="L90" s="34">
        <f t="shared" si="34"/>
        <v>5.7959398430764671E-3</v>
      </c>
      <c r="M90" s="34">
        <f t="shared" si="35"/>
        <v>5.8239709000000001E-2</v>
      </c>
      <c r="N90" s="81">
        <f t="shared" si="36"/>
        <v>1.0997823201897106</v>
      </c>
      <c r="O90" s="34">
        <f t="shared" si="37"/>
        <v>1.0035320000000001</v>
      </c>
      <c r="P90" s="34">
        <f t="shared" si="38"/>
        <v>5.7959398430764671E-3</v>
      </c>
      <c r="Q90" s="34">
        <f t="shared" si="39"/>
        <v>5.82909988E-2</v>
      </c>
      <c r="R90" s="81">
        <f t="shared" si="40"/>
        <v>1.0997823201897106</v>
      </c>
      <c r="S90" s="34">
        <f t="shared" si="41"/>
        <v>1.0044150000000001</v>
      </c>
      <c r="T90" s="34">
        <f t="shared" si="42"/>
        <v>5.7959398430764671E-3</v>
      </c>
      <c r="U90" s="34">
        <f t="shared" si="43"/>
        <v>5.83422886E-2</v>
      </c>
      <c r="V90" s="81">
        <f t="shared" si="44"/>
        <v>1.0997823201897106</v>
      </c>
      <c r="W90" s="34">
        <f t="shared" si="45"/>
        <v>1.005298</v>
      </c>
      <c r="X90" s="34">
        <f t="shared" si="46"/>
        <v>5.7959398430764671E-3</v>
      </c>
      <c r="Y90" s="34">
        <f t="shared" si="47"/>
        <v>5.83935784E-2</v>
      </c>
    </row>
    <row r="91" spans="1:25" x14ac:dyDescent="0.15">
      <c r="A91" s="51">
        <v>19</v>
      </c>
      <c r="B91" s="81">
        <f t="shared" si="24"/>
        <v>1.1056089669220757</v>
      </c>
      <c r="C91" s="34">
        <f t="shared" si="25"/>
        <v>1.000883</v>
      </c>
      <c r="D91" s="34">
        <f t="shared" si="26"/>
        <v>5.8266467323650874E-3</v>
      </c>
      <c r="E91" s="34">
        <f t="shared" si="27"/>
        <v>5.52206108E-2</v>
      </c>
      <c r="F91" s="81">
        <f t="shared" si="28"/>
        <v>1.1056089669220757</v>
      </c>
      <c r="G91" s="34">
        <f t="shared" si="29"/>
        <v>1.0017659999999999</v>
      </c>
      <c r="H91" s="34">
        <f t="shared" si="30"/>
        <v>5.8266467323650874E-3</v>
      </c>
      <c r="I91" s="34">
        <f t="shared" si="31"/>
        <v>5.5269327600000001E-2</v>
      </c>
      <c r="J91" s="81">
        <f t="shared" si="32"/>
        <v>1.1056089669220757</v>
      </c>
      <c r="K91" s="34">
        <f t="shared" si="33"/>
        <v>1.0026489999999999</v>
      </c>
      <c r="L91" s="34">
        <f t="shared" si="34"/>
        <v>5.8266467323650874E-3</v>
      </c>
      <c r="M91" s="34">
        <f t="shared" si="35"/>
        <v>5.5318044400000002E-2</v>
      </c>
      <c r="N91" s="81">
        <f t="shared" si="36"/>
        <v>1.1056089669220757</v>
      </c>
      <c r="O91" s="34">
        <f t="shared" si="37"/>
        <v>1.0035320000000001</v>
      </c>
      <c r="P91" s="34">
        <f t="shared" si="38"/>
        <v>5.8266467323650874E-3</v>
      </c>
      <c r="Q91" s="34">
        <f t="shared" si="39"/>
        <v>5.5366761200000003E-2</v>
      </c>
      <c r="R91" s="81">
        <f t="shared" si="40"/>
        <v>1.1056089669220757</v>
      </c>
      <c r="S91" s="34">
        <f t="shared" si="41"/>
        <v>1.0044150000000001</v>
      </c>
      <c r="T91" s="34">
        <f t="shared" si="42"/>
        <v>5.8266467323650874E-3</v>
      </c>
      <c r="U91" s="34">
        <f t="shared" si="43"/>
        <v>5.5415477900000003E-2</v>
      </c>
      <c r="V91" s="81">
        <f t="shared" si="44"/>
        <v>1.1056089669220757</v>
      </c>
      <c r="W91" s="34">
        <f t="shared" si="45"/>
        <v>1.005298</v>
      </c>
      <c r="X91" s="34">
        <f t="shared" si="46"/>
        <v>5.8266467323650874E-3</v>
      </c>
      <c r="Y91" s="34">
        <f t="shared" si="47"/>
        <v>5.5464194699999997E-2</v>
      </c>
    </row>
    <row r="92" spans="1:25" x14ac:dyDescent="0.15">
      <c r="A92" s="52">
        <v>20</v>
      </c>
      <c r="B92" s="81">
        <f t="shared" si="24"/>
        <v>1.1114664832288288</v>
      </c>
      <c r="C92" s="34">
        <f t="shared" si="25"/>
        <v>1.000883</v>
      </c>
      <c r="D92" s="34">
        <f t="shared" si="26"/>
        <v>5.8575163067531577E-3</v>
      </c>
      <c r="E92" s="36">
        <f t="shared" si="27"/>
        <v>5.2595976199999998E-2</v>
      </c>
      <c r="F92" s="84">
        <f t="shared" si="28"/>
        <v>1.1114664832288288</v>
      </c>
      <c r="G92" s="36">
        <f t="shared" si="29"/>
        <v>1.0017659999999999</v>
      </c>
      <c r="H92" s="36">
        <f t="shared" si="30"/>
        <v>5.8575163067531577E-3</v>
      </c>
      <c r="I92" s="36">
        <f t="shared" si="31"/>
        <v>5.2642377400000002E-2</v>
      </c>
      <c r="J92" s="84">
        <f t="shared" si="32"/>
        <v>1.1114664832288288</v>
      </c>
      <c r="K92" s="36">
        <f t="shared" si="33"/>
        <v>1.0026489999999999</v>
      </c>
      <c r="L92" s="36">
        <f t="shared" si="34"/>
        <v>5.8575163067531577E-3</v>
      </c>
      <c r="M92" s="36">
        <f t="shared" si="35"/>
        <v>5.2688778700000001E-2</v>
      </c>
      <c r="N92" s="84">
        <f t="shared" si="36"/>
        <v>1.1114664832288288</v>
      </c>
      <c r="O92" s="36">
        <f t="shared" si="37"/>
        <v>1.0035320000000001</v>
      </c>
      <c r="P92" s="36">
        <f t="shared" si="38"/>
        <v>5.8575163067531577E-3</v>
      </c>
      <c r="Q92" s="36">
        <f t="shared" si="39"/>
        <v>5.273518E-2</v>
      </c>
      <c r="R92" s="84">
        <f t="shared" si="40"/>
        <v>1.1114664832288288</v>
      </c>
      <c r="S92" s="36">
        <f t="shared" si="41"/>
        <v>1.0044150000000001</v>
      </c>
      <c r="T92" s="36">
        <f t="shared" si="42"/>
        <v>5.8575163067531577E-3</v>
      </c>
      <c r="U92" s="36">
        <f t="shared" si="43"/>
        <v>5.2781581299999998E-2</v>
      </c>
      <c r="V92" s="84">
        <f t="shared" si="44"/>
        <v>1.1114664832288288</v>
      </c>
      <c r="W92" s="36">
        <f t="shared" si="45"/>
        <v>1.005298</v>
      </c>
      <c r="X92" s="36">
        <f t="shared" si="46"/>
        <v>5.8575163067531577E-3</v>
      </c>
      <c r="Y92" s="36">
        <f t="shared" si="47"/>
        <v>5.2827982500000002E-2</v>
      </c>
    </row>
    <row r="93" spans="1:25" x14ac:dyDescent="0.15">
      <c r="A93" s="47">
        <v>21</v>
      </c>
      <c r="B93" s="81">
        <f t="shared" si="24"/>
        <v>1.1173550326569752</v>
      </c>
      <c r="C93" s="34">
        <f t="shared" si="25"/>
        <v>1.000883</v>
      </c>
      <c r="D93" s="34">
        <f t="shared" si="26"/>
        <v>5.888549428146336E-3</v>
      </c>
      <c r="E93" s="32">
        <f t="shared" si="27"/>
        <v>5.0221527600000003E-2</v>
      </c>
      <c r="F93" s="80">
        <f t="shared" si="28"/>
        <v>1.1173550326569752</v>
      </c>
      <c r="G93" s="32">
        <f t="shared" si="29"/>
        <v>1.0017659999999999</v>
      </c>
      <c r="H93" s="32">
        <f t="shared" si="30"/>
        <v>5.888549428146336E-3</v>
      </c>
      <c r="I93" s="32">
        <f t="shared" si="31"/>
        <v>5.0265834099999997E-2</v>
      </c>
      <c r="J93" s="80">
        <f t="shared" si="32"/>
        <v>1.1173550326569752</v>
      </c>
      <c r="K93" s="32">
        <f t="shared" si="33"/>
        <v>1.0026489999999999</v>
      </c>
      <c r="L93" s="32">
        <f t="shared" si="34"/>
        <v>5.888549428146336E-3</v>
      </c>
      <c r="M93" s="32">
        <f t="shared" si="35"/>
        <v>5.0310140599999997E-2</v>
      </c>
      <c r="N93" s="80">
        <f t="shared" si="36"/>
        <v>1.1173550326569752</v>
      </c>
      <c r="O93" s="32">
        <f t="shared" si="37"/>
        <v>1.0035320000000001</v>
      </c>
      <c r="P93" s="32">
        <f t="shared" si="38"/>
        <v>5.888549428146336E-3</v>
      </c>
      <c r="Q93" s="32">
        <f t="shared" si="39"/>
        <v>5.0354447099999998E-2</v>
      </c>
      <c r="R93" s="80">
        <f t="shared" si="40"/>
        <v>1.1173550326569752</v>
      </c>
      <c r="S93" s="32">
        <f t="shared" si="41"/>
        <v>1.0044150000000001</v>
      </c>
      <c r="T93" s="32">
        <f t="shared" si="42"/>
        <v>5.888549428146336E-3</v>
      </c>
      <c r="U93" s="32">
        <f t="shared" si="43"/>
        <v>5.0398753599999999E-2</v>
      </c>
      <c r="V93" s="80">
        <f t="shared" si="44"/>
        <v>1.1173550326569752</v>
      </c>
      <c r="W93" s="32">
        <f t="shared" si="45"/>
        <v>1.005298</v>
      </c>
      <c r="X93" s="32">
        <f t="shared" si="46"/>
        <v>5.888549428146336E-3</v>
      </c>
      <c r="Y93" s="32">
        <f t="shared" si="47"/>
        <v>5.0443060099999999E-2</v>
      </c>
    </row>
    <row r="94" spans="1:25" x14ac:dyDescent="0.15">
      <c r="A94" s="48">
        <v>22</v>
      </c>
      <c r="B94" s="81">
        <f t="shared" si="24"/>
        <v>1.123274779619992</v>
      </c>
      <c r="C94" s="34">
        <f t="shared" si="25"/>
        <v>1.000883</v>
      </c>
      <c r="D94" s="34">
        <f t="shared" si="26"/>
        <v>5.9197469630166552E-3</v>
      </c>
      <c r="E94" s="34">
        <f t="shared" si="27"/>
        <v>4.8063148999999999E-2</v>
      </c>
      <c r="F94" s="81">
        <f t="shared" si="28"/>
        <v>1.123274779619992</v>
      </c>
      <c r="G94" s="34">
        <f t="shared" si="29"/>
        <v>1.0017659999999999</v>
      </c>
      <c r="H94" s="34">
        <f t="shared" si="30"/>
        <v>5.9197469630166552E-3</v>
      </c>
      <c r="I94" s="34">
        <f t="shared" si="31"/>
        <v>4.81055513E-2</v>
      </c>
      <c r="J94" s="81">
        <f t="shared" si="32"/>
        <v>1.123274779619992</v>
      </c>
      <c r="K94" s="34">
        <f t="shared" si="33"/>
        <v>1.0026489999999999</v>
      </c>
      <c r="L94" s="34">
        <f t="shared" si="34"/>
        <v>5.9197469630166552E-3</v>
      </c>
      <c r="M94" s="34">
        <f t="shared" si="35"/>
        <v>4.8147953600000001E-2</v>
      </c>
      <c r="N94" s="81">
        <f t="shared" si="36"/>
        <v>1.123274779619992</v>
      </c>
      <c r="O94" s="34">
        <f t="shared" si="37"/>
        <v>1.0035320000000001</v>
      </c>
      <c r="P94" s="34">
        <f t="shared" si="38"/>
        <v>5.9197469630166552E-3</v>
      </c>
      <c r="Q94" s="34">
        <f t="shared" si="39"/>
        <v>4.8190355900000002E-2</v>
      </c>
      <c r="R94" s="81">
        <f t="shared" si="40"/>
        <v>1.123274779619992</v>
      </c>
      <c r="S94" s="34">
        <f t="shared" si="41"/>
        <v>1.0044150000000001</v>
      </c>
      <c r="T94" s="34">
        <f t="shared" si="42"/>
        <v>5.9197469630166552E-3</v>
      </c>
      <c r="U94" s="34">
        <f t="shared" si="43"/>
        <v>4.8232758299999998E-2</v>
      </c>
      <c r="V94" s="81">
        <f t="shared" si="44"/>
        <v>1.123274779619992</v>
      </c>
      <c r="W94" s="34">
        <f t="shared" si="45"/>
        <v>1.005298</v>
      </c>
      <c r="X94" s="34">
        <f t="shared" si="46"/>
        <v>5.9197469630166552E-3</v>
      </c>
      <c r="Y94" s="34">
        <f t="shared" si="47"/>
        <v>4.8275160599999999E-2</v>
      </c>
    </row>
    <row r="95" spans="1:25" x14ac:dyDescent="0.15">
      <c r="A95" s="48">
        <v>23</v>
      </c>
      <c r="B95" s="81">
        <f t="shared" si="24"/>
        <v>1.1292258894024187</v>
      </c>
      <c r="C95" s="34">
        <f t="shared" si="25"/>
        <v>1.000883</v>
      </c>
      <c r="D95" s="34">
        <f t="shared" si="26"/>
        <v>5.9511097824267176E-3</v>
      </c>
      <c r="E95" s="34">
        <f t="shared" si="27"/>
        <v>4.6092657099999997E-2</v>
      </c>
      <c r="F95" s="81">
        <f t="shared" si="28"/>
        <v>1.1292258894024187</v>
      </c>
      <c r="G95" s="34">
        <f t="shared" si="29"/>
        <v>1.0017659999999999</v>
      </c>
      <c r="H95" s="34">
        <f t="shared" si="30"/>
        <v>5.9511097824267176E-3</v>
      </c>
      <c r="I95" s="34">
        <f t="shared" si="31"/>
        <v>4.6133320999999998E-2</v>
      </c>
      <c r="J95" s="81">
        <f t="shared" si="32"/>
        <v>1.1292258894024187</v>
      </c>
      <c r="K95" s="34">
        <f t="shared" si="33"/>
        <v>1.0026489999999999</v>
      </c>
      <c r="L95" s="34">
        <f t="shared" si="34"/>
        <v>5.9511097824267176E-3</v>
      </c>
      <c r="M95" s="34">
        <f t="shared" si="35"/>
        <v>4.6173984899999999E-2</v>
      </c>
      <c r="N95" s="81">
        <f t="shared" si="36"/>
        <v>1.1292258894024187</v>
      </c>
      <c r="O95" s="34">
        <f t="shared" si="37"/>
        <v>1.0035320000000001</v>
      </c>
      <c r="P95" s="34">
        <f t="shared" si="38"/>
        <v>5.9511097824267176E-3</v>
      </c>
      <c r="Q95" s="34">
        <f t="shared" si="39"/>
        <v>4.6214648900000002E-2</v>
      </c>
      <c r="R95" s="81">
        <f t="shared" si="40"/>
        <v>1.1292258894024187</v>
      </c>
      <c r="S95" s="34">
        <f t="shared" si="41"/>
        <v>1.0044150000000001</v>
      </c>
      <c r="T95" s="34">
        <f t="shared" si="42"/>
        <v>5.9511097824267176E-3</v>
      </c>
      <c r="U95" s="34">
        <f t="shared" si="43"/>
        <v>4.6255312799999997E-2</v>
      </c>
      <c r="V95" s="81">
        <f t="shared" si="44"/>
        <v>1.1292258894024187</v>
      </c>
      <c r="W95" s="34">
        <f t="shared" si="45"/>
        <v>1.005298</v>
      </c>
      <c r="X95" s="34">
        <f t="shared" si="46"/>
        <v>5.9511097824267176E-3</v>
      </c>
      <c r="Y95" s="34">
        <f t="shared" si="47"/>
        <v>4.6295976699999998E-2</v>
      </c>
    </row>
    <row r="96" spans="1:25" x14ac:dyDescent="0.15">
      <c r="A96" s="48">
        <v>24</v>
      </c>
      <c r="B96" s="81">
        <f t="shared" si="24"/>
        <v>1.1352085281644728</v>
      </c>
      <c r="C96" s="34">
        <f t="shared" si="25"/>
        <v>1.000883</v>
      </c>
      <c r="D96" s="34">
        <f t="shared" si="26"/>
        <v>5.9826387620540156E-3</v>
      </c>
      <c r="E96" s="34">
        <f t="shared" si="27"/>
        <v>4.4286566200000002E-2</v>
      </c>
      <c r="F96" s="81">
        <f t="shared" si="28"/>
        <v>1.1352085281644728</v>
      </c>
      <c r="G96" s="34">
        <f t="shared" si="29"/>
        <v>1.0017659999999999</v>
      </c>
      <c r="H96" s="34">
        <f t="shared" si="30"/>
        <v>5.9826387620540156E-3</v>
      </c>
      <c r="I96" s="34">
        <f t="shared" si="31"/>
        <v>4.4325636699999997E-2</v>
      </c>
      <c r="J96" s="81">
        <f t="shared" si="32"/>
        <v>1.1352085281644728</v>
      </c>
      <c r="K96" s="34">
        <f t="shared" si="33"/>
        <v>1.0026489999999999</v>
      </c>
      <c r="L96" s="34">
        <f t="shared" si="34"/>
        <v>5.9826387620540156E-3</v>
      </c>
      <c r="M96" s="34">
        <f t="shared" si="35"/>
        <v>4.43647073E-2</v>
      </c>
      <c r="N96" s="81">
        <f t="shared" si="36"/>
        <v>1.1352085281644728</v>
      </c>
      <c r="O96" s="34">
        <f t="shared" si="37"/>
        <v>1.0035320000000001</v>
      </c>
      <c r="P96" s="34">
        <f t="shared" si="38"/>
        <v>5.9826387620540156E-3</v>
      </c>
      <c r="Q96" s="34">
        <f t="shared" si="39"/>
        <v>4.4403777800000002E-2</v>
      </c>
      <c r="R96" s="81">
        <f t="shared" si="40"/>
        <v>1.1352085281644728</v>
      </c>
      <c r="S96" s="34">
        <f t="shared" si="41"/>
        <v>1.0044150000000001</v>
      </c>
      <c r="T96" s="34">
        <f t="shared" si="42"/>
        <v>5.9826387620540156E-3</v>
      </c>
      <c r="U96" s="34">
        <f t="shared" si="43"/>
        <v>4.4442848299999997E-2</v>
      </c>
      <c r="V96" s="81">
        <f t="shared" si="44"/>
        <v>1.1352085281644728</v>
      </c>
      <c r="W96" s="34">
        <f t="shared" si="45"/>
        <v>1.005298</v>
      </c>
      <c r="X96" s="34">
        <f t="shared" si="46"/>
        <v>5.9826387620540156E-3</v>
      </c>
      <c r="Y96" s="34">
        <f t="shared" si="47"/>
        <v>4.44819189E-2</v>
      </c>
    </row>
    <row r="97" spans="1:25" x14ac:dyDescent="0.15">
      <c r="A97" s="49">
        <v>25</v>
      </c>
      <c r="B97" s="81">
        <f t="shared" si="24"/>
        <v>1.1412228629466883</v>
      </c>
      <c r="C97" s="34">
        <f t="shared" si="25"/>
        <v>1.000883</v>
      </c>
      <c r="D97" s="34">
        <f t="shared" si="26"/>
        <v>6.0143347822153781E-3</v>
      </c>
      <c r="E97" s="38">
        <f t="shared" si="27"/>
        <v>4.2625148000000002E-2</v>
      </c>
      <c r="F97" s="82">
        <f t="shared" si="28"/>
        <v>1.1412228629466883</v>
      </c>
      <c r="G97" s="38">
        <f t="shared" si="29"/>
        <v>1.0017659999999999</v>
      </c>
      <c r="H97" s="38">
        <f t="shared" si="30"/>
        <v>6.0143347822153781E-3</v>
      </c>
      <c r="I97" s="38">
        <f t="shared" si="31"/>
        <v>4.2662752800000002E-2</v>
      </c>
      <c r="J97" s="82">
        <f t="shared" si="32"/>
        <v>1.1412228629466883</v>
      </c>
      <c r="K97" s="38">
        <f t="shared" si="33"/>
        <v>1.0026489999999999</v>
      </c>
      <c r="L97" s="38">
        <f t="shared" si="34"/>
        <v>6.0143347822153781E-3</v>
      </c>
      <c r="M97" s="38">
        <f t="shared" si="35"/>
        <v>4.2700357600000002E-2</v>
      </c>
      <c r="N97" s="82">
        <f t="shared" si="36"/>
        <v>1.1412228629466883</v>
      </c>
      <c r="O97" s="38">
        <f t="shared" si="37"/>
        <v>1.0035320000000001</v>
      </c>
      <c r="P97" s="38">
        <f t="shared" si="38"/>
        <v>6.0143347822153781E-3</v>
      </c>
      <c r="Q97" s="38">
        <f t="shared" si="39"/>
        <v>4.2737962400000003E-2</v>
      </c>
      <c r="R97" s="82">
        <f t="shared" si="40"/>
        <v>1.1412228629466883</v>
      </c>
      <c r="S97" s="38">
        <f t="shared" si="41"/>
        <v>1.0044150000000001</v>
      </c>
      <c r="T97" s="38">
        <f t="shared" si="42"/>
        <v>6.0143347822153781E-3</v>
      </c>
      <c r="U97" s="38">
        <f t="shared" si="43"/>
        <v>4.2775567200000003E-2</v>
      </c>
      <c r="V97" s="82">
        <f t="shared" si="44"/>
        <v>1.1412228629466883</v>
      </c>
      <c r="W97" s="38">
        <f t="shared" si="45"/>
        <v>1.005298</v>
      </c>
      <c r="X97" s="38">
        <f t="shared" si="46"/>
        <v>6.0143347822153781E-3</v>
      </c>
      <c r="Y97" s="38">
        <f t="shared" si="47"/>
        <v>4.2813171999999997E-2</v>
      </c>
    </row>
    <row r="98" spans="1:25" x14ac:dyDescent="0.15">
      <c r="A98" s="50">
        <v>26</v>
      </c>
      <c r="B98" s="81">
        <f t="shared" si="24"/>
        <v>1.1472690616745798</v>
      </c>
      <c r="C98" s="34">
        <f t="shared" si="25"/>
        <v>1.000883</v>
      </c>
      <c r="D98" s="34">
        <f t="shared" si="26"/>
        <v>6.0461987278915552E-3</v>
      </c>
      <c r="E98" s="40">
        <f t="shared" si="27"/>
        <v>4.1091709599999998E-2</v>
      </c>
      <c r="F98" s="83">
        <f t="shared" si="28"/>
        <v>1.1472690616745798</v>
      </c>
      <c r="G98" s="40">
        <f t="shared" si="29"/>
        <v>1.0017659999999999</v>
      </c>
      <c r="H98" s="40">
        <f t="shared" si="30"/>
        <v>6.0461987278915552E-3</v>
      </c>
      <c r="I98" s="40">
        <f t="shared" si="31"/>
        <v>4.1127961599999999E-2</v>
      </c>
      <c r="J98" s="83">
        <f t="shared" si="32"/>
        <v>1.1472690616745798</v>
      </c>
      <c r="K98" s="40">
        <f t="shared" si="33"/>
        <v>1.0026489999999999</v>
      </c>
      <c r="L98" s="40">
        <f t="shared" si="34"/>
        <v>6.0461987278915552E-3</v>
      </c>
      <c r="M98" s="40">
        <f t="shared" si="35"/>
        <v>4.1164213599999999E-2</v>
      </c>
      <c r="N98" s="83">
        <f t="shared" si="36"/>
        <v>1.1472690616745798</v>
      </c>
      <c r="O98" s="40">
        <f t="shared" si="37"/>
        <v>1.0035320000000001</v>
      </c>
      <c r="P98" s="40">
        <f t="shared" si="38"/>
        <v>6.0461987278915552E-3</v>
      </c>
      <c r="Q98" s="40">
        <f t="shared" si="39"/>
        <v>4.1200465499999998E-2</v>
      </c>
      <c r="R98" s="83">
        <f t="shared" si="40"/>
        <v>1.1472690616745798</v>
      </c>
      <c r="S98" s="40">
        <f t="shared" si="41"/>
        <v>1.0044150000000001</v>
      </c>
      <c r="T98" s="40">
        <f t="shared" si="42"/>
        <v>6.0461987278915552E-3</v>
      </c>
      <c r="U98" s="40">
        <f t="shared" si="43"/>
        <v>4.1236717499999999E-2</v>
      </c>
      <c r="V98" s="83">
        <f t="shared" si="44"/>
        <v>1.1472690616745798</v>
      </c>
      <c r="W98" s="40">
        <f t="shared" si="45"/>
        <v>1.005298</v>
      </c>
      <c r="X98" s="40">
        <f t="shared" si="46"/>
        <v>6.0461987278915552E-3</v>
      </c>
      <c r="Y98" s="40">
        <f t="shared" si="47"/>
        <v>4.1272969499999999E-2</v>
      </c>
    </row>
    <row r="99" spans="1:25" x14ac:dyDescent="0.15">
      <c r="A99" s="51">
        <v>27</v>
      </c>
      <c r="B99" s="81">
        <f t="shared" si="24"/>
        <v>1.1533472931633317</v>
      </c>
      <c r="C99" s="34">
        <f t="shared" si="25"/>
        <v>1.000883</v>
      </c>
      <c r="D99" s="34">
        <f t="shared" si="26"/>
        <v>6.0782314887519243E-3</v>
      </c>
      <c r="E99" s="34">
        <f t="shared" si="27"/>
        <v>3.9672031000000003E-2</v>
      </c>
      <c r="F99" s="81">
        <f t="shared" si="28"/>
        <v>1.1533472931633317</v>
      </c>
      <c r="G99" s="34">
        <f t="shared" si="29"/>
        <v>1.0017659999999999</v>
      </c>
      <c r="H99" s="34">
        <f t="shared" si="30"/>
        <v>6.0782314887519243E-3</v>
      </c>
      <c r="I99" s="34">
        <f t="shared" si="31"/>
        <v>3.9707030499999997E-2</v>
      </c>
      <c r="J99" s="81">
        <f t="shared" si="32"/>
        <v>1.1533472931633317</v>
      </c>
      <c r="K99" s="34">
        <f t="shared" si="33"/>
        <v>1.0026489999999999</v>
      </c>
      <c r="L99" s="34">
        <f t="shared" si="34"/>
        <v>6.0782314887519243E-3</v>
      </c>
      <c r="M99" s="34">
        <f t="shared" si="35"/>
        <v>3.9742029999999998E-2</v>
      </c>
      <c r="N99" s="81">
        <f t="shared" si="36"/>
        <v>1.1533472931633317</v>
      </c>
      <c r="O99" s="34">
        <f t="shared" si="37"/>
        <v>1.0035320000000001</v>
      </c>
      <c r="P99" s="34">
        <f t="shared" si="38"/>
        <v>6.0782314887519243E-3</v>
      </c>
      <c r="Q99" s="34">
        <f t="shared" si="39"/>
        <v>3.9777029499999998E-2</v>
      </c>
      <c r="R99" s="81">
        <f t="shared" si="40"/>
        <v>1.1533472931633317</v>
      </c>
      <c r="S99" s="34">
        <f t="shared" si="41"/>
        <v>1.0044150000000001</v>
      </c>
      <c r="T99" s="34">
        <f t="shared" si="42"/>
        <v>6.0782314887519243E-3</v>
      </c>
      <c r="U99" s="34">
        <f t="shared" si="43"/>
        <v>3.9812028999999999E-2</v>
      </c>
      <c r="V99" s="81">
        <f t="shared" si="44"/>
        <v>1.1533472931633317</v>
      </c>
      <c r="W99" s="34">
        <f t="shared" si="45"/>
        <v>1.005298</v>
      </c>
      <c r="X99" s="34">
        <f t="shared" si="46"/>
        <v>6.0782314887519243E-3</v>
      </c>
      <c r="Y99" s="34">
        <f t="shared" si="47"/>
        <v>3.9847028499999999E-2</v>
      </c>
    </row>
    <row r="100" spans="1:25" x14ac:dyDescent="0.15">
      <c r="A100" s="51">
        <v>28</v>
      </c>
      <c r="B100" s="81">
        <f t="shared" si="24"/>
        <v>1.1594577271225111</v>
      </c>
      <c r="C100" s="34">
        <f t="shared" si="25"/>
        <v>1.000883</v>
      </c>
      <c r="D100" s="34">
        <f t="shared" si="26"/>
        <v>6.1104339591793325E-3</v>
      </c>
      <c r="E100" s="34">
        <f t="shared" si="27"/>
        <v>3.8353923499999998E-2</v>
      </c>
      <c r="F100" s="81">
        <f t="shared" si="28"/>
        <v>1.1594577271225111</v>
      </c>
      <c r="G100" s="34">
        <f t="shared" si="29"/>
        <v>1.0017659999999999</v>
      </c>
      <c r="H100" s="34">
        <f t="shared" si="30"/>
        <v>6.1104339591793325E-3</v>
      </c>
      <c r="I100" s="34">
        <f t="shared" si="31"/>
        <v>3.8387760200000003E-2</v>
      </c>
      <c r="J100" s="81">
        <f t="shared" si="32"/>
        <v>1.1594577271225111</v>
      </c>
      <c r="K100" s="34">
        <f t="shared" si="33"/>
        <v>1.0026489999999999</v>
      </c>
      <c r="L100" s="34">
        <f t="shared" si="34"/>
        <v>6.1104339591793325E-3</v>
      </c>
      <c r="M100" s="34">
        <f t="shared" si="35"/>
        <v>3.8421596799999999E-2</v>
      </c>
      <c r="N100" s="81">
        <f t="shared" si="36"/>
        <v>1.1594577271225111</v>
      </c>
      <c r="O100" s="34">
        <f t="shared" si="37"/>
        <v>1.0035320000000001</v>
      </c>
      <c r="P100" s="34">
        <f t="shared" si="38"/>
        <v>6.1104339591793325E-3</v>
      </c>
      <c r="Q100" s="34">
        <f t="shared" si="39"/>
        <v>3.8455433400000003E-2</v>
      </c>
      <c r="R100" s="81">
        <f t="shared" si="40"/>
        <v>1.1594577271225111</v>
      </c>
      <c r="S100" s="34">
        <f t="shared" si="41"/>
        <v>1.0044150000000001</v>
      </c>
      <c r="T100" s="34">
        <f t="shared" si="42"/>
        <v>6.1104339591793325E-3</v>
      </c>
      <c r="U100" s="34">
        <f t="shared" si="43"/>
        <v>3.84892701E-2</v>
      </c>
      <c r="V100" s="81">
        <f t="shared" si="44"/>
        <v>1.1594577271225111</v>
      </c>
      <c r="W100" s="34">
        <f t="shared" si="45"/>
        <v>1.005298</v>
      </c>
      <c r="X100" s="34">
        <f t="shared" si="46"/>
        <v>6.1104339591793325E-3</v>
      </c>
      <c r="Y100" s="34">
        <f t="shared" si="47"/>
        <v>3.8523106699999997E-2</v>
      </c>
    </row>
    <row r="101" spans="1:25" x14ac:dyDescent="0.15">
      <c r="A101" s="51">
        <v>29</v>
      </c>
      <c r="B101" s="81">
        <f t="shared" si="24"/>
        <v>1.1656005341608062</v>
      </c>
      <c r="C101" s="34">
        <f t="shared" si="25"/>
        <v>1.000883</v>
      </c>
      <c r="D101" s="34">
        <f t="shared" si="26"/>
        <v>6.1428070382950643E-3</v>
      </c>
      <c r="E101" s="34">
        <f t="shared" si="27"/>
        <v>3.71268799E-2</v>
      </c>
      <c r="F101" s="81">
        <f t="shared" si="28"/>
        <v>1.1656005341608062</v>
      </c>
      <c r="G101" s="34">
        <f t="shared" si="29"/>
        <v>1.0017659999999999</v>
      </c>
      <c r="H101" s="34">
        <f t="shared" si="30"/>
        <v>6.1428070382950643E-3</v>
      </c>
      <c r="I101" s="34">
        <f t="shared" si="31"/>
        <v>3.7159633999999997E-2</v>
      </c>
      <c r="J101" s="81">
        <f t="shared" si="32"/>
        <v>1.1656005341608062</v>
      </c>
      <c r="K101" s="34">
        <f t="shared" si="33"/>
        <v>1.0026489999999999</v>
      </c>
      <c r="L101" s="34">
        <f t="shared" si="34"/>
        <v>6.1428070382950643E-3</v>
      </c>
      <c r="M101" s="34">
        <f t="shared" si="35"/>
        <v>3.7192388100000001E-2</v>
      </c>
      <c r="N101" s="81">
        <f t="shared" si="36"/>
        <v>1.1656005341608062</v>
      </c>
      <c r="O101" s="34">
        <f t="shared" si="37"/>
        <v>1.0035320000000001</v>
      </c>
      <c r="P101" s="34">
        <f t="shared" si="38"/>
        <v>6.1428070382950643E-3</v>
      </c>
      <c r="Q101" s="34">
        <f t="shared" si="39"/>
        <v>3.7225142199999998E-2</v>
      </c>
      <c r="R101" s="81">
        <f t="shared" si="40"/>
        <v>1.1656005341608062</v>
      </c>
      <c r="S101" s="34">
        <f t="shared" si="41"/>
        <v>1.0044150000000001</v>
      </c>
      <c r="T101" s="34">
        <f t="shared" si="42"/>
        <v>6.1428070382950643E-3</v>
      </c>
      <c r="U101" s="34">
        <f t="shared" si="43"/>
        <v>3.7257896300000003E-2</v>
      </c>
      <c r="V101" s="81">
        <f t="shared" si="44"/>
        <v>1.1656005341608062</v>
      </c>
      <c r="W101" s="34">
        <f t="shared" si="45"/>
        <v>1.005298</v>
      </c>
      <c r="X101" s="34">
        <f t="shared" si="46"/>
        <v>6.1428070382950643E-3</v>
      </c>
      <c r="Y101" s="34">
        <f t="shared" si="47"/>
        <v>3.72906504E-2</v>
      </c>
    </row>
    <row r="102" spans="1:25" x14ac:dyDescent="0.15">
      <c r="A102" s="52">
        <v>30</v>
      </c>
      <c r="B102" s="81">
        <f t="shared" si="24"/>
        <v>1.1717758857907903</v>
      </c>
      <c r="C102" s="34">
        <f t="shared" si="25"/>
        <v>1.000883</v>
      </c>
      <c r="D102" s="34">
        <f t="shared" si="26"/>
        <v>6.1753516299839521E-3</v>
      </c>
      <c r="E102" s="36">
        <f t="shared" si="27"/>
        <v>3.5981793599999999E-2</v>
      </c>
      <c r="F102" s="84">
        <f t="shared" si="28"/>
        <v>1.1717758857907903</v>
      </c>
      <c r="G102" s="36">
        <f t="shared" si="29"/>
        <v>1.0017659999999999</v>
      </c>
      <c r="H102" s="36">
        <f t="shared" si="30"/>
        <v>6.1753516299839521E-3</v>
      </c>
      <c r="I102" s="36">
        <f t="shared" si="31"/>
        <v>3.6013537499999998E-2</v>
      </c>
      <c r="J102" s="84">
        <f t="shared" si="32"/>
        <v>1.1717758857907903</v>
      </c>
      <c r="K102" s="36">
        <f t="shared" si="33"/>
        <v>1.0026489999999999</v>
      </c>
      <c r="L102" s="36">
        <f t="shared" si="34"/>
        <v>6.1753516299839521E-3</v>
      </c>
      <c r="M102" s="36">
        <f t="shared" si="35"/>
        <v>3.6045281399999997E-2</v>
      </c>
      <c r="N102" s="84">
        <f t="shared" si="36"/>
        <v>1.1717758857907903</v>
      </c>
      <c r="O102" s="36">
        <f t="shared" si="37"/>
        <v>1.0035320000000001</v>
      </c>
      <c r="P102" s="36">
        <f t="shared" si="38"/>
        <v>6.1753516299839521E-3</v>
      </c>
      <c r="Q102" s="36">
        <f t="shared" si="39"/>
        <v>3.6077025300000003E-2</v>
      </c>
      <c r="R102" s="84">
        <f t="shared" si="40"/>
        <v>1.1717758857907903</v>
      </c>
      <c r="S102" s="36">
        <f t="shared" si="41"/>
        <v>1.0044150000000001</v>
      </c>
      <c r="T102" s="36">
        <f t="shared" si="42"/>
        <v>6.1753516299839521E-3</v>
      </c>
      <c r="U102" s="36">
        <f t="shared" si="43"/>
        <v>3.6108769200000002E-2</v>
      </c>
      <c r="V102" s="84">
        <f t="shared" si="44"/>
        <v>1.1717758857907903</v>
      </c>
      <c r="W102" s="36">
        <f t="shared" si="45"/>
        <v>1.005298</v>
      </c>
      <c r="X102" s="36">
        <f t="shared" si="46"/>
        <v>6.1753516299839521E-3</v>
      </c>
      <c r="Y102" s="36">
        <f t="shared" si="47"/>
        <v>3.61405131E-2</v>
      </c>
    </row>
    <row r="103" spans="1:25" x14ac:dyDescent="0.15">
      <c r="A103" s="47">
        <v>31</v>
      </c>
      <c r="B103" s="81">
        <f t="shared" si="24"/>
        <v>1.1779839544337098</v>
      </c>
      <c r="C103" s="34">
        <f t="shared" si="25"/>
        <v>1.000883</v>
      </c>
      <c r="D103" s="34">
        <f t="shared" si="26"/>
        <v>6.2080686429196071E-3</v>
      </c>
      <c r="E103" s="32">
        <f t="shared" si="27"/>
        <v>3.4910733300000003E-2</v>
      </c>
      <c r="F103" s="80">
        <f t="shared" si="28"/>
        <v>1.1779839544337098</v>
      </c>
      <c r="G103" s="32">
        <f t="shared" si="29"/>
        <v>1.0017659999999999</v>
      </c>
      <c r="H103" s="32">
        <f t="shared" si="30"/>
        <v>6.2080686429196071E-3</v>
      </c>
      <c r="I103" s="32">
        <f t="shared" si="31"/>
        <v>3.4941532300000001E-2</v>
      </c>
      <c r="J103" s="80">
        <f t="shared" si="32"/>
        <v>1.1779839544337098</v>
      </c>
      <c r="K103" s="32">
        <f t="shared" si="33"/>
        <v>1.0026489999999999</v>
      </c>
      <c r="L103" s="32">
        <f t="shared" si="34"/>
        <v>6.2080686429196071E-3</v>
      </c>
      <c r="M103" s="32">
        <f t="shared" si="35"/>
        <v>3.4972331299999999E-2</v>
      </c>
      <c r="N103" s="80">
        <f t="shared" si="36"/>
        <v>1.1779839544337098</v>
      </c>
      <c r="O103" s="32">
        <f t="shared" si="37"/>
        <v>1.0035320000000001</v>
      </c>
      <c r="P103" s="32">
        <f t="shared" si="38"/>
        <v>6.2080686429196071E-3</v>
      </c>
      <c r="Q103" s="32">
        <f t="shared" si="39"/>
        <v>3.5003130299999997E-2</v>
      </c>
      <c r="R103" s="80">
        <f t="shared" si="40"/>
        <v>1.1779839544337098</v>
      </c>
      <c r="S103" s="32">
        <f t="shared" si="41"/>
        <v>1.0044150000000001</v>
      </c>
      <c r="T103" s="32">
        <f t="shared" si="42"/>
        <v>6.2080686429196071E-3</v>
      </c>
      <c r="U103" s="32">
        <f t="shared" si="43"/>
        <v>3.5033929200000001E-2</v>
      </c>
      <c r="V103" s="80">
        <f t="shared" si="44"/>
        <v>1.1779839544337098</v>
      </c>
      <c r="W103" s="32">
        <f t="shared" si="45"/>
        <v>1.005298</v>
      </c>
      <c r="X103" s="32">
        <f t="shared" si="46"/>
        <v>6.2080686429196071E-3</v>
      </c>
      <c r="Y103" s="32">
        <f t="shared" si="47"/>
        <v>3.5064728199999999E-2</v>
      </c>
    </row>
    <row r="104" spans="1:25" x14ac:dyDescent="0.15">
      <c r="A104" s="48">
        <v>32</v>
      </c>
      <c r="B104" s="81">
        <f t="shared" si="24"/>
        <v>1.1842249134242997</v>
      </c>
      <c r="C104" s="34">
        <f t="shared" si="25"/>
        <v>1.000883</v>
      </c>
      <c r="D104" s="34">
        <f t="shared" si="26"/>
        <v>6.2409589905897955E-3</v>
      </c>
      <c r="E104" s="34">
        <f t="shared" si="27"/>
        <v>3.3906759100000003E-2</v>
      </c>
      <c r="F104" s="81">
        <f t="shared" si="28"/>
        <v>1.1842249134242997</v>
      </c>
      <c r="G104" s="34">
        <f t="shared" si="29"/>
        <v>1.0017659999999999</v>
      </c>
      <c r="H104" s="34">
        <f t="shared" si="30"/>
        <v>6.2409589905897955E-3</v>
      </c>
      <c r="I104" s="34">
        <f t="shared" si="31"/>
        <v>3.3936672299999998E-2</v>
      </c>
      <c r="J104" s="81">
        <f t="shared" si="32"/>
        <v>1.1842249134242997</v>
      </c>
      <c r="K104" s="34">
        <f t="shared" si="33"/>
        <v>1.0026489999999999</v>
      </c>
      <c r="L104" s="34">
        <f t="shared" si="34"/>
        <v>6.2409589905897955E-3</v>
      </c>
      <c r="M104" s="34">
        <f t="shared" si="35"/>
        <v>3.3966585600000002E-2</v>
      </c>
      <c r="N104" s="81">
        <f t="shared" si="36"/>
        <v>1.1842249134242997</v>
      </c>
      <c r="O104" s="34">
        <f t="shared" si="37"/>
        <v>1.0035320000000001</v>
      </c>
      <c r="P104" s="34">
        <f t="shared" si="38"/>
        <v>6.2409589905897955E-3</v>
      </c>
      <c r="Q104" s="34">
        <f t="shared" si="39"/>
        <v>3.3996498899999998E-2</v>
      </c>
      <c r="R104" s="81">
        <f t="shared" si="40"/>
        <v>1.1842249134242997</v>
      </c>
      <c r="S104" s="34">
        <f t="shared" si="41"/>
        <v>1.0044150000000001</v>
      </c>
      <c r="T104" s="34">
        <f t="shared" si="42"/>
        <v>6.2409589905897955E-3</v>
      </c>
      <c r="U104" s="34">
        <f t="shared" si="43"/>
        <v>3.40264121E-2</v>
      </c>
      <c r="V104" s="81">
        <f t="shared" si="44"/>
        <v>1.1842249134242997</v>
      </c>
      <c r="W104" s="34">
        <f t="shared" si="45"/>
        <v>1.005298</v>
      </c>
      <c r="X104" s="34">
        <f t="shared" si="46"/>
        <v>6.2409589905897955E-3</v>
      </c>
      <c r="Y104" s="34">
        <f t="shared" si="47"/>
        <v>3.4056325399999997E-2</v>
      </c>
    </row>
    <row r="105" spans="1:25" x14ac:dyDescent="0.15">
      <c r="A105" s="48">
        <v>33</v>
      </c>
      <c r="B105" s="81">
        <f t="shared" si="24"/>
        <v>1.1904989370156216</v>
      </c>
      <c r="C105" s="34">
        <f t="shared" si="25"/>
        <v>1.000883</v>
      </c>
      <c r="D105" s="34">
        <f t="shared" si="26"/>
        <v>6.2740235913219403E-3</v>
      </c>
      <c r="E105" s="34">
        <f t="shared" si="27"/>
        <v>3.2963772099999997E-2</v>
      </c>
      <c r="F105" s="81">
        <f t="shared" si="28"/>
        <v>1.1904989370156216</v>
      </c>
      <c r="G105" s="34">
        <f t="shared" si="29"/>
        <v>1.0017659999999999</v>
      </c>
      <c r="H105" s="34">
        <f t="shared" si="30"/>
        <v>6.2740235913219403E-3</v>
      </c>
      <c r="I105" s="34">
        <f t="shared" si="31"/>
        <v>3.2992853500000002E-2</v>
      </c>
      <c r="J105" s="81">
        <f t="shared" si="32"/>
        <v>1.1904989370156216</v>
      </c>
      <c r="K105" s="34">
        <f t="shared" si="33"/>
        <v>1.0026489999999999</v>
      </c>
      <c r="L105" s="34">
        <f t="shared" si="34"/>
        <v>6.2740235913219403E-3</v>
      </c>
      <c r="M105" s="34">
        <f t="shared" si="35"/>
        <v>3.30219348E-2</v>
      </c>
      <c r="N105" s="81">
        <f t="shared" si="36"/>
        <v>1.1904989370156216</v>
      </c>
      <c r="O105" s="34">
        <f t="shared" si="37"/>
        <v>1.0035320000000001</v>
      </c>
      <c r="P105" s="34">
        <f t="shared" si="38"/>
        <v>6.2740235913219403E-3</v>
      </c>
      <c r="Q105" s="34">
        <f t="shared" si="39"/>
        <v>3.3051016099999997E-2</v>
      </c>
      <c r="R105" s="81">
        <f t="shared" si="40"/>
        <v>1.1904989370156216</v>
      </c>
      <c r="S105" s="34">
        <f t="shared" si="41"/>
        <v>1.0044150000000001</v>
      </c>
      <c r="T105" s="34">
        <f t="shared" si="42"/>
        <v>6.2740235913219403E-3</v>
      </c>
      <c r="U105" s="34">
        <f t="shared" si="43"/>
        <v>3.3080097500000002E-2</v>
      </c>
      <c r="V105" s="81">
        <f t="shared" si="44"/>
        <v>1.1904989370156216</v>
      </c>
      <c r="W105" s="34">
        <f t="shared" si="45"/>
        <v>1.005298</v>
      </c>
      <c r="X105" s="34">
        <f t="shared" si="46"/>
        <v>6.2740235913219403E-3</v>
      </c>
      <c r="Y105" s="34">
        <f t="shared" si="47"/>
        <v>3.31091788E-2</v>
      </c>
    </row>
    <row r="106" spans="1:25" x14ac:dyDescent="0.15">
      <c r="A106" s="48">
        <v>34</v>
      </c>
      <c r="B106" s="81">
        <f t="shared" si="24"/>
        <v>1.1968062003839304</v>
      </c>
      <c r="C106" s="34">
        <f t="shared" si="25"/>
        <v>1.000883</v>
      </c>
      <c r="D106" s="34">
        <f t="shared" si="26"/>
        <v>6.3072633683087641E-3</v>
      </c>
      <c r="E106" s="34">
        <f t="shared" si="27"/>
        <v>3.2076391199999998E-2</v>
      </c>
      <c r="F106" s="81">
        <f t="shared" si="28"/>
        <v>1.1968062003839304</v>
      </c>
      <c r="G106" s="34">
        <f t="shared" si="29"/>
        <v>1.0017659999999999</v>
      </c>
      <c r="H106" s="34">
        <f t="shared" si="30"/>
        <v>6.3072633683087641E-3</v>
      </c>
      <c r="I106" s="34">
        <f t="shared" si="31"/>
        <v>3.2104689700000001E-2</v>
      </c>
      <c r="J106" s="81">
        <f t="shared" si="32"/>
        <v>1.1968062003839304</v>
      </c>
      <c r="K106" s="34">
        <f t="shared" si="33"/>
        <v>1.0026489999999999</v>
      </c>
      <c r="L106" s="34">
        <f t="shared" si="34"/>
        <v>6.3072633683087641E-3</v>
      </c>
      <c r="M106" s="34">
        <f t="shared" si="35"/>
        <v>3.2132988199999997E-2</v>
      </c>
      <c r="N106" s="81">
        <f t="shared" si="36"/>
        <v>1.1968062003839304</v>
      </c>
      <c r="O106" s="34">
        <f t="shared" si="37"/>
        <v>1.0035320000000001</v>
      </c>
      <c r="P106" s="34">
        <f t="shared" si="38"/>
        <v>6.3072633683087641E-3</v>
      </c>
      <c r="Q106" s="34">
        <f t="shared" si="39"/>
        <v>3.2161286599999998E-2</v>
      </c>
      <c r="R106" s="81">
        <f t="shared" si="40"/>
        <v>1.1968062003839304</v>
      </c>
      <c r="S106" s="34">
        <f t="shared" si="41"/>
        <v>1.0044150000000001</v>
      </c>
      <c r="T106" s="34">
        <f t="shared" si="42"/>
        <v>6.3072633683087641E-3</v>
      </c>
      <c r="U106" s="34">
        <f t="shared" si="43"/>
        <v>3.2189585100000001E-2</v>
      </c>
      <c r="V106" s="81">
        <f t="shared" si="44"/>
        <v>1.1968062003839304</v>
      </c>
      <c r="W106" s="34">
        <f t="shared" si="45"/>
        <v>1.005298</v>
      </c>
      <c r="X106" s="34">
        <f t="shared" si="46"/>
        <v>6.3072633683087641E-3</v>
      </c>
      <c r="Y106" s="34">
        <f t="shared" si="47"/>
        <v>3.2217883599999997E-2</v>
      </c>
    </row>
    <row r="107" spans="1:25" x14ac:dyDescent="0.15">
      <c r="A107" s="49">
        <v>35</v>
      </c>
      <c r="B107" s="81">
        <f t="shared" si="24"/>
        <v>1.2031468796335645</v>
      </c>
      <c r="C107" s="34">
        <f t="shared" si="25"/>
        <v>1.000883</v>
      </c>
      <c r="D107" s="34">
        <f t="shared" si="26"/>
        <v>6.3406792496340635E-3</v>
      </c>
      <c r="E107" s="38">
        <f t="shared" si="27"/>
        <v>3.1239850100000001E-2</v>
      </c>
      <c r="F107" s="82">
        <f t="shared" si="28"/>
        <v>1.2031468796335645</v>
      </c>
      <c r="G107" s="38">
        <f t="shared" si="29"/>
        <v>1.0017659999999999</v>
      </c>
      <c r="H107" s="38">
        <f t="shared" si="30"/>
        <v>6.3406792496340635E-3</v>
      </c>
      <c r="I107" s="38">
        <f t="shared" si="31"/>
        <v>3.1267410599999997E-2</v>
      </c>
      <c r="J107" s="82">
        <f t="shared" si="32"/>
        <v>1.2031468796335645</v>
      </c>
      <c r="K107" s="38">
        <f t="shared" si="33"/>
        <v>1.0026489999999999</v>
      </c>
      <c r="L107" s="38">
        <f t="shared" si="34"/>
        <v>6.3406792496340635E-3</v>
      </c>
      <c r="M107" s="38">
        <f t="shared" si="35"/>
        <v>3.1294970999999998E-2</v>
      </c>
      <c r="N107" s="82">
        <f t="shared" si="36"/>
        <v>1.2031468796335645</v>
      </c>
      <c r="O107" s="38">
        <f t="shared" si="37"/>
        <v>1.0035320000000001</v>
      </c>
      <c r="P107" s="38">
        <f t="shared" si="38"/>
        <v>6.3406792496340635E-3</v>
      </c>
      <c r="Q107" s="38">
        <f t="shared" si="39"/>
        <v>3.13225315E-2</v>
      </c>
      <c r="R107" s="82">
        <f t="shared" si="40"/>
        <v>1.2031468796335645</v>
      </c>
      <c r="S107" s="38">
        <f t="shared" si="41"/>
        <v>1.0044150000000001</v>
      </c>
      <c r="T107" s="38">
        <f t="shared" si="42"/>
        <v>6.3406792496340635E-3</v>
      </c>
      <c r="U107" s="38">
        <f t="shared" si="43"/>
        <v>3.1350091900000002E-2</v>
      </c>
      <c r="V107" s="82">
        <f t="shared" si="44"/>
        <v>1.2031468796335645</v>
      </c>
      <c r="W107" s="38">
        <f t="shared" si="45"/>
        <v>1.005298</v>
      </c>
      <c r="X107" s="38">
        <f t="shared" si="46"/>
        <v>6.3406792496340635E-3</v>
      </c>
      <c r="Y107" s="38">
        <f t="shared" si="47"/>
        <v>3.1377652399999997E-2</v>
      </c>
    </row>
    <row r="108" spans="1:25" x14ac:dyDescent="0.15">
      <c r="A108" s="50">
        <v>36</v>
      </c>
      <c r="B108" s="81">
        <f t="shared" si="24"/>
        <v>1.2095211518018631</v>
      </c>
      <c r="C108" s="34">
        <f t="shared" si="25"/>
        <v>1.000883</v>
      </c>
      <c r="D108" s="34">
        <f t="shared" si="26"/>
        <v>6.3742721682986244E-3</v>
      </c>
      <c r="E108" s="40">
        <f t="shared" si="27"/>
        <v>3.04499121E-2</v>
      </c>
      <c r="F108" s="83">
        <f t="shared" si="28"/>
        <v>1.2095211518018631</v>
      </c>
      <c r="G108" s="40">
        <f t="shared" si="29"/>
        <v>1.0017659999999999</v>
      </c>
      <c r="H108" s="40">
        <f t="shared" si="30"/>
        <v>6.3742721682986244E-3</v>
      </c>
      <c r="I108" s="40">
        <f t="shared" si="31"/>
        <v>3.0476775599999999E-2</v>
      </c>
      <c r="J108" s="83">
        <f t="shared" si="32"/>
        <v>1.2095211518018631</v>
      </c>
      <c r="K108" s="40">
        <f t="shared" si="33"/>
        <v>1.0026489999999999</v>
      </c>
      <c r="L108" s="40">
        <f t="shared" si="34"/>
        <v>6.3742721682986244E-3</v>
      </c>
      <c r="M108" s="40">
        <f t="shared" si="35"/>
        <v>3.0503639200000002E-2</v>
      </c>
      <c r="N108" s="83">
        <f t="shared" si="36"/>
        <v>1.2095211518018631</v>
      </c>
      <c r="O108" s="40">
        <f t="shared" si="37"/>
        <v>1.0035320000000001</v>
      </c>
      <c r="P108" s="40">
        <f t="shared" si="38"/>
        <v>6.3742721682986244E-3</v>
      </c>
      <c r="Q108" s="40">
        <f t="shared" si="39"/>
        <v>3.05305027E-2</v>
      </c>
      <c r="R108" s="83">
        <f t="shared" si="40"/>
        <v>1.2095211518018631</v>
      </c>
      <c r="S108" s="40">
        <f t="shared" si="41"/>
        <v>1.0044150000000001</v>
      </c>
      <c r="T108" s="40">
        <f t="shared" si="42"/>
        <v>6.3742721682986244E-3</v>
      </c>
      <c r="U108" s="40">
        <f t="shared" si="43"/>
        <v>3.05573663E-2</v>
      </c>
      <c r="V108" s="83">
        <f t="shared" si="44"/>
        <v>1.2095211518018631</v>
      </c>
      <c r="W108" s="40">
        <f t="shared" si="45"/>
        <v>1.005298</v>
      </c>
      <c r="X108" s="40">
        <f t="shared" si="46"/>
        <v>6.3742721682986244E-3</v>
      </c>
      <c r="Y108" s="40">
        <f t="shared" si="47"/>
        <v>3.0584229800000001E-2</v>
      </c>
    </row>
    <row r="109" spans="1:25" x14ac:dyDescent="0.15">
      <c r="A109" s="51">
        <v>37</v>
      </c>
      <c r="B109" s="81">
        <f t="shared" si="24"/>
        <v>1.2159291948641096</v>
      </c>
      <c r="C109" s="34">
        <f t="shared" si="25"/>
        <v>1.000883</v>
      </c>
      <c r="D109" s="34">
        <f t="shared" si="26"/>
        <v>6.4080430622462711E-3</v>
      </c>
      <c r="E109" s="34">
        <f t="shared" si="27"/>
        <v>2.9702798499999999E-2</v>
      </c>
      <c r="F109" s="81">
        <f t="shared" si="28"/>
        <v>1.2159291948641096</v>
      </c>
      <c r="G109" s="34">
        <f t="shared" si="29"/>
        <v>1.0017659999999999</v>
      </c>
      <c r="H109" s="34">
        <f t="shared" si="30"/>
        <v>6.4080430622462711E-3</v>
      </c>
      <c r="I109" s="34">
        <f t="shared" si="31"/>
        <v>2.9729002899999999E-2</v>
      </c>
      <c r="J109" s="81">
        <f t="shared" si="32"/>
        <v>1.2159291948641096</v>
      </c>
      <c r="K109" s="34">
        <f t="shared" si="33"/>
        <v>1.0026489999999999</v>
      </c>
      <c r="L109" s="34">
        <f t="shared" si="34"/>
        <v>6.4080430622462711E-3</v>
      </c>
      <c r="M109" s="34">
        <f t="shared" si="35"/>
        <v>2.9755207400000001E-2</v>
      </c>
      <c r="N109" s="81">
        <f t="shared" si="36"/>
        <v>1.2159291948641096</v>
      </c>
      <c r="O109" s="34">
        <f t="shared" si="37"/>
        <v>1.0035320000000001</v>
      </c>
      <c r="P109" s="34">
        <f t="shared" si="38"/>
        <v>6.4080430622462711E-3</v>
      </c>
      <c r="Q109" s="34">
        <f t="shared" si="39"/>
        <v>2.9781411800000001E-2</v>
      </c>
      <c r="R109" s="81">
        <f t="shared" si="40"/>
        <v>1.2159291948641096</v>
      </c>
      <c r="S109" s="34">
        <f t="shared" si="41"/>
        <v>1.0044150000000001</v>
      </c>
      <c r="T109" s="34">
        <f t="shared" si="42"/>
        <v>6.4080430622462711E-3</v>
      </c>
      <c r="U109" s="34">
        <f t="shared" si="43"/>
        <v>2.9807616200000001E-2</v>
      </c>
      <c r="V109" s="81">
        <f t="shared" si="44"/>
        <v>1.2159291948641096</v>
      </c>
      <c r="W109" s="34">
        <f t="shared" si="45"/>
        <v>1.005298</v>
      </c>
      <c r="X109" s="34">
        <f t="shared" si="46"/>
        <v>6.4080430622462711E-3</v>
      </c>
      <c r="Y109" s="34">
        <f t="shared" si="47"/>
        <v>2.9833820699999999E-2</v>
      </c>
    </row>
    <row r="110" spans="1:25" x14ac:dyDescent="0.15">
      <c r="A110" s="51">
        <v>38</v>
      </c>
      <c r="B110" s="81">
        <f t="shared" si="24"/>
        <v>1.2223711877384997</v>
      </c>
      <c r="C110" s="34">
        <f t="shared" si="25"/>
        <v>1.000883</v>
      </c>
      <c r="D110" s="34">
        <f t="shared" si="26"/>
        <v>6.4419928743900531E-3</v>
      </c>
      <c r="E110" s="34">
        <f t="shared" si="27"/>
        <v>2.8995128500000002E-2</v>
      </c>
      <c r="F110" s="81">
        <f t="shared" si="28"/>
        <v>1.2223711877384997</v>
      </c>
      <c r="G110" s="34">
        <f t="shared" si="29"/>
        <v>1.0017659999999999</v>
      </c>
      <c r="H110" s="34">
        <f t="shared" si="30"/>
        <v>6.4419928743900531E-3</v>
      </c>
      <c r="I110" s="34">
        <f t="shared" si="31"/>
        <v>2.90207086E-2</v>
      </c>
      <c r="J110" s="81">
        <f t="shared" si="32"/>
        <v>1.2223711877384997</v>
      </c>
      <c r="K110" s="34">
        <f t="shared" si="33"/>
        <v>1.0026489999999999</v>
      </c>
      <c r="L110" s="34">
        <f t="shared" si="34"/>
        <v>6.4419928743900531E-3</v>
      </c>
      <c r="M110" s="34">
        <f t="shared" si="35"/>
        <v>2.9046288699999999E-2</v>
      </c>
      <c r="N110" s="81">
        <f t="shared" si="36"/>
        <v>1.2223711877384997</v>
      </c>
      <c r="O110" s="34">
        <f t="shared" si="37"/>
        <v>1.0035320000000001</v>
      </c>
      <c r="P110" s="34">
        <f t="shared" si="38"/>
        <v>6.4419928743900531E-3</v>
      </c>
      <c r="Q110" s="34">
        <f t="shared" si="39"/>
        <v>2.9071868800000001E-2</v>
      </c>
      <c r="R110" s="81">
        <f t="shared" si="40"/>
        <v>1.2223711877384997</v>
      </c>
      <c r="S110" s="34">
        <f t="shared" si="41"/>
        <v>1.0044150000000001</v>
      </c>
      <c r="T110" s="34">
        <f t="shared" si="42"/>
        <v>6.4419928743900531E-3</v>
      </c>
      <c r="U110" s="34">
        <f t="shared" si="43"/>
        <v>2.90974489E-2</v>
      </c>
      <c r="V110" s="81">
        <f t="shared" si="44"/>
        <v>1.2223711877384997</v>
      </c>
      <c r="W110" s="34">
        <f t="shared" si="45"/>
        <v>1.005298</v>
      </c>
      <c r="X110" s="34">
        <f t="shared" si="46"/>
        <v>6.4419928743900531E-3</v>
      </c>
      <c r="Y110" s="34">
        <f t="shared" si="47"/>
        <v>2.9123029000000002E-2</v>
      </c>
    </row>
    <row r="111" spans="1:25" x14ac:dyDescent="0.15">
      <c r="A111" s="51">
        <v>39</v>
      </c>
      <c r="B111" s="81">
        <f t="shared" si="24"/>
        <v>1.2288473102911384</v>
      </c>
      <c r="C111" s="34">
        <f t="shared" si="25"/>
        <v>1.000883</v>
      </c>
      <c r="D111" s="34">
        <f t="shared" si="26"/>
        <v>6.476122552638572E-3</v>
      </c>
      <c r="E111" s="34">
        <f t="shared" si="27"/>
        <v>2.8323867799999999E-2</v>
      </c>
      <c r="F111" s="81">
        <f t="shared" si="28"/>
        <v>1.2288473102911384</v>
      </c>
      <c r="G111" s="34">
        <f t="shared" si="29"/>
        <v>1.0017659999999999</v>
      </c>
      <c r="H111" s="34">
        <f t="shared" si="30"/>
        <v>6.476122552638572E-3</v>
      </c>
      <c r="I111" s="34">
        <f t="shared" si="31"/>
        <v>2.8348855700000002E-2</v>
      </c>
      <c r="J111" s="81">
        <f t="shared" si="32"/>
        <v>1.2288473102911384</v>
      </c>
      <c r="K111" s="34">
        <f t="shared" si="33"/>
        <v>1.0026489999999999</v>
      </c>
      <c r="L111" s="34">
        <f t="shared" si="34"/>
        <v>6.476122552638572E-3</v>
      </c>
      <c r="M111" s="34">
        <f t="shared" si="35"/>
        <v>2.83738436E-2</v>
      </c>
      <c r="N111" s="81">
        <f t="shared" si="36"/>
        <v>1.2288473102911384</v>
      </c>
      <c r="O111" s="34">
        <f t="shared" si="37"/>
        <v>1.0035320000000001</v>
      </c>
      <c r="P111" s="34">
        <f t="shared" si="38"/>
        <v>6.476122552638572E-3</v>
      </c>
      <c r="Q111" s="34">
        <f t="shared" si="39"/>
        <v>2.83988316E-2</v>
      </c>
      <c r="R111" s="81">
        <f t="shared" si="40"/>
        <v>1.2288473102911384</v>
      </c>
      <c r="S111" s="34">
        <f t="shared" si="41"/>
        <v>1.0044150000000001</v>
      </c>
      <c r="T111" s="34">
        <f t="shared" si="42"/>
        <v>6.476122552638572E-3</v>
      </c>
      <c r="U111" s="34">
        <f t="shared" si="43"/>
        <v>2.8423819499999999E-2</v>
      </c>
      <c r="V111" s="81">
        <f t="shared" si="44"/>
        <v>1.2288473102911384</v>
      </c>
      <c r="W111" s="34">
        <f t="shared" si="45"/>
        <v>1.005298</v>
      </c>
      <c r="X111" s="34">
        <f t="shared" si="46"/>
        <v>6.476122552638572E-3</v>
      </c>
      <c r="Y111" s="34">
        <f t="shared" si="47"/>
        <v>2.8448807400000001E-2</v>
      </c>
    </row>
    <row r="112" spans="1:25" x14ac:dyDescent="0.15">
      <c r="A112" s="52">
        <v>40</v>
      </c>
      <c r="B112" s="81">
        <f t="shared" si="24"/>
        <v>1.2353577433410607</v>
      </c>
      <c r="C112" s="34">
        <f t="shared" si="25"/>
        <v>1.000883</v>
      </c>
      <c r="D112" s="34">
        <f t="shared" si="26"/>
        <v>6.510433049922452E-3</v>
      </c>
      <c r="E112" s="36">
        <f t="shared" si="27"/>
        <v>2.76862859E-2</v>
      </c>
      <c r="F112" s="84">
        <f t="shared" si="28"/>
        <v>1.2353577433410607</v>
      </c>
      <c r="G112" s="36">
        <f t="shared" si="29"/>
        <v>1.0017659999999999</v>
      </c>
      <c r="H112" s="36">
        <f t="shared" si="30"/>
        <v>6.510433049922452E-3</v>
      </c>
      <c r="I112" s="36">
        <f t="shared" si="31"/>
        <v>2.77107113E-2</v>
      </c>
      <c r="J112" s="84">
        <f t="shared" si="32"/>
        <v>1.2353577433410607</v>
      </c>
      <c r="K112" s="36">
        <f t="shared" si="33"/>
        <v>1.0026489999999999</v>
      </c>
      <c r="L112" s="36">
        <f t="shared" si="34"/>
        <v>6.510433049922452E-3</v>
      </c>
      <c r="M112" s="36">
        <f t="shared" si="35"/>
        <v>2.7735136699999999E-2</v>
      </c>
      <c r="N112" s="84">
        <f t="shared" si="36"/>
        <v>1.2353577433410607</v>
      </c>
      <c r="O112" s="36">
        <f t="shared" si="37"/>
        <v>1.0035320000000001</v>
      </c>
      <c r="P112" s="36">
        <f t="shared" si="38"/>
        <v>6.510433049922452E-3</v>
      </c>
      <c r="Q112" s="36">
        <f t="shared" si="39"/>
        <v>2.7759562099999999E-2</v>
      </c>
      <c r="R112" s="84">
        <f t="shared" si="40"/>
        <v>1.2353577433410607</v>
      </c>
      <c r="S112" s="36">
        <f t="shared" si="41"/>
        <v>1.0044150000000001</v>
      </c>
      <c r="T112" s="36">
        <f t="shared" si="42"/>
        <v>6.510433049922452E-3</v>
      </c>
      <c r="U112" s="36">
        <f t="shared" si="43"/>
        <v>2.7783987600000001E-2</v>
      </c>
      <c r="V112" s="84">
        <f t="shared" si="44"/>
        <v>1.2353577433410607</v>
      </c>
      <c r="W112" s="36">
        <f t="shared" si="45"/>
        <v>1.005298</v>
      </c>
      <c r="X112" s="36">
        <f t="shared" si="46"/>
        <v>6.510433049922452E-3</v>
      </c>
      <c r="Y112" s="36">
        <f t="shared" si="47"/>
        <v>2.7808413000000001E-2</v>
      </c>
    </row>
    <row r="113" spans="1:25" x14ac:dyDescent="0.15">
      <c r="A113" s="47">
        <v>41</v>
      </c>
      <c r="B113" s="81">
        <f t="shared" si="24"/>
        <v>1.2419026686652817</v>
      </c>
      <c r="C113" s="34">
        <f t="shared" si="25"/>
        <v>1.000883</v>
      </c>
      <c r="D113" s="34">
        <f t="shared" si="26"/>
        <v>6.5449253242209401E-3</v>
      </c>
      <c r="E113" s="32">
        <f t="shared" si="27"/>
        <v>2.7079918299999998E-2</v>
      </c>
      <c r="F113" s="80">
        <f t="shared" si="28"/>
        <v>1.2419026686652817</v>
      </c>
      <c r="G113" s="32">
        <f t="shared" si="29"/>
        <v>1.0017659999999999</v>
      </c>
      <c r="H113" s="32">
        <f t="shared" si="30"/>
        <v>6.5449253242209401E-3</v>
      </c>
      <c r="I113" s="32">
        <f t="shared" si="31"/>
        <v>2.7103808699999999E-2</v>
      </c>
      <c r="J113" s="80">
        <f t="shared" si="32"/>
        <v>1.2419026686652817</v>
      </c>
      <c r="K113" s="32">
        <f t="shared" si="33"/>
        <v>1.0026489999999999</v>
      </c>
      <c r="L113" s="32">
        <f t="shared" si="34"/>
        <v>6.5449253242209401E-3</v>
      </c>
      <c r="M113" s="32">
        <f t="shared" si="35"/>
        <v>2.7127699200000001E-2</v>
      </c>
      <c r="N113" s="80">
        <f t="shared" si="36"/>
        <v>1.2419026686652817</v>
      </c>
      <c r="O113" s="32">
        <f t="shared" si="37"/>
        <v>1.0035320000000001</v>
      </c>
      <c r="P113" s="32">
        <f t="shared" si="38"/>
        <v>6.5449253242209401E-3</v>
      </c>
      <c r="Q113" s="32">
        <f t="shared" si="39"/>
        <v>2.7151589699999999E-2</v>
      </c>
      <c r="R113" s="80">
        <f t="shared" si="40"/>
        <v>1.2419026686652817</v>
      </c>
      <c r="S113" s="32">
        <f t="shared" si="41"/>
        <v>1.0044150000000001</v>
      </c>
      <c r="T113" s="32">
        <f t="shared" si="42"/>
        <v>6.5449253242209401E-3</v>
      </c>
      <c r="U113" s="32">
        <f t="shared" si="43"/>
        <v>2.71754801E-2</v>
      </c>
      <c r="V113" s="80">
        <f t="shared" si="44"/>
        <v>1.2419026686652817</v>
      </c>
      <c r="W113" s="32">
        <f t="shared" si="45"/>
        <v>1.005298</v>
      </c>
      <c r="X113" s="32">
        <f t="shared" si="46"/>
        <v>6.5449253242209401E-3</v>
      </c>
      <c r="Y113" s="32">
        <f t="shared" si="47"/>
        <v>2.7199370600000002E-2</v>
      </c>
    </row>
    <row r="114" spans="1:25" x14ac:dyDescent="0.15">
      <c r="A114" s="48">
        <v>42</v>
      </c>
      <c r="B114" s="81">
        <f t="shared" si="24"/>
        <v>1.2484822690038704</v>
      </c>
      <c r="C114" s="34">
        <f t="shared" si="25"/>
        <v>1.000883</v>
      </c>
      <c r="D114" s="34">
        <f t="shared" si="26"/>
        <v>6.5796003385886629E-3</v>
      </c>
      <c r="E114" s="34">
        <f t="shared" si="27"/>
        <v>2.6502535399999999E-2</v>
      </c>
      <c r="F114" s="81">
        <f t="shared" si="28"/>
        <v>1.2484822690038704</v>
      </c>
      <c r="G114" s="34">
        <f t="shared" si="29"/>
        <v>1.0017659999999999</v>
      </c>
      <c r="H114" s="34">
        <f t="shared" si="30"/>
        <v>6.5796003385886629E-3</v>
      </c>
      <c r="I114" s="34">
        <f t="shared" si="31"/>
        <v>2.65259165E-2</v>
      </c>
      <c r="J114" s="81">
        <f t="shared" si="32"/>
        <v>1.2484822690038704</v>
      </c>
      <c r="K114" s="34">
        <f t="shared" si="33"/>
        <v>1.0026489999999999</v>
      </c>
      <c r="L114" s="34">
        <f t="shared" si="34"/>
        <v>6.5796003385886629E-3</v>
      </c>
      <c r="M114" s="34">
        <f t="shared" si="35"/>
        <v>2.6549297600000001E-2</v>
      </c>
      <c r="N114" s="81">
        <f t="shared" si="36"/>
        <v>1.2484822690038704</v>
      </c>
      <c r="O114" s="34">
        <f t="shared" si="37"/>
        <v>1.0035320000000001</v>
      </c>
      <c r="P114" s="34">
        <f t="shared" si="38"/>
        <v>6.5796003385886629E-3</v>
      </c>
      <c r="Q114" s="34">
        <f t="shared" si="39"/>
        <v>2.6572678700000001E-2</v>
      </c>
      <c r="R114" s="81">
        <f t="shared" si="40"/>
        <v>1.2484822690038704</v>
      </c>
      <c r="S114" s="34">
        <f t="shared" si="41"/>
        <v>1.0044150000000001</v>
      </c>
      <c r="T114" s="34">
        <f t="shared" si="42"/>
        <v>6.5796003385886629E-3</v>
      </c>
      <c r="U114" s="34">
        <f t="shared" si="43"/>
        <v>2.6596059799999999E-2</v>
      </c>
      <c r="V114" s="81">
        <f t="shared" si="44"/>
        <v>1.2484822690038704</v>
      </c>
      <c r="W114" s="34">
        <f t="shared" si="45"/>
        <v>1.005298</v>
      </c>
      <c r="X114" s="34">
        <f t="shared" si="46"/>
        <v>6.5796003385886629E-3</v>
      </c>
      <c r="Y114" s="34">
        <f t="shared" si="47"/>
        <v>2.6619440800000001E-2</v>
      </c>
    </row>
    <row r="115" spans="1:25" x14ac:dyDescent="0.15">
      <c r="A115" s="48">
        <v>43</v>
      </c>
      <c r="B115" s="81">
        <f t="shared" si="24"/>
        <v>1.2550967280650529</v>
      </c>
      <c r="C115" s="34">
        <f t="shared" si="25"/>
        <v>1.000883</v>
      </c>
      <c r="D115" s="34">
        <f t="shared" si="26"/>
        <v>6.6144590611825057E-3</v>
      </c>
      <c r="E115" s="34">
        <f t="shared" si="27"/>
        <v>2.5952115000000001E-2</v>
      </c>
      <c r="F115" s="81">
        <f t="shared" si="28"/>
        <v>1.2550967280650529</v>
      </c>
      <c r="G115" s="34">
        <f t="shared" si="29"/>
        <v>1.0017659999999999</v>
      </c>
      <c r="H115" s="34">
        <f t="shared" si="30"/>
        <v>6.6144590611825057E-3</v>
      </c>
      <c r="I115" s="34">
        <f t="shared" si="31"/>
        <v>2.59750105E-2</v>
      </c>
      <c r="J115" s="81">
        <f t="shared" si="32"/>
        <v>1.2550967280650529</v>
      </c>
      <c r="K115" s="34">
        <f t="shared" si="33"/>
        <v>1.0026489999999999</v>
      </c>
      <c r="L115" s="34">
        <f t="shared" si="34"/>
        <v>6.6144590611825057E-3</v>
      </c>
      <c r="M115" s="34">
        <f t="shared" si="35"/>
        <v>2.5997906000000001E-2</v>
      </c>
      <c r="N115" s="81">
        <f t="shared" si="36"/>
        <v>1.2550967280650529</v>
      </c>
      <c r="O115" s="34">
        <f t="shared" si="37"/>
        <v>1.0035320000000001</v>
      </c>
      <c r="P115" s="34">
        <f t="shared" si="38"/>
        <v>6.6144590611825057E-3</v>
      </c>
      <c r="Q115" s="34">
        <f t="shared" si="39"/>
        <v>2.6020801499999999E-2</v>
      </c>
      <c r="R115" s="81">
        <f t="shared" si="40"/>
        <v>1.2550967280650529</v>
      </c>
      <c r="S115" s="34">
        <f t="shared" si="41"/>
        <v>1.0044150000000001</v>
      </c>
      <c r="T115" s="34">
        <f t="shared" si="42"/>
        <v>6.6144590611825057E-3</v>
      </c>
      <c r="U115" s="34">
        <f t="shared" si="43"/>
        <v>2.6043697000000001E-2</v>
      </c>
      <c r="V115" s="81">
        <f t="shared" si="44"/>
        <v>1.2550967280650529</v>
      </c>
      <c r="W115" s="34">
        <f t="shared" si="45"/>
        <v>1.005298</v>
      </c>
      <c r="X115" s="34">
        <f t="shared" si="46"/>
        <v>6.6144590611825057E-3</v>
      </c>
      <c r="Y115" s="34">
        <f t="shared" si="47"/>
        <v>2.6066592499999999E-2</v>
      </c>
    </row>
    <row r="116" spans="1:25" x14ac:dyDescent="0.15">
      <c r="A116" s="48">
        <v>44</v>
      </c>
      <c r="B116" s="81">
        <f t="shared" si="24"/>
        <v>1.2617462305303415</v>
      </c>
      <c r="C116" s="34">
        <f t="shared" si="25"/>
        <v>1.000883</v>
      </c>
      <c r="D116" s="34">
        <f t="shared" si="26"/>
        <v>6.6495024652886512E-3</v>
      </c>
      <c r="E116" s="34">
        <f t="shared" si="27"/>
        <v>2.5426818800000001E-2</v>
      </c>
      <c r="F116" s="81">
        <f t="shared" si="28"/>
        <v>1.2617462305303415</v>
      </c>
      <c r="G116" s="34">
        <f t="shared" si="29"/>
        <v>1.0017659999999999</v>
      </c>
      <c r="H116" s="34">
        <f t="shared" si="30"/>
        <v>6.6495024652886512E-3</v>
      </c>
      <c r="I116" s="34">
        <f t="shared" si="31"/>
        <v>2.5449250900000001E-2</v>
      </c>
      <c r="J116" s="81">
        <f t="shared" si="32"/>
        <v>1.2617462305303415</v>
      </c>
      <c r="K116" s="34">
        <f t="shared" si="33"/>
        <v>1.0026489999999999</v>
      </c>
      <c r="L116" s="34">
        <f t="shared" si="34"/>
        <v>6.6495024652886512E-3</v>
      </c>
      <c r="M116" s="34">
        <f t="shared" si="35"/>
        <v>2.5471682900000001E-2</v>
      </c>
      <c r="N116" s="81">
        <f t="shared" si="36"/>
        <v>1.2617462305303415</v>
      </c>
      <c r="O116" s="34">
        <f t="shared" si="37"/>
        <v>1.0035320000000001</v>
      </c>
      <c r="P116" s="34">
        <f t="shared" si="38"/>
        <v>6.6495024652886512E-3</v>
      </c>
      <c r="Q116" s="34">
        <f t="shared" si="39"/>
        <v>2.5494115000000001E-2</v>
      </c>
      <c r="R116" s="81">
        <f t="shared" si="40"/>
        <v>1.2617462305303415</v>
      </c>
      <c r="S116" s="34">
        <f t="shared" si="41"/>
        <v>1.0044150000000001</v>
      </c>
      <c r="T116" s="34">
        <f t="shared" si="42"/>
        <v>6.6495024652886512E-3</v>
      </c>
      <c r="U116" s="34">
        <f t="shared" si="43"/>
        <v>2.5516547099999998E-2</v>
      </c>
      <c r="V116" s="81">
        <f t="shared" si="44"/>
        <v>1.2617462305303415</v>
      </c>
      <c r="W116" s="34">
        <f t="shared" si="45"/>
        <v>1.005298</v>
      </c>
      <c r="X116" s="34">
        <f t="shared" si="46"/>
        <v>6.6495024652886512E-3</v>
      </c>
      <c r="Y116" s="34">
        <f t="shared" si="47"/>
        <v>2.5538979199999999E-2</v>
      </c>
    </row>
    <row r="117" spans="1:25" x14ac:dyDescent="0.15">
      <c r="A117" s="49">
        <v>45</v>
      </c>
      <c r="B117" s="81">
        <f t="shared" si="24"/>
        <v>1.2684309620596912</v>
      </c>
      <c r="C117" s="34">
        <f t="shared" si="25"/>
        <v>1.000883</v>
      </c>
      <c r="D117" s="34">
        <f t="shared" si="26"/>
        <v>6.68473152934975E-3</v>
      </c>
      <c r="E117" s="38">
        <f t="shared" si="27"/>
        <v>2.4924971800000001E-2</v>
      </c>
      <c r="F117" s="82">
        <f t="shared" si="28"/>
        <v>1.2684309620596912</v>
      </c>
      <c r="G117" s="38">
        <f t="shared" si="29"/>
        <v>1.0017659999999999</v>
      </c>
      <c r="H117" s="38">
        <f t="shared" si="30"/>
        <v>6.68473152934975E-3</v>
      </c>
      <c r="I117" s="38">
        <f t="shared" si="31"/>
        <v>2.4946961100000001E-2</v>
      </c>
      <c r="J117" s="82">
        <f t="shared" si="32"/>
        <v>1.2684309620596912</v>
      </c>
      <c r="K117" s="38">
        <f t="shared" si="33"/>
        <v>1.0026489999999999</v>
      </c>
      <c r="L117" s="38">
        <f t="shared" si="34"/>
        <v>6.68473152934975E-3</v>
      </c>
      <c r="M117" s="38">
        <f t="shared" si="35"/>
        <v>2.4968950399999999E-2</v>
      </c>
      <c r="N117" s="82">
        <f t="shared" si="36"/>
        <v>1.2684309620596912</v>
      </c>
      <c r="O117" s="38">
        <f t="shared" si="37"/>
        <v>1.0035320000000001</v>
      </c>
      <c r="P117" s="38">
        <f t="shared" si="38"/>
        <v>6.68473152934975E-3</v>
      </c>
      <c r="Q117" s="38">
        <f t="shared" si="39"/>
        <v>2.49909398E-2</v>
      </c>
      <c r="R117" s="82">
        <f t="shared" si="40"/>
        <v>1.2684309620596912</v>
      </c>
      <c r="S117" s="38">
        <f t="shared" si="41"/>
        <v>1.0044150000000001</v>
      </c>
      <c r="T117" s="38">
        <f t="shared" si="42"/>
        <v>6.68473152934975E-3</v>
      </c>
      <c r="U117" s="38">
        <f t="shared" si="43"/>
        <v>2.5012929100000001E-2</v>
      </c>
      <c r="V117" s="82">
        <f t="shared" si="44"/>
        <v>1.2684309620596912</v>
      </c>
      <c r="W117" s="38">
        <f t="shared" si="45"/>
        <v>1.005298</v>
      </c>
      <c r="X117" s="38">
        <f t="shared" si="46"/>
        <v>6.68473152934975E-3</v>
      </c>
      <c r="Y117" s="38">
        <f t="shared" si="47"/>
        <v>2.5034918400000002E-2</v>
      </c>
    </row>
    <row r="118" spans="1:25" x14ac:dyDescent="0.15">
      <c r="A118" s="50">
        <v>46</v>
      </c>
      <c r="B118" s="81">
        <f t="shared" si="24"/>
        <v>1.2751511092966834</v>
      </c>
      <c r="C118" s="34">
        <f t="shared" si="25"/>
        <v>1.000883</v>
      </c>
      <c r="D118" s="34">
        <f t="shared" si="26"/>
        <v>6.7201472369922445E-3</v>
      </c>
      <c r="E118" s="40">
        <f t="shared" si="27"/>
        <v>2.44450446E-2</v>
      </c>
      <c r="F118" s="83">
        <f t="shared" si="28"/>
        <v>1.2751511092966834</v>
      </c>
      <c r="G118" s="40">
        <f t="shared" si="29"/>
        <v>1.0017659999999999</v>
      </c>
      <c r="H118" s="40">
        <f t="shared" si="30"/>
        <v>6.7201472369922445E-3</v>
      </c>
      <c r="I118" s="40">
        <f t="shared" si="31"/>
        <v>2.4466610499999999E-2</v>
      </c>
      <c r="J118" s="83">
        <f t="shared" si="32"/>
        <v>1.2751511092966834</v>
      </c>
      <c r="K118" s="40">
        <f t="shared" si="33"/>
        <v>1.0026489999999999</v>
      </c>
      <c r="L118" s="40">
        <f t="shared" si="34"/>
        <v>6.7201472369922445E-3</v>
      </c>
      <c r="M118" s="40">
        <f t="shared" si="35"/>
        <v>2.4488176399999999E-2</v>
      </c>
      <c r="N118" s="83">
        <f t="shared" si="36"/>
        <v>1.2751511092966834</v>
      </c>
      <c r="O118" s="40">
        <f t="shared" si="37"/>
        <v>1.0035320000000001</v>
      </c>
      <c r="P118" s="40">
        <f t="shared" si="38"/>
        <v>6.7201472369922445E-3</v>
      </c>
      <c r="Q118" s="40">
        <f t="shared" si="39"/>
        <v>2.4509742399999999E-2</v>
      </c>
      <c r="R118" s="83">
        <f t="shared" si="40"/>
        <v>1.2751511092966834</v>
      </c>
      <c r="S118" s="40">
        <f t="shared" si="41"/>
        <v>1.0044150000000001</v>
      </c>
      <c r="T118" s="40">
        <f t="shared" si="42"/>
        <v>6.7201472369922445E-3</v>
      </c>
      <c r="U118" s="40">
        <f t="shared" si="43"/>
        <v>2.4531308299999999E-2</v>
      </c>
      <c r="V118" s="83">
        <f t="shared" si="44"/>
        <v>1.2751511092966834</v>
      </c>
      <c r="W118" s="40">
        <f t="shared" si="45"/>
        <v>1.005298</v>
      </c>
      <c r="X118" s="40">
        <f t="shared" si="46"/>
        <v>6.7201472369922445E-3</v>
      </c>
      <c r="Y118" s="40">
        <f t="shared" si="47"/>
        <v>2.4552874200000002E-2</v>
      </c>
    </row>
    <row r="119" spans="1:25" x14ac:dyDescent="0.15">
      <c r="A119" s="51">
        <v>47</v>
      </c>
      <c r="B119" s="81">
        <f t="shared" si="24"/>
        <v>1.2819068598737373</v>
      </c>
      <c r="C119" s="34">
        <f t="shared" si="25"/>
        <v>1.000883</v>
      </c>
      <c r="D119" s="34">
        <f t="shared" si="26"/>
        <v>6.7557505770538297E-3</v>
      </c>
      <c r="E119" s="34">
        <f t="shared" si="27"/>
        <v>2.3985638100000001E-2</v>
      </c>
      <c r="F119" s="81">
        <f t="shared" si="28"/>
        <v>1.2819068598737373</v>
      </c>
      <c r="G119" s="34">
        <f t="shared" si="29"/>
        <v>1.0017659999999999</v>
      </c>
      <c r="H119" s="34">
        <f t="shared" si="30"/>
        <v>6.7557505770538297E-3</v>
      </c>
      <c r="I119" s="34">
        <f t="shared" si="31"/>
        <v>2.4006798699999998E-2</v>
      </c>
      <c r="J119" s="81">
        <f t="shared" si="32"/>
        <v>1.2819068598737373</v>
      </c>
      <c r="K119" s="34">
        <f t="shared" si="33"/>
        <v>1.0026489999999999</v>
      </c>
      <c r="L119" s="34">
        <f t="shared" si="34"/>
        <v>6.7557505770538297E-3</v>
      </c>
      <c r="M119" s="34">
        <f t="shared" si="35"/>
        <v>2.4027959299999999E-2</v>
      </c>
      <c r="N119" s="81">
        <f t="shared" si="36"/>
        <v>1.2819068598737373</v>
      </c>
      <c r="O119" s="34">
        <f t="shared" si="37"/>
        <v>1.0035320000000001</v>
      </c>
      <c r="P119" s="34">
        <f t="shared" si="38"/>
        <v>6.7557505770538297E-3</v>
      </c>
      <c r="Q119" s="34">
        <f t="shared" si="39"/>
        <v>2.404912E-2</v>
      </c>
      <c r="R119" s="81">
        <f t="shared" si="40"/>
        <v>1.2819068598737373</v>
      </c>
      <c r="S119" s="34">
        <f t="shared" si="41"/>
        <v>1.0044150000000001</v>
      </c>
      <c r="T119" s="34">
        <f t="shared" si="42"/>
        <v>6.7557505770538297E-3</v>
      </c>
      <c r="U119" s="34">
        <f t="shared" si="43"/>
        <v>2.4070280600000001E-2</v>
      </c>
      <c r="V119" s="81">
        <f t="shared" si="44"/>
        <v>1.2819068598737373</v>
      </c>
      <c r="W119" s="34">
        <f t="shared" si="45"/>
        <v>1.005298</v>
      </c>
      <c r="X119" s="34">
        <f t="shared" si="46"/>
        <v>6.7557505770538297E-3</v>
      </c>
      <c r="Y119" s="34">
        <f t="shared" si="47"/>
        <v>2.4091441200000001E-2</v>
      </c>
    </row>
    <row r="120" spans="1:25" x14ac:dyDescent="0.15">
      <c r="A120" s="51">
        <v>48</v>
      </c>
      <c r="B120" s="81">
        <f t="shared" si="24"/>
        <v>1.2886984024173485</v>
      </c>
      <c r="C120" s="34">
        <f t="shared" si="25"/>
        <v>1.000883</v>
      </c>
      <c r="D120" s="34">
        <f t="shared" si="26"/>
        <v>6.7915425436110609E-3</v>
      </c>
      <c r="E120" s="34">
        <f t="shared" si="27"/>
        <v>2.3545469699999998E-2</v>
      </c>
      <c r="F120" s="81">
        <f t="shared" si="28"/>
        <v>1.2886984024173485</v>
      </c>
      <c r="G120" s="34">
        <f t="shared" si="29"/>
        <v>1.0017659999999999</v>
      </c>
      <c r="H120" s="34">
        <f t="shared" si="30"/>
        <v>6.7915425436110609E-3</v>
      </c>
      <c r="I120" s="34">
        <f t="shared" si="31"/>
        <v>2.3566242000000001E-2</v>
      </c>
      <c r="J120" s="81">
        <f t="shared" si="32"/>
        <v>1.2886984024173485</v>
      </c>
      <c r="K120" s="34">
        <f t="shared" si="33"/>
        <v>1.0026489999999999</v>
      </c>
      <c r="L120" s="34">
        <f t="shared" si="34"/>
        <v>6.7915425436110609E-3</v>
      </c>
      <c r="M120" s="34">
        <f t="shared" si="35"/>
        <v>2.35870143E-2</v>
      </c>
      <c r="N120" s="81">
        <f t="shared" si="36"/>
        <v>1.2886984024173485</v>
      </c>
      <c r="O120" s="34">
        <f t="shared" si="37"/>
        <v>1.0035320000000001</v>
      </c>
      <c r="P120" s="34">
        <f t="shared" si="38"/>
        <v>6.7915425436110609E-3</v>
      </c>
      <c r="Q120" s="34">
        <f t="shared" si="39"/>
        <v>2.36077866E-2</v>
      </c>
      <c r="R120" s="81">
        <f t="shared" si="40"/>
        <v>1.2886984024173485</v>
      </c>
      <c r="S120" s="34">
        <f t="shared" si="41"/>
        <v>1.0044150000000001</v>
      </c>
      <c r="T120" s="34">
        <f t="shared" si="42"/>
        <v>6.7915425436110609E-3</v>
      </c>
      <c r="U120" s="34">
        <f t="shared" si="43"/>
        <v>2.3628558899999999E-2</v>
      </c>
      <c r="V120" s="81">
        <f t="shared" si="44"/>
        <v>1.2886984024173485</v>
      </c>
      <c r="W120" s="34">
        <f t="shared" si="45"/>
        <v>1.005298</v>
      </c>
      <c r="X120" s="34">
        <f t="shared" si="46"/>
        <v>6.7915425436110609E-3</v>
      </c>
      <c r="Y120" s="34">
        <f t="shared" si="47"/>
        <v>2.3649331199999998E-2</v>
      </c>
    </row>
    <row r="121" spans="1:25" x14ac:dyDescent="0.15">
      <c r="A121" s="51">
        <v>49</v>
      </c>
      <c r="B121" s="81">
        <f t="shared" si="24"/>
        <v>1.2955259265533556</v>
      </c>
      <c r="C121" s="34">
        <f t="shared" si="25"/>
        <v>1.000883</v>
      </c>
      <c r="D121" s="34">
        <f t="shared" si="26"/>
        <v>6.8275241360071124E-3</v>
      </c>
      <c r="E121" s="34">
        <f t="shared" si="27"/>
        <v>2.3123361500000002E-2</v>
      </c>
      <c r="F121" s="81">
        <f t="shared" si="28"/>
        <v>1.2955259265533556</v>
      </c>
      <c r="G121" s="34">
        <f t="shared" si="29"/>
        <v>1.0017659999999999</v>
      </c>
      <c r="H121" s="34">
        <f t="shared" si="30"/>
        <v>6.8275241360071124E-3</v>
      </c>
      <c r="I121" s="34">
        <f t="shared" si="31"/>
        <v>2.3143761400000001E-2</v>
      </c>
      <c r="J121" s="81">
        <f t="shared" si="32"/>
        <v>1.2955259265533556</v>
      </c>
      <c r="K121" s="34">
        <f t="shared" si="33"/>
        <v>1.0026489999999999</v>
      </c>
      <c r="L121" s="34">
        <f t="shared" si="34"/>
        <v>6.8275241360071124E-3</v>
      </c>
      <c r="M121" s="34">
        <f t="shared" si="35"/>
        <v>2.3164161400000001E-2</v>
      </c>
      <c r="N121" s="81">
        <f t="shared" si="36"/>
        <v>1.2955259265533556</v>
      </c>
      <c r="O121" s="34">
        <f t="shared" si="37"/>
        <v>1.0035320000000001</v>
      </c>
      <c r="P121" s="34">
        <f t="shared" si="38"/>
        <v>6.8275241360071124E-3</v>
      </c>
      <c r="Q121" s="34">
        <f t="shared" si="39"/>
        <v>2.31845613E-2</v>
      </c>
      <c r="R121" s="81">
        <f t="shared" si="40"/>
        <v>1.2955259265533556</v>
      </c>
      <c r="S121" s="34">
        <f t="shared" si="41"/>
        <v>1.0044150000000001</v>
      </c>
      <c r="T121" s="34">
        <f t="shared" si="42"/>
        <v>6.8275241360071124E-3</v>
      </c>
      <c r="U121" s="34">
        <f t="shared" si="43"/>
        <v>2.3204961199999999E-2</v>
      </c>
      <c r="V121" s="81">
        <f t="shared" si="44"/>
        <v>1.2955259265533556</v>
      </c>
      <c r="W121" s="34">
        <f t="shared" si="45"/>
        <v>1.005298</v>
      </c>
      <c r="X121" s="34">
        <f t="shared" si="46"/>
        <v>6.8275241360071124E-3</v>
      </c>
      <c r="Y121" s="34">
        <f t="shared" si="47"/>
        <v>2.3225361100000001E-2</v>
      </c>
    </row>
    <row r="122" spans="1:25" x14ac:dyDescent="0.15">
      <c r="A122" s="52">
        <v>50</v>
      </c>
      <c r="B122" s="81">
        <f t="shared" si="24"/>
        <v>1.3023896229122354</v>
      </c>
      <c r="C122" s="34">
        <f t="shared" si="25"/>
        <v>1.000883</v>
      </c>
      <c r="D122" s="34">
        <f t="shared" si="26"/>
        <v>6.8636963588796784E-3</v>
      </c>
      <c r="E122" s="36">
        <f t="shared" si="27"/>
        <v>2.2718229999999999E-2</v>
      </c>
      <c r="F122" s="84">
        <f t="shared" si="28"/>
        <v>1.3023896229122354</v>
      </c>
      <c r="G122" s="36">
        <f t="shared" si="29"/>
        <v>1.0017659999999999</v>
      </c>
      <c r="H122" s="36">
        <f t="shared" si="30"/>
        <v>6.8636963588796784E-3</v>
      </c>
      <c r="I122" s="36">
        <f t="shared" si="31"/>
        <v>2.27382725E-2</v>
      </c>
      <c r="J122" s="84">
        <f t="shared" si="32"/>
        <v>1.3023896229122354</v>
      </c>
      <c r="K122" s="36">
        <f t="shared" si="33"/>
        <v>1.0026489999999999</v>
      </c>
      <c r="L122" s="36">
        <f t="shared" si="34"/>
        <v>6.8636963588796784E-3</v>
      </c>
      <c r="M122" s="36">
        <f t="shared" si="35"/>
        <v>2.2758315000000001E-2</v>
      </c>
      <c r="N122" s="84">
        <f t="shared" si="36"/>
        <v>1.3023896229122354</v>
      </c>
      <c r="O122" s="36">
        <f t="shared" si="37"/>
        <v>1.0035320000000001</v>
      </c>
      <c r="P122" s="36">
        <f t="shared" si="38"/>
        <v>6.8636963588796784E-3</v>
      </c>
      <c r="Q122" s="36">
        <f t="shared" si="39"/>
        <v>2.2778357499999999E-2</v>
      </c>
      <c r="R122" s="84">
        <f t="shared" si="40"/>
        <v>1.3023896229122354</v>
      </c>
      <c r="S122" s="36">
        <f t="shared" si="41"/>
        <v>1.0044150000000001</v>
      </c>
      <c r="T122" s="36">
        <f t="shared" si="42"/>
        <v>6.8636963588796784E-3</v>
      </c>
      <c r="U122" s="36">
        <f t="shared" si="43"/>
        <v>2.27984E-2</v>
      </c>
      <c r="V122" s="84">
        <f t="shared" si="44"/>
        <v>1.3023896229122354</v>
      </c>
      <c r="W122" s="36">
        <f t="shared" si="45"/>
        <v>1.005298</v>
      </c>
      <c r="X122" s="36">
        <f t="shared" si="46"/>
        <v>6.8636963588796784E-3</v>
      </c>
      <c r="Y122" s="36">
        <f t="shared" si="47"/>
        <v>2.2818442500000001E-2</v>
      </c>
    </row>
    <row r="123" spans="1:25" x14ac:dyDescent="0.15">
      <c r="A123" s="47">
        <v>51</v>
      </c>
      <c r="B123" s="81">
        <f t="shared" si="24"/>
        <v>1.3092896831344245</v>
      </c>
      <c r="C123" s="34">
        <f t="shared" si="25"/>
        <v>1.000883</v>
      </c>
      <c r="D123" s="34">
        <f t="shared" si="26"/>
        <v>6.9000602221890237E-3</v>
      </c>
      <c r="E123" s="32">
        <f t="shared" si="27"/>
        <v>2.2329076400000002E-2</v>
      </c>
      <c r="F123" s="80">
        <f t="shared" si="28"/>
        <v>1.3092896831344245</v>
      </c>
      <c r="G123" s="32">
        <f t="shared" si="29"/>
        <v>1.0017659999999999</v>
      </c>
      <c r="H123" s="32">
        <f t="shared" si="30"/>
        <v>6.9000602221890237E-3</v>
      </c>
      <c r="I123" s="32">
        <f t="shared" si="31"/>
        <v>2.2348775599999999E-2</v>
      </c>
      <c r="J123" s="80">
        <f t="shared" si="32"/>
        <v>1.3092896831344245</v>
      </c>
      <c r="K123" s="32">
        <f t="shared" si="33"/>
        <v>1.0026489999999999</v>
      </c>
      <c r="L123" s="32">
        <f t="shared" si="34"/>
        <v>6.9000602221890237E-3</v>
      </c>
      <c r="M123" s="32">
        <f t="shared" si="35"/>
        <v>2.23684748E-2</v>
      </c>
      <c r="N123" s="80">
        <f t="shared" si="36"/>
        <v>1.3092896831344245</v>
      </c>
      <c r="O123" s="32">
        <f t="shared" si="37"/>
        <v>1.0035320000000001</v>
      </c>
      <c r="P123" s="32">
        <f t="shared" si="38"/>
        <v>6.9000602221890237E-3</v>
      </c>
      <c r="Q123" s="32">
        <f t="shared" si="39"/>
        <v>2.2388174E-2</v>
      </c>
      <c r="R123" s="80">
        <f t="shared" si="40"/>
        <v>1.3092896831344245</v>
      </c>
      <c r="S123" s="32">
        <f t="shared" si="41"/>
        <v>1.0044150000000001</v>
      </c>
      <c r="T123" s="32">
        <f t="shared" si="42"/>
        <v>6.9000602221890237E-3</v>
      </c>
      <c r="U123" s="32">
        <f t="shared" si="43"/>
        <v>2.2407873200000001E-2</v>
      </c>
      <c r="V123" s="80">
        <f t="shared" si="44"/>
        <v>1.3092896831344245</v>
      </c>
      <c r="W123" s="32">
        <f t="shared" si="45"/>
        <v>1.005298</v>
      </c>
      <c r="X123" s="32">
        <f t="shared" si="46"/>
        <v>6.9000602221890237E-3</v>
      </c>
      <c r="Y123" s="32">
        <f t="shared" si="47"/>
        <v>2.24275723E-2</v>
      </c>
    </row>
    <row r="124" spans="1:25" x14ac:dyDescent="0.15">
      <c r="A124" s="48">
        <v>52</v>
      </c>
      <c r="B124" s="81">
        <f t="shared" si="24"/>
        <v>1.3162262998756706</v>
      </c>
      <c r="C124" s="34">
        <f t="shared" si="25"/>
        <v>1.000883</v>
      </c>
      <c r="D124" s="34">
        <f t="shared" si="26"/>
        <v>6.9366167412461821E-3</v>
      </c>
      <c r="E124" s="34">
        <f t="shared" si="27"/>
        <v>2.1954978999999999E-2</v>
      </c>
      <c r="F124" s="81">
        <f t="shared" si="28"/>
        <v>1.3162262998756706</v>
      </c>
      <c r="G124" s="34">
        <f t="shared" si="29"/>
        <v>1.0017659999999999</v>
      </c>
      <c r="H124" s="34">
        <f t="shared" si="30"/>
        <v>6.9366167412461821E-3</v>
      </c>
      <c r="I124" s="34">
        <f t="shared" si="31"/>
        <v>2.1974348099999999E-2</v>
      </c>
      <c r="J124" s="81">
        <f t="shared" si="32"/>
        <v>1.3162262998756706</v>
      </c>
      <c r="K124" s="34">
        <f t="shared" si="33"/>
        <v>1.0026489999999999</v>
      </c>
      <c r="L124" s="34">
        <f t="shared" si="34"/>
        <v>6.9366167412461821E-3</v>
      </c>
      <c r="M124" s="34">
        <f t="shared" si="35"/>
        <v>2.19937173E-2</v>
      </c>
      <c r="N124" s="81">
        <f t="shared" si="36"/>
        <v>1.3162262998756706</v>
      </c>
      <c r="O124" s="34">
        <f t="shared" si="37"/>
        <v>1.0035320000000001</v>
      </c>
      <c r="P124" s="34">
        <f t="shared" si="38"/>
        <v>6.9366167412461821E-3</v>
      </c>
      <c r="Q124" s="34">
        <f t="shared" si="39"/>
        <v>2.20130864E-2</v>
      </c>
      <c r="R124" s="81">
        <f t="shared" si="40"/>
        <v>1.3162262998756706</v>
      </c>
      <c r="S124" s="34">
        <f t="shared" si="41"/>
        <v>1.0044150000000001</v>
      </c>
      <c r="T124" s="34">
        <f t="shared" si="42"/>
        <v>6.9366167412461821E-3</v>
      </c>
      <c r="U124" s="34">
        <f t="shared" si="43"/>
        <v>2.20324556E-2</v>
      </c>
      <c r="V124" s="81">
        <f t="shared" si="44"/>
        <v>1.3162262998756706</v>
      </c>
      <c r="W124" s="34">
        <f t="shared" si="45"/>
        <v>1.005298</v>
      </c>
      <c r="X124" s="34">
        <f t="shared" si="46"/>
        <v>6.9366167412461821E-3</v>
      </c>
      <c r="Y124" s="34">
        <f t="shared" si="47"/>
        <v>2.20518247E-2</v>
      </c>
    </row>
    <row r="125" spans="1:25" x14ac:dyDescent="0.15">
      <c r="A125" s="48">
        <v>53</v>
      </c>
      <c r="B125" s="81">
        <f t="shared" si="24"/>
        <v>1.323199666812412</v>
      </c>
      <c r="C125" s="34">
        <f t="shared" si="25"/>
        <v>1.000883</v>
      </c>
      <c r="D125" s="34">
        <f t="shared" si="26"/>
        <v>6.9733669367413034E-3</v>
      </c>
      <c r="E125" s="34">
        <f t="shared" si="27"/>
        <v>2.1595085399999998E-2</v>
      </c>
      <c r="F125" s="81">
        <f t="shared" si="28"/>
        <v>1.323199666812412</v>
      </c>
      <c r="G125" s="34">
        <f t="shared" si="29"/>
        <v>1.0017659999999999</v>
      </c>
      <c r="H125" s="34">
        <f t="shared" si="30"/>
        <v>6.9733669367413034E-3</v>
      </c>
      <c r="I125" s="34">
        <f t="shared" si="31"/>
        <v>2.16141371E-2</v>
      </c>
      <c r="J125" s="81">
        <f t="shared" si="32"/>
        <v>1.323199666812412</v>
      </c>
      <c r="K125" s="34">
        <f t="shared" si="33"/>
        <v>1.0026489999999999</v>
      </c>
      <c r="L125" s="34">
        <f t="shared" si="34"/>
        <v>6.9733669367413034E-3</v>
      </c>
      <c r="M125" s="34">
        <f t="shared" si="35"/>
        <v>2.16331887E-2</v>
      </c>
      <c r="N125" s="81">
        <f t="shared" si="36"/>
        <v>1.323199666812412</v>
      </c>
      <c r="O125" s="34">
        <f t="shared" si="37"/>
        <v>1.0035320000000001</v>
      </c>
      <c r="P125" s="34">
        <f t="shared" si="38"/>
        <v>6.9733669367413034E-3</v>
      </c>
      <c r="Q125" s="34">
        <f t="shared" si="39"/>
        <v>2.1652240400000002E-2</v>
      </c>
      <c r="R125" s="81">
        <f t="shared" si="40"/>
        <v>1.323199666812412</v>
      </c>
      <c r="S125" s="34">
        <f t="shared" si="41"/>
        <v>1.0044150000000001</v>
      </c>
      <c r="T125" s="34">
        <f t="shared" si="42"/>
        <v>6.9733669367413034E-3</v>
      </c>
      <c r="U125" s="34">
        <f t="shared" si="43"/>
        <v>2.1671292000000002E-2</v>
      </c>
      <c r="V125" s="81">
        <f t="shared" si="44"/>
        <v>1.323199666812412</v>
      </c>
      <c r="W125" s="34">
        <f t="shared" si="45"/>
        <v>1.005298</v>
      </c>
      <c r="X125" s="34">
        <f t="shared" si="46"/>
        <v>6.9733669367413034E-3</v>
      </c>
      <c r="Y125" s="34">
        <f t="shared" si="47"/>
        <v>2.1690343599999998E-2</v>
      </c>
    </row>
    <row r="126" spans="1:25" x14ac:dyDescent="0.15">
      <c r="A126" s="48">
        <v>54</v>
      </c>
      <c r="B126" s="81">
        <f t="shared" si="24"/>
        <v>1.3302099786471842</v>
      </c>
      <c r="C126" s="34">
        <f t="shared" si="25"/>
        <v>1.000883</v>
      </c>
      <c r="D126" s="34">
        <f t="shared" si="26"/>
        <v>7.0103118347721594E-3</v>
      </c>
      <c r="E126" s="34">
        <f t="shared" si="27"/>
        <v>2.1248606600000001E-2</v>
      </c>
      <c r="F126" s="81">
        <f t="shared" si="28"/>
        <v>1.3302099786471842</v>
      </c>
      <c r="G126" s="34">
        <f t="shared" si="29"/>
        <v>1.0017659999999999</v>
      </c>
      <c r="H126" s="34">
        <f t="shared" si="30"/>
        <v>7.0103118347721594E-3</v>
      </c>
      <c r="I126" s="34">
        <f t="shared" si="31"/>
        <v>2.1267352600000001E-2</v>
      </c>
      <c r="J126" s="81">
        <f t="shared" si="32"/>
        <v>1.3302099786471842</v>
      </c>
      <c r="K126" s="34">
        <f t="shared" si="33"/>
        <v>1.0026489999999999</v>
      </c>
      <c r="L126" s="34">
        <f t="shared" si="34"/>
        <v>7.0103118347721594E-3</v>
      </c>
      <c r="M126" s="34">
        <f t="shared" si="35"/>
        <v>2.1286098600000001E-2</v>
      </c>
      <c r="N126" s="81">
        <f t="shared" si="36"/>
        <v>1.3302099786471842</v>
      </c>
      <c r="O126" s="34">
        <f t="shared" si="37"/>
        <v>1.0035320000000001</v>
      </c>
      <c r="P126" s="34">
        <f t="shared" si="38"/>
        <v>7.0103118347721594E-3</v>
      </c>
      <c r="Q126" s="34">
        <f t="shared" si="39"/>
        <v>2.13048445E-2</v>
      </c>
      <c r="R126" s="81">
        <f t="shared" si="40"/>
        <v>1.3302099786471842</v>
      </c>
      <c r="S126" s="34">
        <f t="shared" si="41"/>
        <v>1.0044150000000001</v>
      </c>
      <c r="T126" s="34">
        <f t="shared" si="42"/>
        <v>7.0103118347721594E-3</v>
      </c>
      <c r="U126" s="34">
        <f t="shared" si="43"/>
        <v>2.13235905E-2</v>
      </c>
      <c r="V126" s="81">
        <f t="shared" si="44"/>
        <v>1.3302099786471842</v>
      </c>
      <c r="W126" s="34">
        <f t="shared" si="45"/>
        <v>1.005298</v>
      </c>
      <c r="X126" s="34">
        <f t="shared" si="46"/>
        <v>7.0103118347721594E-3</v>
      </c>
      <c r="Y126" s="34">
        <f t="shared" si="47"/>
        <v>2.13423365E-2</v>
      </c>
    </row>
    <row r="127" spans="1:25" x14ac:dyDescent="0.15">
      <c r="A127" s="110">
        <v>55</v>
      </c>
      <c r="B127" s="84">
        <f t="shared" si="24"/>
        <v>1.337257431114057</v>
      </c>
      <c r="C127" s="36">
        <f t="shared" si="25"/>
        <v>1.000883</v>
      </c>
      <c r="D127" s="36">
        <f t="shared" si="26"/>
        <v>7.0474524668727827E-3</v>
      </c>
      <c r="E127" s="36">
        <f t="shared" si="27"/>
        <v>2.0914810799999999E-2</v>
      </c>
      <c r="F127" s="84">
        <f t="shared" si="28"/>
        <v>1.337257431114057</v>
      </c>
      <c r="G127" s="36">
        <f t="shared" si="29"/>
        <v>1.0017659999999999</v>
      </c>
      <c r="H127" s="36">
        <f t="shared" si="30"/>
        <v>7.0474524668727827E-3</v>
      </c>
      <c r="I127" s="36">
        <f t="shared" si="31"/>
        <v>2.0933262300000002E-2</v>
      </c>
      <c r="J127" s="84">
        <f t="shared" si="32"/>
        <v>1.337257431114057</v>
      </c>
      <c r="K127" s="36">
        <f t="shared" si="33"/>
        <v>1.0026489999999999</v>
      </c>
      <c r="L127" s="36">
        <f t="shared" si="34"/>
        <v>7.0474524668727827E-3</v>
      </c>
      <c r="M127" s="36">
        <f t="shared" si="35"/>
        <v>2.0951713800000001E-2</v>
      </c>
      <c r="N127" s="84">
        <f t="shared" si="36"/>
        <v>1.337257431114057</v>
      </c>
      <c r="O127" s="36">
        <f t="shared" si="37"/>
        <v>1.0035320000000001</v>
      </c>
      <c r="P127" s="36">
        <f t="shared" si="38"/>
        <v>7.0474524668727827E-3</v>
      </c>
      <c r="Q127" s="36">
        <f t="shared" si="39"/>
        <v>2.0970165299999999E-2</v>
      </c>
      <c r="R127" s="84">
        <f t="shared" si="40"/>
        <v>1.337257431114057</v>
      </c>
      <c r="S127" s="36">
        <f t="shared" si="41"/>
        <v>1.0044150000000001</v>
      </c>
      <c r="T127" s="36">
        <f t="shared" si="42"/>
        <v>7.0474524668727827E-3</v>
      </c>
      <c r="U127" s="36">
        <f t="shared" si="43"/>
        <v>2.0988616799999998E-2</v>
      </c>
      <c r="V127" s="84">
        <f t="shared" si="44"/>
        <v>1.337257431114057</v>
      </c>
      <c r="W127" s="36">
        <f t="shared" si="45"/>
        <v>1.005298</v>
      </c>
      <c r="X127" s="36">
        <f t="shared" si="46"/>
        <v>7.0474524668727827E-3</v>
      </c>
      <c r="Y127" s="36">
        <f t="shared" si="47"/>
        <v>2.1007068199999999E-2</v>
      </c>
    </row>
    <row r="128" spans="1:25" x14ac:dyDescent="0.15">
      <c r="A128" s="50">
        <v>56</v>
      </c>
      <c r="B128" s="80">
        <f t="shared" si="24"/>
        <v>1.3443422209840994</v>
      </c>
      <c r="C128" s="32">
        <f t="shared" si="25"/>
        <v>1.000883</v>
      </c>
      <c r="D128" s="32">
        <f t="shared" si="26"/>
        <v>7.0847898700422754E-3</v>
      </c>
      <c r="E128" s="32">
        <f t="shared" si="27"/>
        <v>2.0593018500000001E-2</v>
      </c>
      <c r="F128" s="80">
        <f t="shared" si="28"/>
        <v>1.3443422209840994</v>
      </c>
      <c r="G128" s="32">
        <f t="shared" si="29"/>
        <v>1.0017659999999999</v>
      </c>
      <c r="H128" s="32">
        <f t="shared" si="30"/>
        <v>7.0847898700422754E-3</v>
      </c>
      <c r="I128" s="32">
        <f t="shared" si="31"/>
        <v>2.0611186100000001E-2</v>
      </c>
      <c r="J128" s="80">
        <f t="shared" si="32"/>
        <v>1.3443422209840994</v>
      </c>
      <c r="K128" s="32">
        <f t="shared" si="33"/>
        <v>1.0026489999999999</v>
      </c>
      <c r="L128" s="32">
        <f t="shared" si="34"/>
        <v>7.0847898700422754E-3</v>
      </c>
      <c r="M128" s="32">
        <f t="shared" si="35"/>
        <v>2.0629353699999999E-2</v>
      </c>
      <c r="N128" s="80">
        <f t="shared" si="36"/>
        <v>1.3443422209840994</v>
      </c>
      <c r="O128" s="32">
        <f t="shared" si="37"/>
        <v>1.0035320000000001</v>
      </c>
      <c r="P128" s="32">
        <f t="shared" si="38"/>
        <v>7.0847898700422754E-3</v>
      </c>
      <c r="Q128" s="32">
        <f t="shared" si="39"/>
        <v>2.0647521299999999E-2</v>
      </c>
      <c r="R128" s="80">
        <f t="shared" si="40"/>
        <v>1.3443422209840994</v>
      </c>
      <c r="S128" s="32">
        <f t="shared" si="41"/>
        <v>1.0044150000000001</v>
      </c>
      <c r="T128" s="32">
        <f t="shared" si="42"/>
        <v>7.0847898700422754E-3</v>
      </c>
      <c r="U128" s="32">
        <f t="shared" si="43"/>
        <v>2.06656889E-2</v>
      </c>
      <c r="V128" s="80">
        <f t="shared" si="44"/>
        <v>1.3443422209840994</v>
      </c>
      <c r="W128" s="32">
        <f t="shared" si="45"/>
        <v>1.005298</v>
      </c>
      <c r="X128" s="32">
        <f t="shared" si="46"/>
        <v>7.0847898700422754E-3</v>
      </c>
      <c r="Y128" s="32">
        <f t="shared" si="47"/>
        <v>2.06838565E-2</v>
      </c>
    </row>
    <row r="129" spans="1:33" x14ac:dyDescent="0.15">
      <c r="A129" s="51">
        <v>57</v>
      </c>
      <c r="B129" s="81">
        <f t="shared" si="24"/>
        <v>1.3514645460708732</v>
      </c>
      <c r="C129" s="34">
        <f t="shared" si="25"/>
        <v>1.000883</v>
      </c>
      <c r="D129" s="34">
        <f t="shared" si="26"/>
        <v>7.1223250867737597E-3</v>
      </c>
      <c r="E129" s="34">
        <f t="shared" si="27"/>
        <v>2.0282597999999999E-2</v>
      </c>
      <c r="F129" s="81">
        <f t="shared" si="28"/>
        <v>1.3514645460708732</v>
      </c>
      <c r="G129" s="34">
        <f t="shared" si="29"/>
        <v>1.0017659999999999</v>
      </c>
      <c r="H129" s="34">
        <f t="shared" si="30"/>
        <v>7.1223250867737597E-3</v>
      </c>
      <c r="I129" s="34">
        <f t="shared" si="31"/>
        <v>2.0300491699999999E-2</v>
      </c>
      <c r="J129" s="81">
        <f t="shared" si="32"/>
        <v>1.3514645460708732</v>
      </c>
      <c r="K129" s="34">
        <f t="shared" si="33"/>
        <v>1.0026489999999999</v>
      </c>
      <c r="L129" s="34">
        <f t="shared" si="34"/>
        <v>7.1223250867737597E-3</v>
      </c>
      <c r="M129" s="34">
        <f t="shared" si="35"/>
        <v>2.0318385500000001E-2</v>
      </c>
      <c r="N129" s="81">
        <f t="shared" si="36"/>
        <v>1.3514645460708732</v>
      </c>
      <c r="O129" s="34">
        <f t="shared" si="37"/>
        <v>1.0035320000000001</v>
      </c>
      <c r="P129" s="34">
        <f t="shared" si="38"/>
        <v>7.1223250867737597E-3</v>
      </c>
      <c r="Q129" s="34">
        <f t="shared" si="39"/>
        <v>2.0336279200000001E-2</v>
      </c>
      <c r="R129" s="81">
        <f t="shared" si="40"/>
        <v>1.3514645460708732</v>
      </c>
      <c r="S129" s="34">
        <f t="shared" si="41"/>
        <v>1.0044150000000001</v>
      </c>
      <c r="T129" s="34">
        <f t="shared" si="42"/>
        <v>7.1223250867737597E-3</v>
      </c>
      <c r="U129" s="34">
        <f t="shared" si="43"/>
        <v>2.0354172899999998E-2</v>
      </c>
      <c r="V129" s="81">
        <f t="shared" si="44"/>
        <v>1.3514645460708732</v>
      </c>
      <c r="W129" s="34">
        <f t="shared" si="45"/>
        <v>1.005298</v>
      </c>
      <c r="X129" s="34">
        <f t="shared" si="46"/>
        <v>7.1223250867737597E-3</v>
      </c>
      <c r="Y129" s="34">
        <f t="shared" si="47"/>
        <v>2.03720667E-2</v>
      </c>
    </row>
    <row r="130" spans="1:33" x14ac:dyDescent="0.15">
      <c r="A130" s="51">
        <v>58</v>
      </c>
      <c r="B130" s="81">
        <f t="shared" si="24"/>
        <v>1.3586246052359567</v>
      </c>
      <c r="C130" s="34">
        <f t="shared" si="25"/>
        <v>1.000883</v>
      </c>
      <c r="D130" s="34">
        <f t="shared" si="26"/>
        <v>7.1600591650834867E-3</v>
      </c>
      <c r="E130" s="34">
        <f t="shared" si="27"/>
        <v>1.9982961E-2</v>
      </c>
      <c r="F130" s="81">
        <f t="shared" si="28"/>
        <v>1.3586246052359567</v>
      </c>
      <c r="G130" s="34">
        <f t="shared" si="29"/>
        <v>1.0017659999999999</v>
      </c>
      <c r="H130" s="34">
        <f t="shared" si="30"/>
        <v>7.1600591650834867E-3</v>
      </c>
      <c r="I130" s="34">
        <f t="shared" si="31"/>
        <v>2.0000590400000001E-2</v>
      </c>
      <c r="J130" s="81">
        <f t="shared" si="32"/>
        <v>1.3586246052359567</v>
      </c>
      <c r="K130" s="34">
        <f t="shared" si="33"/>
        <v>1.0026489999999999</v>
      </c>
      <c r="L130" s="34">
        <f t="shared" si="34"/>
        <v>7.1600591650834867E-3</v>
      </c>
      <c r="M130" s="34">
        <f t="shared" si="35"/>
        <v>2.0018219800000001E-2</v>
      </c>
      <c r="N130" s="81">
        <f t="shared" si="36"/>
        <v>1.3586246052359567</v>
      </c>
      <c r="O130" s="34">
        <f t="shared" si="37"/>
        <v>1.0035320000000001</v>
      </c>
      <c r="P130" s="34">
        <f t="shared" si="38"/>
        <v>7.1600591650834867E-3</v>
      </c>
      <c r="Q130" s="34">
        <f t="shared" si="39"/>
        <v>2.0035849200000001E-2</v>
      </c>
      <c r="R130" s="81">
        <f t="shared" si="40"/>
        <v>1.3586246052359567</v>
      </c>
      <c r="S130" s="34">
        <f t="shared" si="41"/>
        <v>1.0044150000000001</v>
      </c>
      <c r="T130" s="34">
        <f t="shared" si="42"/>
        <v>7.1600591650834867E-3</v>
      </c>
      <c r="U130" s="34">
        <f t="shared" si="43"/>
        <v>2.0053478499999999E-2</v>
      </c>
      <c r="V130" s="81">
        <f t="shared" si="44"/>
        <v>1.3586246052359567</v>
      </c>
      <c r="W130" s="34">
        <f t="shared" si="45"/>
        <v>1.005298</v>
      </c>
      <c r="X130" s="34">
        <f t="shared" si="46"/>
        <v>7.1600591650834867E-3</v>
      </c>
      <c r="Y130" s="34">
        <f t="shared" si="47"/>
        <v>2.0071107899999999E-2</v>
      </c>
    </row>
    <row r="131" spans="1:33" x14ac:dyDescent="0.15">
      <c r="A131" s="51">
        <v>59</v>
      </c>
      <c r="B131" s="81">
        <f t="shared" si="24"/>
        <v>1.3658225983944969</v>
      </c>
      <c r="C131" s="34">
        <f t="shared" si="25"/>
        <v>1.000883</v>
      </c>
      <c r="D131" s="34">
        <f t="shared" si="26"/>
        <v>7.1979931585400992E-3</v>
      </c>
      <c r="E131" s="34">
        <f t="shared" si="27"/>
        <v>1.9693559199999999E-2</v>
      </c>
      <c r="F131" s="81">
        <f t="shared" si="28"/>
        <v>1.3658225983944969</v>
      </c>
      <c r="G131" s="34">
        <f t="shared" si="29"/>
        <v>1.0017659999999999</v>
      </c>
      <c r="H131" s="34">
        <f t="shared" si="30"/>
        <v>7.1979931585400992E-3</v>
      </c>
      <c r="I131" s="34">
        <f t="shared" si="31"/>
        <v>1.9710933199999999E-2</v>
      </c>
      <c r="J131" s="81">
        <f t="shared" si="32"/>
        <v>1.3658225983944969</v>
      </c>
      <c r="K131" s="34">
        <f t="shared" si="33"/>
        <v>1.0026489999999999</v>
      </c>
      <c r="L131" s="34">
        <f t="shared" si="34"/>
        <v>7.1979931585400992E-3</v>
      </c>
      <c r="M131" s="34">
        <f t="shared" si="35"/>
        <v>1.9728307300000001E-2</v>
      </c>
      <c r="N131" s="81">
        <f t="shared" si="36"/>
        <v>1.3658225983944969</v>
      </c>
      <c r="O131" s="34">
        <f t="shared" si="37"/>
        <v>1.0035320000000001</v>
      </c>
      <c r="P131" s="34">
        <f t="shared" si="38"/>
        <v>7.1979931585400992E-3</v>
      </c>
      <c r="Q131" s="34">
        <f t="shared" si="39"/>
        <v>1.9745681399999999E-2</v>
      </c>
      <c r="R131" s="81">
        <f t="shared" si="40"/>
        <v>1.3658225983944969</v>
      </c>
      <c r="S131" s="34">
        <f t="shared" si="41"/>
        <v>1.0044150000000001</v>
      </c>
      <c r="T131" s="34">
        <f t="shared" si="42"/>
        <v>7.1979931585400992E-3</v>
      </c>
      <c r="U131" s="34">
        <f t="shared" si="43"/>
        <v>1.9763055500000001E-2</v>
      </c>
      <c r="V131" s="81">
        <f t="shared" si="44"/>
        <v>1.3658225983944969</v>
      </c>
      <c r="W131" s="34">
        <f t="shared" si="45"/>
        <v>1.005298</v>
      </c>
      <c r="X131" s="34">
        <f t="shared" si="46"/>
        <v>7.1979931585400992E-3</v>
      </c>
      <c r="Y131" s="34">
        <f t="shared" si="47"/>
        <v>1.9780429499999998E-2</v>
      </c>
    </row>
    <row r="132" spans="1:33" x14ac:dyDescent="0.15">
      <c r="A132" s="52">
        <v>60</v>
      </c>
      <c r="B132" s="82">
        <f t="shared" si="24"/>
        <v>1.373058726520791</v>
      </c>
      <c r="C132" s="38">
        <f t="shared" si="25"/>
        <v>1.000883</v>
      </c>
      <c r="D132" s="38">
        <f t="shared" si="26"/>
        <v>7.2361281262940461E-3</v>
      </c>
      <c r="E132" s="38">
        <f t="shared" si="27"/>
        <v>1.94138807E-2</v>
      </c>
      <c r="F132" s="82">
        <f t="shared" si="28"/>
        <v>1.373058726520791</v>
      </c>
      <c r="G132" s="38">
        <f t="shared" si="29"/>
        <v>1.0017659999999999</v>
      </c>
      <c r="H132" s="38">
        <f t="shared" si="30"/>
        <v>7.2361281262940461E-3</v>
      </c>
      <c r="I132" s="38">
        <f t="shared" si="31"/>
        <v>1.9431008100000001E-2</v>
      </c>
      <c r="J132" s="82">
        <f t="shared" si="32"/>
        <v>1.373058726520791</v>
      </c>
      <c r="K132" s="38">
        <f t="shared" si="33"/>
        <v>1.0026489999999999</v>
      </c>
      <c r="L132" s="38">
        <f t="shared" si="34"/>
        <v>7.2361281262940461E-3</v>
      </c>
      <c r="M132" s="38">
        <f t="shared" si="35"/>
        <v>1.94481354E-2</v>
      </c>
      <c r="N132" s="82">
        <f t="shared" si="36"/>
        <v>1.373058726520791</v>
      </c>
      <c r="O132" s="38">
        <f t="shared" si="37"/>
        <v>1.0035320000000001</v>
      </c>
      <c r="P132" s="38">
        <f t="shared" si="38"/>
        <v>7.2361281262940461E-3</v>
      </c>
      <c r="Q132" s="38">
        <f t="shared" si="39"/>
        <v>1.9465262699999999E-2</v>
      </c>
      <c r="R132" s="82">
        <f t="shared" si="40"/>
        <v>1.373058726520791</v>
      </c>
      <c r="S132" s="38">
        <f t="shared" si="41"/>
        <v>1.0044150000000001</v>
      </c>
      <c r="T132" s="38">
        <f t="shared" si="42"/>
        <v>7.2361281262940461E-3</v>
      </c>
      <c r="U132" s="38">
        <f t="shared" si="43"/>
        <v>1.94823901E-2</v>
      </c>
      <c r="V132" s="82">
        <f t="shared" si="44"/>
        <v>1.373058726520791</v>
      </c>
      <c r="W132" s="38">
        <f t="shared" si="45"/>
        <v>1.005298</v>
      </c>
      <c r="X132" s="38">
        <f t="shared" si="46"/>
        <v>7.2361281262940461E-3</v>
      </c>
      <c r="Y132" s="38">
        <f t="shared" si="47"/>
        <v>1.9499517399999999E-2</v>
      </c>
    </row>
    <row r="133" spans="1:33" ht="30" customHeight="1" x14ac:dyDescent="0.15">
      <c r="A133" s="500" t="s">
        <v>124</v>
      </c>
      <c r="B133" s="501"/>
      <c r="C133" s="501"/>
      <c r="D133" s="501"/>
      <c r="E133" s="501"/>
      <c r="F133" s="501"/>
      <c r="G133" s="501"/>
      <c r="H133" s="501"/>
      <c r="I133" s="501"/>
      <c r="J133" s="501"/>
      <c r="K133" s="501"/>
      <c r="L133" s="501"/>
      <c r="M133" s="501"/>
      <c r="N133" s="501"/>
      <c r="O133" s="501"/>
      <c r="P133" s="501"/>
      <c r="Q133" s="501"/>
      <c r="R133" s="501"/>
      <c r="S133" s="501"/>
      <c r="T133" s="501"/>
      <c r="U133" s="501"/>
      <c r="V133" s="107"/>
      <c r="W133" s="107"/>
      <c r="X133" s="107"/>
      <c r="Y133" s="107"/>
      <c r="Z133" s="85" t="s">
        <v>95</v>
      </c>
      <c r="AG133" s="55" t="s">
        <v>131</v>
      </c>
    </row>
    <row r="134" spans="1:33" x14ac:dyDescent="0.15">
      <c r="A134" s="91" t="s">
        <v>97</v>
      </c>
      <c r="B134" s="90"/>
      <c r="C134" s="90"/>
      <c r="D134" s="90">
        <f>I134</f>
        <v>0.99</v>
      </c>
      <c r="E134" s="91" t="s">
        <v>97</v>
      </c>
      <c r="F134" s="92"/>
      <c r="G134" s="92"/>
      <c r="H134" s="92"/>
      <c r="I134" s="92">
        <f>Q134</f>
        <v>0.99</v>
      </c>
      <c r="J134" s="91"/>
      <c r="K134" s="91"/>
      <c r="L134" s="91"/>
      <c r="M134" s="93" t="s">
        <v>128</v>
      </c>
      <c r="N134" s="91"/>
      <c r="O134" s="91"/>
      <c r="P134" s="91"/>
      <c r="Q134" s="92">
        <v>0.99</v>
      </c>
      <c r="R134" s="91"/>
      <c r="S134" s="91"/>
      <c r="T134" s="91"/>
      <c r="U134" s="93" t="s">
        <v>128</v>
      </c>
      <c r="V134" s="91"/>
      <c r="W134" s="91"/>
      <c r="X134" s="91"/>
      <c r="Z134" s="94" t="s">
        <v>129</v>
      </c>
      <c r="AA134" s="92">
        <f>Q134/2</f>
        <v>0.495</v>
      </c>
      <c r="AB134" s="93" t="s">
        <v>77</v>
      </c>
    </row>
    <row r="135" spans="1:33" x14ac:dyDescent="0.15">
      <c r="A135" s="91" t="s">
        <v>100</v>
      </c>
      <c r="B135" s="95"/>
      <c r="C135" s="95"/>
      <c r="D135" s="95">
        <f>I135</f>
        <v>8.2500000000000004E-2</v>
      </c>
      <c r="E135" s="91" t="s">
        <v>100</v>
      </c>
      <c r="F135" s="91"/>
      <c r="G135" s="91"/>
      <c r="H135" s="91"/>
      <c r="I135" s="91">
        <f>ROUNDDOWN(I134/12,4)</f>
        <v>8.2500000000000004E-2</v>
      </c>
      <c r="J135" s="91"/>
      <c r="K135" s="91"/>
      <c r="L135" s="91"/>
      <c r="M135" s="93" t="s">
        <v>77</v>
      </c>
      <c r="N135" s="91"/>
      <c r="O135" s="91"/>
      <c r="P135" s="91"/>
      <c r="Q135" s="91">
        <f>ROUNDDOWN(Q134/12,4)</f>
        <v>8.2500000000000004E-2</v>
      </c>
      <c r="R135" s="91"/>
      <c r="S135" s="91"/>
      <c r="T135" s="91"/>
      <c r="U135" s="93" t="s">
        <v>77</v>
      </c>
      <c r="V135" s="94"/>
      <c r="W135" s="94"/>
      <c r="X135" s="94"/>
      <c r="Y135" s="94"/>
      <c r="Z135" s="43"/>
      <c r="AA135" s="43"/>
      <c r="AB135" s="43"/>
    </row>
    <row r="136" spans="1:33" hidden="1" x14ac:dyDescent="0.15">
      <c r="A136" s="96" t="s">
        <v>101</v>
      </c>
      <c r="B136" s="97"/>
      <c r="C136" s="97"/>
      <c r="D136" s="97">
        <v>1</v>
      </c>
      <c r="E136" s="107"/>
      <c r="F136" s="107"/>
      <c r="G136" s="107"/>
      <c r="H136" s="107">
        <v>2</v>
      </c>
      <c r="I136" s="107"/>
      <c r="J136" s="107"/>
      <c r="K136" s="107"/>
      <c r="L136" s="107">
        <v>3</v>
      </c>
      <c r="M136" s="106"/>
      <c r="N136" s="106"/>
      <c r="O136" s="106"/>
      <c r="P136" s="108">
        <v>4</v>
      </c>
      <c r="Q136" s="107"/>
      <c r="R136" s="107"/>
      <c r="S136" s="107"/>
      <c r="T136" s="107">
        <v>5</v>
      </c>
      <c r="U136" s="107"/>
      <c r="V136" s="107"/>
      <c r="W136" s="107"/>
      <c r="X136" s="107">
        <v>6</v>
      </c>
      <c r="Y136" s="107"/>
      <c r="Z136" s="55"/>
    </row>
    <row r="137" spans="1:33" x14ac:dyDescent="0.15">
      <c r="A137" s="53" t="s">
        <v>49</v>
      </c>
      <c r="B137" s="98" t="s">
        <v>102</v>
      </c>
      <c r="C137" s="98" t="s">
        <v>103</v>
      </c>
      <c r="D137" s="98" t="s">
        <v>104</v>
      </c>
      <c r="E137" s="99" t="s">
        <v>53</v>
      </c>
      <c r="F137" s="98" t="s">
        <v>102</v>
      </c>
      <c r="G137" s="98" t="s">
        <v>103</v>
      </c>
      <c r="H137" s="98" t="s">
        <v>104</v>
      </c>
      <c r="I137" s="109" t="s">
        <v>59</v>
      </c>
      <c r="J137" s="98" t="s">
        <v>105</v>
      </c>
      <c r="K137" s="98" t="s">
        <v>106</v>
      </c>
      <c r="L137" s="98" t="s">
        <v>107</v>
      </c>
      <c r="M137" s="109" t="s">
        <v>60</v>
      </c>
      <c r="N137" s="98" t="s">
        <v>105</v>
      </c>
      <c r="O137" s="98" t="s">
        <v>106</v>
      </c>
      <c r="P137" s="98" t="s">
        <v>107</v>
      </c>
      <c r="Q137" s="109" t="s">
        <v>61</v>
      </c>
      <c r="R137" s="98" t="s">
        <v>105</v>
      </c>
      <c r="S137" s="98" t="s">
        <v>106</v>
      </c>
      <c r="T137" s="98" t="s">
        <v>107</v>
      </c>
      <c r="U137" s="109" t="s">
        <v>62</v>
      </c>
      <c r="V137" s="98" t="s">
        <v>105</v>
      </c>
      <c r="W137" s="98" t="s">
        <v>106</v>
      </c>
      <c r="X137" s="98" t="s">
        <v>107</v>
      </c>
      <c r="Y137" s="109" t="s">
        <v>63</v>
      </c>
    </row>
    <row r="138" spans="1:33" x14ac:dyDescent="0.15">
      <c r="A138" s="47">
        <v>1</v>
      </c>
      <c r="B138" s="32">
        <f>1+6*$D$135/100</f>
        <v>1.00495</v>
      </c>
      <c r="C138" s="32">
        <f>1+$D$135*$D$136/100</f>
        <v>1.0008250000000001</v>
      </c>
      <c r="D138" s="32">
        <f>6*$D$135*1/100</f>
        <v>4.9499999999999995E-3</v>
      </c>
      <c r="E138" s="32">
        <f>ROUND(C138*D138/(B138-1),10)</f>
        <v>1.0008250000000001</v>
      </c>
      <c r="F138" s="32">
        <f>1+6*$D$135/100</f>
        <v>1.00495</v>
      </c>
      <c r="G138" s="32">
        <f>1+$D$135*$H$136/100</f>
        <v>1.0016499999999999</v>
      </c>
      <c r="H138" s="32">
        <f>6*$D$135*1/100</f>
        <v>4.9499999999999995E-3</v>
      </c>
      <c r="I138" s="32">
        <f>ROUND(G138*H138/(F138-1),10)</f>
        <v>1.0016499999999999</v>
      </c>
      <c r="J138" s="32">
        <f>1+6*$D$135/100</f>
        <v>1.00495</v>
      </c>
      <c r="K138" s="32">
        <f>1+$D$135*$L$136/100</f>
        <v>1.002475</v>
      </c>
      <c r="L138" s="32">
        <f>6*$D$135*1/100</f>
        <v>4.9499999999999995E-3</v>
      </c>
      <c r="M138" s="32">
        <f>ROUND(K138*L138/(J138-1),10)</f>
        <v>1.002475</v>
      </c>
      <c r="N138" s="32">
        <f>1+6*$D$135/100</f>
        <v>1.00495</v>
      </c>
      <c r="O138" s="32">
        <f>1+$D$135*$P$136/100</f>
        <v>1.0033000000000001</v>
      </c>
      <c r="P138" s="32">
        <f>6*$D$135*1/100</f>
        <v>4.9499999999999995E-3</v>
      </c>
      <c r="Q138" s="32">
        <f>ROUND(O138*P138/(N138-1),10)</f>
        <v>1.0033000000000001</v>
      </c>
      <c r="R138" s="32">
        <f>1+6*$D$135/100</f>
        <v>1.00495</v>
      </c>
      <c r="S138" s="32">
        <f>1+$D$135*$T$136/100</f>
        <v>1.0041249999999999</v>
      </c>
      <c r="T138" s="32">
        <f>6*$D$135*1/100</f>
        <v>4.9499999999999995E-3</v>
      </c>
      <c r="U138" s="32">
        <f>ROUND(S138*T138/(R138-1),10)</f>
        <v>1.0041249999999999</v>
      </c>
      <c r="V138" s="32">
        <f>1+6*$D$135/100</f>
        <v>1.00495</v>
      </c>
      <c r="W138" s="32">
        <f>1+$D$135*$X$71/100</f>
        <v>1.00495</v>
      </c>
      <c r="X138" s="32">
        <f>6*$D$135*1/100</f>
        <v>4.9499999999999995E-3</v>
      </c>
      <c r="Y138" s="32">
        <f>ROUND(W138*X138/(V138-1),10)</f>
        <v>1.00495</v>
      </c>
      <c r="AA138" s="111" t="s">
        <v>67</v>
      </c>
    </row>
    <row r="139" spans="1:33" x14ac:dyDescent="0.15">
      <c r="A139" s="48">
        <v>2</v>
      </c>
      <c r="B139" s="81">
        <f>(1+6*$D$135/100)*B138</f>
        <v>1.0099245025000001</v>
      </c>
      <c r="C139" s="34">
        <f>$C$138</f>
        <v>1.0008250000000001</v>
      </c>
      <c r="D139" s="34">
        <f>6*$D$135*B138/100</f>
        <v>4.9745025000000002E-3</v>
      </c>
      <c r="E139" s="34">
        <f>ROUND(C139*D139/(B139-1),10)</f>
        <v>0.50164796320000005</v>
      </c>
      <c r="F139" s="82">
        <f>(1+6*$D$135/100)*F138</f>
        <v>1.0099245025000001</v>
      </c>
      <c r="G139" s="38">
        <f>$G$138</f>
        <v>1.0016499999999999</v>
      </c>
      <c r="H139" s="38">
        <f>6*$D$135*F138/100</f>
        <v>4.9745025000000002E-3</v>
      </c>
      <c r="I139" s="34">
        <f>ROUND(G139*H139/(F139-1),10)</f>
        <v>0.50206148159999997</v>
      </c>
      <c r="J139" s="81">
        <f>(1+6*$D$135/100)*J138</f>
        <v>1.0099245025000001</v>
      </c>
      <c r="K139" s="34">
        <f>$K$138</f>
        <v>1.002475</v>
      </c>
      <c r="L139" s="34">
        <f>6*$D$135*J138/100</f>
        <v>4.9745025000000002E-3</v>
      </c>
      <c r="M139" s="34">
        <f>ROUND(K139*L139/(J139-1),10)</f>
        <v>0.502475</v>
      </c>
      <c r="N139" s="81">
        <f>(1+6*$D$135/100)*N138</f>
        <v>1.0099245025000001</v>
      </c>
      <c r="O139" s="34">
        <f>$O$138</f>
        <v>1.0033000000000001</v>
      </c>
      <c r="P139" s="34">
        <f>6*$D$135*N138/100</f>
        <v>4.9745025000000002E-3</v>
      </c>
      <c r="Q139" s="34">
        <f>ROUND(O139*P139/(N139-1),10)</f>
        <v>0.50288851840000004</v>
      </c>
      <c r="R139" s="81">
        <f>(1+6*$D$135/100)*R138</f>
        <v>1.0099245025000001</v>
      </c>
      <c r="S139" s="34">
        <f>$S$138</f>
        <v>1.0041249999999999</v>
      </c>
      <c r="T139" s="34">
        <f>6*$D$135*R138/100</f>
        <v>4.9745025000000002E-3</v>
      </c>
      <c r="U139" s="34">
        <f>ROUND(S139*T139/(R139-1),10)</f>
        <v>0.50330203679999996</v>
      </c>
      <c r="V139" s="81">
        <f>(1+6*$D$135/100)*V138</f>
        <v>1.0099245025000001</v>
      </c>
      <c r="W139" s="34">
        <f>$W$138</f>
        <v>1.00495</v>
      </c>
      <c r="X139" s="34">
        <f>6*$D$135*V138/100</f>
        <v>4.9745025000000002E-3</v>
      </c>
      <c r="Y139" s="34">
        <f>ROUND(W139*X139/(V139-1),10)</f>
        <v>0.50371555530000001</v>
      </c>
      <c r="AA139" s="111" t="s">
        <v>66</v>
      </c>
    </row>
    <row r="140" spans="1:33" x14ac:dyDescent="0.15">
      <c r="A140" s="48">
        <v>3</v>
      </c>
      <c r="B140" s="81">
        <f t="shared" ref="B140:B197" si="48">(1+6*$D$135/100)*B139</f>
        <v>1.0149236287873751</v>
      </c>
      <c r="C140" s="34">
        <f t="shared" ref="C140:C197" si="49">$C$138</f>
        <v>1.0008250000000001</v>
      </c>
      <c r="D140" s="34">
        <f t="shared" ref="D140:D197" si="50">6*$D$135*B139/100</f>
        <v>4.9991262873750001E-3</v>
      </c>
      <c r="E140" s="34">
        <f t="shared" ref="E140:E197" si="51">ROUND(C140*D140/(B140-1),10)</f>
        <v>0.33525696989999998</v>
      </c>
      <c r="F140" s="82">
        <f t="shared" ref="F140:F197" si="52">(1+6*$D$135/100)*F139</f>
        <v>1.0149236287873751</v>
      </c>
      <c r="G140" s="38">
        <f t="shared" ref="G140:G197" si="53">$G$138</f>
        <v>1.0016499999999999</v>
      </c>
      <c r="H140" s="38">
        <f t="shared" ref="H140:H197" si="54">6*$D$135*F139/100</f>
        <v>4.9991262873750001E-3</v>
      </c>
      <c r="I140" s="34">
        <f t="shared" ref="I140:I197" si="55">ROUND(G140*H140/(F140-1),10)</f>
        <v>0.33553332889999998</v>
      </c>
      <c r="J140" s="81">
        <f t="shared" ref="J140:J197" si="56">(1+6*$D$135/100)*J139</f>
        <v>1.0149236287873751</v>
      </c>
      <c r="K140" s="34">
        <f t="shared" ref="K140:K197" si="57">$K$138</f>
        <v>1.002475</v>
      </c>
      <c r="L140" s="34">
        <f t="shared" ref="L140:L197" si="58">6*$D$135*J139/100</f>
        <v>4.9991262873750001E-3</v>
      </c>
      <c r="M140" s="34">
        <f t="shared" ref="M140:M197" si="59">ROUND(K140*L140/(J140-1),10)</f>
        <v>0.33580968789999999</v>
      </c>
      <c r="N140" s="81">
        <f t="shared" ref="N140:N197" si="60">(1+6*$D$135/100)*N139</f>
        <v>1.0149236287873751</v>
      </c>
      <c r="O140" s="34">
        <f t="shared" ref="O140:O197" si="61">$O$138</f>
        <v>1.0033000000000001</v>
      </c>
      <c r="P140" s="34">
        <f t="shared" ref="P140:P197" si="62">6*$D$135*N139/100</f>
        <v>4.9991262873750001E-3</v>
      </c>
      <c r="Q140" s="34">
        <f t="shared" ref="Q140:Q197" si="63">ROUND(O140*P140/(N140-1),10)</f>
        <v>0.33608604689999999</v>
      </c>
      <c r="R140" s="81">
        <f t="shared" ref="R140:R197" si="64">(1+6*$D$135/100)*R139</f>
        <v>1.0149236287873751</v>
      </c>
      <c r="S140" s="34">
        <f t="shared" ref="S140:S197" si="65">$S$138</f>
        <v>1.0041249999999999</v>
      </c>
      <c r="T140" s="34">
        <f t="shared" ref="T140:T197" si="66">6*$D$135*R139/100</f>
        <v>4.9991262873750001E-3</v>
      </c>
      <c r="U140" s="34">
        <f t="shared" ref="U140:U197" si="67">ROUND(S140*T140/(R140-1),10)</f>
        <v>0.33636240589999999</v>
      </c>
      <c r="V140" s="81">
        <f t="shared" ref="V140:V197" si="68">(1+6*$D$135/100)*V139</f>
        <v>1.0149236287873751</v>
      </c>
      <c r="W140" s="34">
        <f t="shared" ref="W140:W197" si="69">$W$138</f>
        <v>1.00495</v>
      </c>
      <c r="X140" s="34">
        <f t="shared" ref="X140:X197" si="70">6*$D$135*V139/100</f>
        <v>4.9991262873750001E-3</v>
      </c>
      <c r="Y140" s="34">
        <f t="shared" ref="Y140:Y197" si="71">ROUND(W140*X140/(V140-1),10)</f>
        <v>0.3366387649</v>
      </c>
    </row>
    <row r="141" spans="1:33" x14ac:dyDescent="0.15">
      <c r="A141" s="48">
        <v>4</v>
      </c>
      <c r="B141" s="81">
        <f t="shared" si="48"/>
        <v>1.0199475007498726</v>
      </c>
      <c r="C141" s="34">
        <f t="shared" si="49"/>
        <v>1.0008250000000001</v>
      </c>
      <c r="D141" s="34">
        <f t="shared" si="50"/>
        <v>5.0238719624975071E-3</v>
      </c>
      <c r="E141" s="34">
        <f t="shared" si="51"/>
        <v>0.25206248739999998</v>
      </c>
      <c r="F141" s="82">
        <f t="shared" si="52"/>
        <v>1.0199475007498726</v>
      </c>
      <c r="G141" s="38">
        <f t="shared" si="53"/>
        <v>1.0016499999999999</v>
      </c>
      <c r="H141" s="38">
        <f t="shared" si="54"/>
        <v>5.0238719624975071E-3</v>
      </c>
      <c r="I141" s="34">
        <f t="shared" si="55"/>
        <v>0.25227026759999999</v>
      </c>
      <c r="J141" s="81">
        <f t="shared" si="56"/>
        <v>1.0199475007498726</v>
      </c>
      <c r="K141" s="34">
        <f t="shared" si="57"/>
        <v>1.002475</v>
      </c>
      <c r="L141" s="34">
        <f t="shared" si="58"/>
        <v>5.0238719624975071E-3</v>
      </c>
      <c r="M141" s="34">
        <f t="shared" si="59"/>
        <v>0.25247804769999999</v>
      </c>
      <c r="N141" s="81">
        <f t="shared" si="60"/>
        <v>1.0199475007498726</v>
      </c>
      <c r="O141" s="34">
        <f t="shared" si="61"/>
        <v>1.0033000000000001</v>
      </c>
      <c r="P141" s="34">
        <f t="shared" si="62"/>
        <v>5.0238719624975071E-3</v>
      </c>
      <c r="Q141" s="34">
        <f t="shared" si="63"/>
        <v>0.25268582779999998</v>
      </c>
      <c r="R141" s="81">
        <f t="shared" si="64"/>
        <v>1.0199475007498726</v>
      </c>
      <c r="S141" s="34">
        <f t="shared" si="65"/>
        <v>1.0041249999999999</v>
      </c>
      <c r="T141" s="34">
        <f t="shared" si="66"/>
        <v>5.0238719624975071E-3</v>
      </c>
      <c r="U141" s="34">
        <f t="shared" si="67"/>
        <v>0.25289360799999999</v>
      </c>
      <c r="V141" s="81">
        <f t="shared" si="68"/>
        <v>1.0199475007498726</v>
      </c>
      <c r="W141" s="34">
        <f t="shared" si="69"/>
        <v>1.00495</v>
      </c>
      <c r="X141" s="34">
        <f t="shared" si="70"/>
        <v>5.0238719624975071E-3</v>
      </c>
      <c r="Y141" s="34">
        <f t="shared" si="71"/>
        <v>0.25310138809999999</v>
      </c>
    </row>
    <row r="142" spans="1:33" x14ac:dyDescent="0.15">
      <c r="A142" s="49">
        <v>5</v>
      </c>
      <c r="B142" s="81">
        <f t="shared" si="48"/>
        <v>1.0249962408785844</v>
      </c>
      <c r="C142" s="34">
        <f t="shared" si="49"/>
        <v>1.0008250000000001</v>
      </c>
      <c r="D142" s="34">
        <f t="shared" si="50"/>
        <v>5.0487401287118696E-3</v>
      </c>
      <c r="E142" s="38">
        <f t="shared" si="51"/>
        <v>0.2021466093</v>
      </c>
      <c r="F142" s="82">
        <f t="shared" si="52"/>
        <v>1.0249962408785844</v>
      </c>
      <c r="G142" s="38">
        <f t="shared" si="53"/>
        <v>1.0016499999999999</v>
      </c>
      <c r="H142" s="38">
        <f t="shared" si="54"/>
        <v>5.0487401287118696E-3</v>
      </c>
      <c r="I142" s="38">
        <f t="shared" si="55"/>
        <v>0.20231324279999999</v>
      </c>
      <c r="J142" s="81">
        <f t="shared" si="56"/>
        <v>1.0249962408785844</v>
      </c>
      <c r="K142" s="34">
        <f t="shared" si="57"/>
        <v>1.002475</v>
      </c>
      <c r="L142" s="34">
        <f t="shared" si="58"/>
        <v>5.0487401287118696E-3</v>
      </c>
      <c r="M142" s="38">
        <f t="shared" si="59"/>
        <v>0.2024798763</v>
      </c>
      <c r="N142" s="81">
        <f t="shared" si="60"/>
        <v>1.0249962408785844</v>
      </c>
      <c r="O142" s="34">
        <f t="shared" si="61"/>
        <v>1.0033000000000001</v>
      </c>
      <c r="P142" s="34">
        <f t="shared" si="62"/>
        <v>5.0487401287118696E-3</v>
      </c>
      <c r="Q142" s="38">
        <f t="shared" si="63"/>
        <v>0.20264650980000001</v>
      </c>
      <c r="R142" s="81">
        <f t="shared" si="64"/>
        <v>1.0249962408785844</v>
      </c>
      <c r="S142" s="34">
        <f t="shared" si="65"/>
        <v>1.0041249999999999</v>
      </c>
      <c r="T142" s="34">
        <f t="shared" si="66"/>
        <v>5.0487401287118696E-3</v>
      </c>
      <c r="U142" s="38">
        <f t="shared" si="67"/>
        <v>0.20281314319999999</v>
      </c>
      <c r="V142" s="81">
        <f t="shared" si="68"/>
        <v>1.0249962408785844</v>
      </c>
      <c r="W142" s="34">
        <f t="shared" si="69"/>
        <v>1.00495</v>
      </c>
      <c r="X142" s="34">
        <f t="shared" si="70"/>
        <v>5.0487401287118696E-3</v>
      </c>
      <c r="Y142" s="38">
        <f t="shared" si="71"/>
        <v>0.2029797767</v>
      </c>
    </row>
    <row r="143" spans="1:33" x14ac:dyDescent="0.15">
      <c r="A143" s="50">
        <v>6</v>
      </c>
      <c r="B143" s="81">
        <f t="shared" si="48"/>
        <v>1.0300699722709334</v>
      </c>
      <c r="C143" s="34">
        <f t="shared" si="49"/>
        <v>1.0008250000000001</v>
      </c>
      <c r="D143" s="34">
        <f t="shared" si="50"/>
        <v>5.0737313923489924E-3</v>
      </c>
      <c r="E143" s="40">
        <f t="shared" si="51"/>
        <v>0.16887003340000001</v>
      </c>
      <c r="F143" s="82">
        <f t="shared" si="52"/>
        <v>1.0300699722709334</v>
      </c>
      <c r="G143" s="38">
        <f t="shared" si="53"/>
        <v>1.0016499999999999</v>
      </c>
      <c r="H143" s="38">
        <f t="shared" si="54"/>
        <v>5.0737313923489924E-3</v>
      </c>
      <c r="I143" s="40">
        <f t="shared" si="55"/>
        <v>0.1690092363</v>
      </c>
      <c r="J143" s="81">
        <f t="shared" si="56"/>
        <v>1.0300699722709334</v>
      </c>
      <c r="K143" s="34">
        <f t="shared" si="57"/>
        <v>1.002475</v>
      </c>
      <c r="L143" s="34">
        <f t="shared" si="58"/>
        <v>5.0737313923489924E-3</v>
      </c>
      <c r="M143" s="40">
        <f t="shared" si="59"/>
        <v>0.1691484392</v>
      </c>
      <c r="N143" s="81">
        <f t="shared" si="60"/>
        <v>1.0300699722709334</v>
      </c>
      <c r="O143" s="34">
        <f t="shared" si="61"/>
        <v>1.0033000000000001</v>
      </c>
      <c r="P143" s="34">
        <f t="shared" si="62"/>
        <v>5.0737313923489924E-3</v>
      </c>
      <c r="Q143" s="40">
        <f t="shared" si="63"/>
        <v>0.1692876422</v>
      </c>
      <c r="R143" s="81">
        <f t="shared" si="64"/>
        <v>1.0300699722709334</v>
      </c>
      <c r="S143" s="34">
        <f t="shared" si="65"/>
        <v>1.0041249999999999</v>
      </c>
      <c r="T143" s="34">
        <f t="shared" si="66"/>
        <v>5.0737313923489924E-3</v>
      </c>
      <c r="U143" s="40">
        <f t="shared" si="67"/>
        <v>0.1694268451</v>
      </c>
      <c r="V143" s="81">
        <f t="shared" si="68"/>
        <v>1.0300699722709334</v>
      </c>
      <c r="W143" s="34">
        <f t="shared" si="69"/>
        <v>1.00495</v>
      </c>
      <c r="X143" s="34">
        <f t="shared" si="70"/>
        <v>5.0737313923489924E-3</v>
      </c>
      <c r="Y143" s="40">
        <f t="shared" si="71"/>
        <v>0.169566048</v>
      </c>
    </row>
    <row r="144" spans="1:33" x14ac:dyDescent="0.15">
      <c r="A144" s="51">
        <v>7</v>
      </c>
      <c r="B144" s="81">
        <f t="shared" si="48"/>
        <v>1.0351688186336745</v>
      </c>
      <c r="C144" s="34">
        <f t="shared" si="49"/>
        <v>1.0008250000000001</v>
      </c>
      <c r="D144" s="34">
        <f t="shared" si="50"/>
        <v>5.0988463627411208E-3</v>
      </c>
      <c r="E144" s="34">
        <f t="shared" si="51"/>
        <v>0.14510163009999999</v>
      </c>
      <c r="F144" s="82">
        <f t="shared" si="52"/>
        <v>1.0351688186336745</v>
      </c>
      <c r="G144" s="38">
        <f t="shared" si="53"/>
        <v>1.0016499999999999</v>
      </c>
      <c r="H144" s="38">
        <f t="shared" si="54"/>
        <v>5.0988463627411208E-3</v>
      </c>
      <c r="I144" s="34">
        <f t="shared" si="55"/>
        <v>0.14522124019999999</v>
      </c>
      <c r="J144" s="81">
        <f t="shared" si="56"/>
        <v>1.0351688186336745</v>
      </c>
      <c r="K144" s="34">
        <f t="shared" si="57"/>
        <v>1.002475</v>
      </c>
      <c r="L144" s="34">
        <f t="shared" si="58"/>
        <v>5.0988463627411208E-3</v>
      </c>
      <c r="M144" s="34">
        <f t="shared" si="59"/>
        <v>0.1453408504</v>
      </c>
      <c r="N144" s="81">
        <f t="shared" si="60"/>
        <v>1.0351688186336745</v>
      </c>
      <c r="O144" s="34">
        <f t="shared" si="61"/>
        <v>1.0033000000000001</v>
      </c>
      <c r="P144" s="34">
        <f t="shared" si="62"/>
        <v>5.0988463627411208E-3</v>
      </c>
      <c r="Q144" s="34">
        <f t="shared" si="63"/>
        <v>0.14546046060000001</v>
      </c>
      <c r="R144" s="81">
        <f t="shared" si="64"/>
        <v>1.0351688186336745</v>
      </c>
      <c r="S144" s="34">
        <f t="shared" si="65"/>
        <v>1.0041249999999999</v>
      </c>
      <c r="T144" s="34">
        <f t="shared" si="66"/>
        <v>5.0988463627411208E-3</v>
      </c>
      <c r="U144" s="34">
        <f t="shared" si="67"/>
        <v>0.14558007070000001</v>
      </c>
      <c r="V144" s="81">
        <f t="shared" si="68"/>
        <v>1.0351688186336745</v>
      </c>
      <c r="W144" s="34">
        <f t="shared" si="69"/>
        <v>1.00495</v>
      </c>
      <c r="X144" s="34">
        <f t="shared" si="70"/>
        <v>5.0988463627411208E-3</v>
      </c>
      <c r="Y144" s="34">
        <f t="shared" si="71"/>
        <v>0.14569968089999999</v>
      </c>
    </row>
    <row r="145" spans="1:25" x14ac:dyDescent="0.15">
      <c r="A145" s="51">
        <v>8</v>
      </c>
      <c r="B145" s="81">
        <f t="shared" si="48"/>
        <v>1.0402929042859113</v>
      </c>
      <c r="C145" s="34">
        <f t="shared" si="49"/>
        <v>1.0008250000000001</v>
      </c>
      <c r="D145" s="34">
        <f t="shared" si="50"/>
        <v>5.1240856522366887E-3</v>
      </c>
      <c r="E145" s="34">
        <f t="shared" si="51"/>
        <v>0.1272758346</v>
      </c>
      <c r="F145" s="82">
        <f t="shared" si="52"/>
        <v>1.0402929042859113</v>
      </c>
      <c r="G145" s="38">
        <f t="shared" si="53"/>
        <v>1.0016499999999999</v>
      </c>
      <c r="H145" s="38">
        <f t="shared" si="54"/>
        <v>5.1240856522366887E-3</v>
      </c>
      <c r="I145" s="34">
        <f t="shared" si="55"/>
        <v>0.12738075060000001</v>
      </c>
      <c r="J145" s="81">
        <f t="shared" si="56"/>
        <v>1.0402929042859113</v>
      </c>
      <c r="K145" s="34">
        <f t="shared" si="57"/>
        <v>1.002475</v>
      </c>
      <c r="L145" s="34">
        <f t="shared" si="58"/>
        <v>5.1240856522366887E-3</v>
      </c>
      <c r="M145" s="34">
        <f t="shared" si="59"/>
        <v>0.1274856667</v>
      </c>
      <c r="N145" s="81">
        <f t="shared" si="60"/>
        <v>1.0402929042859113</v>
      </c>
      <c r="O145" s="34">
        <f t="shared" si="61"/>
        <v>1.0033000000000001</v>
      </c>
      <c r="P145" s="34">
        <f t="shared" si="62"/>
        <v>5.1240856522366887E-3</v>
      </c>
      <c r="Q145" s="34">
        <f t="shared" si="63"/>
        <v>0.12759058270000001</v>
      </c>
      <c r="R145" s="81">
        <f t="shared" si="64"/>
        <v>1.0402929042859113</v>
      </c>
      <c r="S145" s="34">
        <f t="shared" si="65"/>
        <v>1.0041249999999999</v>
      </c>
      <c r="T145" s="34">
        <f t="shared" si="66"/>
        <v>5.1240856522366887E-3</v>
      </c>
      <c r="U145" s="34">
        <f t="shared" si="67"/>
        <v>0.12769549869999999</v>
      </c>
      <c r="V145" s="81">
        <f t="shared" si="68"/>
        <v>1.0402929042859113</v>
      </c>
      <c r="W145" s="34">
        <f t="shared" si="69"/>
        <v>1.00495</v>
      </c>
      <c r="X145" s="34">
        <f t="shared" si="70"/>
        <v>5.1240856522366887E-3</v>
      </c>
      <c r="Y145" s="34">
        <f t="shared" si="71"/>
        <v>0.1278004147</v>
      </c>
    </row>
    <row r="146" spans="1:25" x14ac:dyDescent="0.15">
      <c r="A146" s="51">
        <v>9</v>
      </c>
      <c r="B146" s="81">
        <f t="shared" si="48"/>
        <v>1.0454423541621265</v>
      </c>
      <c r="C146" s="34">
        <f t="shared" si="49"/>
        <v>1.0008250000000001</v>
      </c>
      <c r="D146" s="34">
        <f t="shared" si="50"/>
        <v>5.1494498762152605E-3</v>
      </c>
      <c r="E146" s="34">
        <f t="shared" si="51"/>
        <v>0.1134117778</v>
      </c>
      <c r="F146" s="82">
        <f t="shared" si="52"/>
        <v>1.0454423541621265</v>
      </c>
      <c r="G146" s="38">
        <f t="shared" si="53"/>
        <v>1.0016499999999999</v>
      </c>
      <c r="H146" s="38">
        <f t="shared" si="54"/>
        <v>5.1494498762152605E-3</v>
      </c>
      <c r="I146" s="34">
        <f t="shared" si="55"/>
        <v>0.1135052654</v>
      </c>
      <c r="J146" s="81">
        <f t="shared" si="56"/>
        <v>1.0454423541621265</v>
      </c>
      <c r="K146" s="34">
        <f t="shared" si="57"/>
        <v>1.002475</v>
      </c>
      <c r="L146" s="34">
        <f t="shared" si="58"/>
        <v>5.1494498762152605E-3</v>
      </c>
      <c r="M146" s="34">
        <f t="shared" si="59"/>
        <v>0.113598753</v>
      </c>
      <c r="N146" s="81">
        <f t="shared" si="60"/>
        <v>1.0454423541621265</v>
      </c>
      <c r="O146" s="34">
        <f t="shared" si="61"/>
        <v>1.0033000000000001</v>
      </c>
      <c r="P146" s="34">
        <f t="shared" si="62"/>
        <v>5.1494498762152605E-3</v>
      </c>
      <c r="Q146" s="34">
        <f t="shared" si="63"/>
        <v>0.11369224059999999</v>
      </c>
      <c r="R146" s="81">
        <f t="shared" si="64"/>
        <v>1.0454423541621265</v>
      </c>
      <c r="S146" s="34">
        <f t="shared" si="65"/>
        <v>1.0041249999999999</v>
      </c>
      <c r="T146" s="34">
        <f t="shared" si="66"/>
        <v>5.1494498762152605E-3</v>
      </c>
      <c r="U146" s="34">
        <f t="shared" si="67"/>
        <v>0.1137857281</v>
      </c>
      <c r="V146" s="81">
        <f t="shared" si="68"/>
        <v>1.0454423541621265</v>
      </c>
      <c r="W146" s="34">
        <f t="shared" si="69"/>
        <v>1.00495</v>
      </c>
      <c r="X146" s="34">
        <f t="shared" si="70"/>
        <v>5.1494498762152605E-3</v>
      </c>
      <c r="Y146" s="34">
        <f t="shared" si="71"/>
        <v>0.11387921569999999</v>
      </c>
    </row>
    <row r="147" spans="1:25" x14ac:dyDescent="0.15">
      <c r="A147" s="52">
        <v>10</v>
      </c>
      <c r="B147" s="81">
        <f t="shared" si="48"/>
        <v>1.0506172938152289</v>
      </c>
      <c r="C147" s="34">
        <f t="shared" si="49"/>
        <v>1.0008250000000001</v>
      </c>
      <c r="D147" s="34">
        <f t="shared" si="50"/>
        <v>5.174939653102526E-3</v>
      </c>
      <c r="E147" s="36">
        <f t="shared" si="51"/>
        <v>0.10232093790000001</v>
      </c>
      <c r="F147" s="82">
        <f t="shared" si="52"/>
        <v>1.0506172938152289</v>
      </c>
      <c r="G147" s="38">
        <f t="shared" si="53"/>
        <v>1.0016499999999999</v>
      </c>
      <c r="H147" s="38">
        <f t="shared" si="54"/>
        <v>5.174939653102526E-3</v>
      </c>
      <c r="I147" s="36">
        <f t="shared" si="55"/>
        <v>0.10240528309999999</v>
      </c>
      <c r="J147" s="81">
        <f t="shared" si="56"/>
        <v>1.0506172938152289</v>
      </c>
      <c r="K147" s="34">
        <f t="shared" si="57"/>
        <v>1.002475</v>
      </c>
      <c r="L147" s="34">
        <f t="shared" si="58"/>
        <v>5.174939653102526E-3</v>
      </c>
      <c r="M147" s="36">
        <f t="shared" si="59"/>
        <v>0.1024896283</v>
      </c>
      <c r="N147" s="81">
        <f t="shared" si="60"/>
        <v>1.0506172938152289</v>
      </c>
      <c r="O147" s="34">
        <f t="shared" si="61"/>
        <v>1.0033000000000001</v>
      </c>
      <c r="P147" s="34">
        <f t="shared" si="62"/>
        <v>5.174939653102526E-3</v>
      </c>
      <c r="Q147" s="36">
        <f t="shared" si="63"/>
        <v>0.1025739735</v>
      </c>
      <c r="R147" s="81">
        <f t="shared" si="64"/>
        <v>1.0506172938152289</v>
      </c>
      <c r="S147" s="34">
        <f t="shared" si="65"/>
        <v>1.0041249999999999</v>
      </c>
      <c r="T147" s="34">
        <f t="shared" si="66"/>
        <v>5.174939653102526E-3</v>
      </c>
      <c r="U147" s="36">
        <f t="shared" si="67"/>
        <v>0.1026583187</v>
      </c>
      <c r="V147" s="81">
        <f t="shared" si="68"/>
        <v>1.0506172938152289</v>
      </c>
      <c r="W147" s="34">
        <f t="shared" si="69"/>
        <v>1.00495</v>
      </c>
      <c r="X147" s="34">
        <f t="shared" si="70"/>
        <v>5.174939653102526E-3</v>
      </c>
      <c r="Y147" s="36">
        <f t="shared" si="71"/>
        <v>0.1027426639</v>
      </c>
    </row>
    <row r="148" spans="1:25" x14ac:dyDescent="0.15">
      <c r="A148" s="47">
        <v>11</v>
      </c>
      <c r="B148" s="81">
        <f t="shared" si="48"/>
        <v>1.0558178494196144</v>
      </c>
      <c r="C148" s="34">
        <f t="shared" si="49"/>
        <v>1.0008250000000001</v>
      </c>
      <c r="D148" s="34">
        <f t="shared" si="50"/>
        <v>5.2005556043853828E-3</v>
      </c>
      <c r="E148" s="32">
        <f t="shared" si="51"/>
        <v>9.32469831E-2</v>
      </c>
      <c r="F148" s="82">
        <f t="shared" si="52"/>
        <v>1.0558178494196144</v>
      </c>
      <c r="G148" s="38">
        <f t="shared" si="53"/>
        <v>1.0016499999999999</v>
      </c>
      <c r="H148" s="38">
        <f t="shared" si="54"/>
        <v>5.2005556043853828E-3</v>
      </c>
      <c r="I148" s="32">
        <f t="shared" si="55"/>
        <v>9.3323848500000001E-2</v>
      </c>
      <c r="J148" s="81">
        <f t="shared" si="56"/>
        <v>1.0558178494196144</v>
      </c>
      <c r="K148" s="34">
        <f t="shared" si="57"/>
        <v>1.002475</v>
      </c>
      <c r="L148" s="34">
        <f t="shared" si="58"/>
        <v>5.2005556043853828E-3</v>
      </c>
      <c r="M148" s="32">
        <f t="shared" si="59"/>
        <v>9.3400713799999993E-2</v>
      </c>
      <c r="N148" s="81">
        <f t="shared" si="60"/>
        <v>1.0558178494196144</v>
      </c>
      <c r="O148" s="34">
        <f t="shared" si="61"/>
        <v>1.0033000000000001</v>
      </c>
      <c r="P148" s="34">
        <f t="shared" si="62"/>
        <v>5.2005556043853828E-3</v>
      </c>
      <c r="Q148" s="32">
        <f t="shared" si="63"/>
        <v>9.3477579199999994E-2</v>
      </c>
      <c r="R148" s="81">
        <f t="shared" si="64"/>
        <v>1.0558178494196144</v>
      </c>
      <c r="S148" s="34">
        <f t="shared" si="65"/>
        <v>1.0041249999999999</v>
      </c>
      <c r="T148" s="34">
        <f t="shared" si="66"/>
        <v>5.2005556043853828E-3</v>
      </c>
      <c r="U148" s="32">
        <f t="shared" si="67"/>
        <v>9.35544445E-2</v>
      </c>
      <c r="V148" s="81">
        <f t="shared" si="68"/>
        <v>1.0558178494196144</v>
      </c>
      <c r="W148" s="34">
        <f t="shared" si="69"/>
        <v>1.00495</v>
      </c>
      <c r="X148" s="34">
        <f t="shared" si="70"/>
        <v>5.2005556043853828E-3</v>
      </c>
      <c r="Y148" s="32">
        <f t="shared" si="71"/>
        <v>9.3631309900000001E-2</v>
      </c>
    </row>
    <row r="149" spans="1:25" x14ac:dyDescent="0.15">
      <c r="A149" s="48">
        <v>12</v>
      </c>
      <c r="B149" s="81">
        <f t="shared" si="48"/>
        <v>1.0610441477742416</v>
      </c>
      <c r="C149" s="34">
        <f t="shared" si="49"/>
        <v>1.0008250000000001</v>
      </c>
      <c r="D149" s="34">
        <f t="shared" si="50"/>
        <v>5.2262983546270915E-3</v>
      </c>
      <c r="E149" s="34">
        <f t="shared" si="51"/>
        <v>8.5685692100000002E-2</v>
      </c>
      <c r="F149" s="82">
        <f t="shared" si="52"/>
        <v>1.0610441477742416</v>
      </c>
      <c r="G149" s="38">
        <f t="shared" si="53"/>
        <v>1.0016499999999999</v>
      </c>
      <c r="H149" s="38">
        <f t="shared" si="54"/>
        <v>5.2262983546270915E-3</v>
      </c>
      <c r="I149" s="34">
        <f t="shared" si="55"/>
        <v>8.5756324499999995E-2</v>
      </c>
      <c r="J149" s="81">
        <f t="shared" si="56"/>
        <v>1.0610441477742416</v>
      </c>
      <c r="K149" s="34">
        <f t="shared" si="57"/>
        <v>1.002475</v>
      </c>
      <c r="L149" s="34">
        <f t="shared" si="58"/>
        <v>5.2262983546270915E-3</v>
      </c>
      <c r="M149" s="34">
        <f t="shared" si="59"/>
        <v>8.5826956900000001E-2</v>
      </c>
      <c r="N149" s="81">
        <f t="shared" si="60"/>
        <v>1.0610441477742416</v>
      </c>
      <c r="O149" s="34">
        <f t="shared" si="61"/>
        <v>1.0033000000000001</v>
      </c>
      <c r="P149" s="34">
        <f t="shared" si="62"/>
        <v>5.2262983546270915E-3</v>
      </c>
      <c r="Q149" s="34">
        <f t="shared" si="63"/>
        <v>8.5897589400000002E-2</v>
      </c>
      <c r="R149" s="81">
        <f t="shared" si="64"/>
        <v>1.0610441477742416</v>
      </c>
      <c r="S149" s="34">
        <f t="shared" si="65"/>
        <v>1.0041249999999999</v>
      </c>
      <c r="T149" s="34">
        <f t="shared" si="66"/>
        <v>5.2262983546270915E-3</v>
      </c>
      <c r="U149" s="34">
        <f t="shared" si="67"/>
        <v>8.5968221799999994E-2</v>
      </c>
      <c r="V149" s="81">
        <f t="shared" si="68"/>
        <v>1.0610441477742416</v>
      </c>
      <c r="W149" s="34">
        <f t="shared" si="69"/>
        <v>1.00495</v>
      </c>
      <c r="X149" s="34">
        <f t="shared" si="70"/>
        <v>5.2262983546270915E-3</v>
      </c>
      <c r="Y149" s="34">
        <f t="shared" si="71"/>
        <v>8.6038854200000001E-2</v>
      </c>
    </row>
    <row r="150" spans="1:25" x14ac:dyDescent="0.15">
      <c r="A150" s="48">
        <v>13</v>
      </c>
      <c r="B150" s="81">
        <f t="shared" si="48"/>
        <v>1.0662963163057242</v>
      </c>
      <c r="C150" s="34">
        <f t="shared" si="49"/>
        <v>1.0008250000000001</v>
      </c>
      <c r="D150" s="34">
        <f t="shared" si="50"/>
        <v>5.2521685314824958E-3</v>
      </c>
      <c r="E150" s="34">
        <f t="shared" si="51"/>
        <v>7.9287988599999998E-2</v>
      </c>
      <c r="F150" s="82">
        <f t="shared" si="52"/>
        <v>1.0662963163057242</v>
      </c>
      <c r="G150" s="38">
        <f t="shared" si="53"/>
        <v>1.0016499999999999</v>
      </c>
      <c r="H150" s="38">
        <f t="shared" si="54"/>
        <v>5.2521685314824958E-3</v>
      </c>
      <c r="I150" s="34">
        <f t="shared" si="55"/>
        <v>7.9353347300000002E-2</v>
      </c>
      <c r="J150" s="81">
        <f t="shared" si="56"/>
        <v>1.0662963163057242</v>
      </c>
      <c r="K150" s="34">
        <f t="shared" si="57"/>
        <v>1.002475</v>
      </c>
      <c r="L150" s="34">
        <f t="shared" si="58"/>
        <v>5.2521685314824958E-3</v>
      </c>
      <c r="M150" s="34">
        <f t="shared" si="59"/>
        <v>7.9418705899999997E-2</v>
      </c>
      <c r="N150" s="81">
        <f t="shared" si="60"/>
        <v>1.0662963163057242</v>
      </c>
      <c r="O150" s="34">
        <f t="shared" si="61"/>
        <v>1.0033000000000001</v>
      </c>
      <c r="P150" s="34">
        <f t="shared" si="62"/>
        <v>5.2521685314824958E-3</v>
      </c>
      <c r="Q150" s="34">
        <f t="shared" si="63"/>
        <v>7.9484064600000001E-2</v>
      </c>
      <c r="R150" s="81">
        <f t="shared" si="64"/>
        <v>1.0662963163057242</v>
      </c>
      <c r="S150" s="34">
        <f t="shared" si="65"/>
        <v>1.0041249999999999</v>
      </c>
      <c r="T150" s="34">
        <f t="shared" si="66"/>
        <v>5.2521685314824958E-3</v>
      </c>
      <c r="U150" s="34">
        <f t="shared" si="67"/>
        <v>7.9549423300000005E-2</v>
      </c>
      <c r="V150" s="81">
        <f t="shared" si="68"/>
        <v>1.0662963163057242</v>
      </c>
      <c r="W150" s="34">
        <f t="shared" si="69"/>
        <v>1.00495</v>
      </c>
      <c r="X150" s="34">
        <f t="shared" si="70"/>
        <v>5.2521685314824958E-3</v>
      </c>
      <c r="Y150" s="34">
        <f t="shared" si="71"/>
        <v>7.9614781900000001E-2</v>
      </c>
    </row>
    <row r="151" spans="1:25" x14ac:dyDescent="0.15">
      <c r="A151" s="48">
        <v>14</v>
      </c>
      <c r="B151" s="81">
        <f t="shared" si="48"/>
        <v>1.0715744830714375</v>
      </c>
      <c r="C151" s="34">
        <f t="shared" si="49"/>
        <v>1.0008250000000001</v>
      </c>
      <c r="D151" s="34">
        <f t="shared" si="50"/>
        <v>5.2781667657133347E-3</v>
      </c>
      <c r="E151" s="34">
        <f t="shared" si="51"/>
        <v>7.3804532399999997E-2</v>
      </c>
      <c r="F151" s="82">
        <f t="shared" si="52"/>
        <v>1.0715744830714375</v>
      </c>
      <c r="G151" s="38">
        <f t="shared" si="53"/>
        <v>1.0016499999999999</v>
      </c>
      <c r="H151" s="38">
        <f t="shared" si="54"/>
        <v>5.2781667657133347E-3</v>
      </c>
      <c r="I151" s="34">
        <f t="shared" si="55"/>
        <v>7.3865370900000005E-2</v>
      </c>
      <c r="J151" s="81">
        <f t="shared" si="56"/>
        <v>1.0715744830714375</v>
      </c>
      <c r="K151" s="34">
        <f t="shared" si="57"/>
        <v>1.002475</v>
      </c>
      <c r="L151" s="34">
        <f t="shared" si="58"/>
        <v>5.2781667657133347E-3</v>
      </c>
      <c r="M151" s="34">
        <f t="shared" si="59"/>
        <v>7.3926209500000006E-2</v>
      </c>
      <c r="N151" s="81">
        <f t="shared" si="60"/>
        <v>1.0715744830714375</v>
      </c>
      <c r="O151" s="34">
        <f t="shared" si="61"/>
        <v>1.0033000000000001</v>
      </c>
      <c r="P151" s="34">
        <f t="shared" si="62"/>
        <v>5.2781667657133347E-3</v>
      </c>
      <c r="Q151" s="34">
        <f t="shared" si="63"/>
        <v>7.3987048E-2</v>
      </c>
      <c r="R151" s="81">
        <f t="shared" si="64"/>
        <v>1.0715744830714375</v>
      </c>
      <c r="S151" s="34">
        <f t="shared" si="65"/>
        <v>1.0041249999999999</v>
      </c>
      <c r="T151" s="34">
        <f t="shared" si="66"/>
        <v>5.2781667657133347E-3</v>
      </c>
      <c r="U151" s="34">
        <f t="shared" si="67"/>
        <v>7.4047886600000001E-2</v>
      </c>
      <c r="V151" s="81">
        <f t="shared" si="68"/>
        <v>1.0715744830714375</v>
      </c>
      <c r="W151" s="34">
        <f t="shared" si="69"/>
        <v>1.00495</v>
      </c>
      <c r="X151" s="34">
        <f t="shared" si="70"/>
        <v>5.2781667657133347E-3</v>
      </c>
      <c r="Y151" s="34">
        <f t="shared" si="71"/>
        <v>7.4108725099999995E-2</v>
      </c>
    </row>
    <row r="152" spans="1:25" x14ac:dyDescent="0.15">
      <c r="A152" s="49">
        <v>15</v>
      </c>
      <c r="B152" s="81">
        <f t="shared" si="48"/>
        <v>1.0768787767626411</v>
      </c>
      <c r="C152" s="34">
        <f t="shared" si="49"/>
        <v>1.0008250000000001</v>
      </c>
      <c r="D152" s="34">
        <f t="shared" si="50"/>
        <v>5.304293691203615E-3</v>
      </c>
      <c r="E152" s="38">
        <f t="shared" si="51"/>
        <v>6.9052474000000003E-2</v>
      </c>
      <c r="F152" s="82">
        <f t="shared" si="52"/>
        <v>1.0768787767626411</v>
      </c>
      <c r="G152" s="38">
        <f t="shared" si="53"/>
        <v>1.0016499999999999</v>
      </c>
      <c r="H152" s="38">
        <f t="shared" si="54"/>
        <v>5.304293691203615E-3</v>
      </c>
      <c r="I152" s="38">
        <f t="shared" si="55"/>
        <v>6.9109395300000001E-2</v>
      </c>
      <c r="J152" s="81">
        <f t="shared" si="56"/>
        <v>1.0768787767626411</v>
      </c>
      <c r="K152" s="34">
        <f t="shared" si="57"/>
        <v>1.002475</v>
      </c>
      <c r="L152" s="34">
        <f t="shared" si="58"/>
        <v>5.304293691203615E-3</v>
      </c>
      <c r="M152" s="38">
        <f t="shared" si="59"/>
        <v>6.9166316699999994E-2</v>
      </c>
      <c r="N152" s="81">
        <f t="shared" si="60"/>
        <v>1.0768787767626411</v>
      </c>
      <c r="O152" s="34">
        <f t="shared" si="61"/>
        <v>1.0033000000000001</v>
      </c>
      <c r="P152" s="34">
        <f t="shared" si="62"/>
        <v>5.304293691203615E-3</v>
      </c>
      <c r="Q152" s="38">
        <f t="shared" si="63"/>
        <v>6.9223238000000006E-2</v>
      </c>
      <c r="R152" s="81">
        <f t="shared" si="64"/>
        <v>1.0768787767626411</v>
      </c>
      <c r="S152" s="34">
        <f t="shared" si="65"/>
        <v>1.0041249999999999</v>
      </c>
      <c r="T152" s="34">
        <f t="shared" si="66"/>
        <v>5.304293691203615E-3</v>
      </c>
      <c r="U152" s="38">
        <f t="shared" si="67"/>
        <v>6.9280159300000005E-2</v>
      </c>
      <c r="V152" s="81">
        <f t="shared" si="68"/>
        <v>1.0768787767626411</v>
      </c>
      <c r="W152" s="34">
        <f t="shared" si="69"/>
        <v>1.00495</v>
      </c>
      <c r="X152" s="34">
        <f t="shared" si="70"/>
        <v>5.304293691203615E-3</v>
      </c>
      <c r="Y152" s="38">
        <f t="shared" si="71"/>
        <v>6.9337080699999998E-2</v>
      </c>
    </row>
    <row r="153" spans="1:25" x14ac:dyDescent="0.15">
      <c r="A153" s="50">
        <v>16</v>
      </c>
      <c r="B153" s="81">
        <f t="shared" si="48"/>
        <v>1.0822093267076163</v>
      </c>
      <c r="C153" s="34">
        <f t="shared" si="49"/>
        <v>1.0008250000000001</v>
      </c>
      <c r="D153" s="34">
        <f t="shared" si="50"/>
        <v>5.3305499449750734E-3</v>
      </c>
      <c r="E153" s="40">
        <f t="shared" si="51"/>
        <v>6.4894676299999995E-2</v>
      </c>
      <c r="F153" s="82">
        <f t="shared" si="52"/>
        <v>1.0822093267076163</v>
      </c>
      <c r="G153" s="38">
        <f t="shared" si="53"/>
        <v>1.0016499999999999</v>
      </c>
      <c r="H153" s="38">
        <f t="shared" si="54"/>
        <v>5.3305499449750734E-3</v>
      </c>
      <c r="I153" s="40">
        <f t="shared" si="55"/>
        <v>6.4948170299999997E-2</v>
      </c>
      <c r="J153" s="81">
        <f t="shared" si="56"/>
        <v>1.0822093267076163</v>
      </c>
      <c r="K153" s="34">
        <f t="shared" si="57"/>
        <v>1.002475</v>
      </c>
      <c r="L153" s="34">
        <f t="shared" si="58"/>
        <v>5.3305499449750734E-3</v>
      </c>
      <c r="M153" s="40">
        <f t="shared" si="59"/>
        <v>6.5001664299999998E-2</v>
      </c>
      <c r="N153" s="81">
        <f t="shared" si="60"/>
        <v>1.0822093267076163</v>
      </c>
      <c r="O153" s="34">
        <f t="shared" si="61"/>
        <v>1.0033000000000001</v>
      </c>
      <c r="P153" s="34">
        <f t="shared" si="62"/>
        <v>5.3305499449750734E-3</v>
      </c>
      <c r="Q153" s="40">
        <f t="shared" si="63"/>
        <v>6.5055158299999999E-2</v>
      </c>
      <c r="R153" s="81">
        <f t="shared" si="64"/>
        <v>1.0822093267076163</v>
      </c>
      <c r="S153" s="34">
        <f t="shared" si="65"/>
        <v>1.0041249999999999</v>
      </c>
      <c r="T153" s="34">
        <f t="shared" si="66"/>
        <v>5.3305499449750734E-3</v>
      </c>
      <c r="U153" s="40">
        <f t="shared" si="67"/>
        <v>6.5108652200000006E-2</v>
      </c>
      <c r="V153" s="81">
        <f t="shared" si="68"/>
        <v>1.0822093267076163</v>
      </c>
      <c r="W153" s="34">
        <f t="shared" si="69"/>
        <v>1.00495</v>
      </c>
      <c r="X153" s="34">
        <f t="shared" si="70"/>
        <v>5.3305499449750734E-3</v>
      </c>
      <c r="Y153" s="40">
        <f t="shared" si="71"/>
        <v>6.5162146200000007E-2</v>
      </c>
    </row>
    <row r="154" spans="1:25" x14ac:dyDescent="0.15">
      <c r="A154" s="51">
        <v>17</v>
      </c>
      <c r="B154" s="81">
        <f t="shared" si="48"/>
        <v>1.0875662628748191</v>
      </c>
      <c r="C154" s="34">
        <f t="shared" si="49"/>
        <v>1.0008250000000001</v>
      </c>
      <c r="D154" s="34">
        <f t="shared" si="50"/>
        <v>5.3569361672027001E-3</v>
      </c>
      <c r="E154" s="34">
        <f t="shared" si="51"/>
        <v>6.1226269799999997E-2</v>
      </c>
      <c r="F154" s="82">
        <f t="shared" si="52"/>
        <v>1.0875662628748191</v>
      </c>
      <c r="G154" s="38">
        <f t="shared" si="53"/>
        <v>1.0016499999999999</v>
      </c>
      <c r="H154" s="38">
        <f t="shared" si="54"/>
        <v>5.3569361672027001E-3</v>
      </c>
      <c r="I154" s="34">
        <f t="shared" si="55"/>
        <v>6.1276739900000002E-2</v>
      </c>
      <c r="J154" s="81">
        <f t="shared" si="56"/>
        <v>1.0875662628748191</v>
      </c>
      <c r="K154" s="34">
        <f t="shared" si="57"/>
        <v>1.002475</v>
      </c>
      <c r="L154" s="34">
        <f t="shared" si="58"/>
        <v>5.3569361672027001E-3</v>
      </c>
      <c r="M154" s="34">
        <f t="shared" si="59"/>
        <v>6.1327209899999999E-2</v>
      </c>
      <c r="N154" s="81">
        <f t="shared" si="60"/>
        <v>1.0875662628748191</v>
      </c>
      <c r="O154" s="34">
        <f t="shared" si="61"/>
        <v>1.0033000000000001</v>
      </c>
      <c r="P154" s="34">
        <f t="shared" si="62"/>
        <v>5.3569361672027001E-3</v>
      </c>
      <c r="Q154" s="34">
        <f t="shared" si="63"/>
        <v>6.1377679900000003E-2</v>
      </c>
      <c r="R154" s="81">
        <f t="shared" si="64"/>
        <v>1.0875662628748191</v>
      </c>
      <c r="S154" s="34">
        <f t="shared" si="65"/>
        <v>1.0041249999999999</v>
      </c>
      <c r="T154" s="34">
        <f t="shared" si="66"/>
        <v>5.3569361672027001E-3</v>
      </c>
      <c r="U154" s="34">
        <f t="shared" si="67"/>
        <v>6.1428150000000001E-2</v>
      </c>
      <c r="V154" s="81">
        <f t="shared" si="68"/>
        <v>1.0875662628748191</v>
      </c>
      <c r="W154" s="34">
        <f t="shared" si="69"/>
        <v>1.00495</v>
      </c>
      <c r="X154" s="34">
        <f t="shared" si="70"/>
        <v>5.3569361672027001E-3</v>
      </c>
      <c r="Y154" s="34">
        <f t="shared" si="71"/>
        <v>6.1478619999999998E-2</v>
      </c>
    </row>
    <row r="155" spans="1:25" x14ac:dyDescent="0.15">
      <c r="A155" s="51">
        <v>18</v>
      </c>
      <c r="B155" s="81">
        <f t="shared" si="48"/>
        <v>1.0929497158760495</v>
      </c>
      <c r="C155" s="34">
        <f t="shared" si="49"/>
        <v>1.0008250000000001</v>
      </c>
      <c r="D155" s="34">
        <f t="shared" si="50"/>
        <v>5.3834530012303542E-3</v>
      </c>
      <c r="E155" s="34">
        <f t="shared" si="51"/>
        <v>5.7965689299999998E-2</v>
      </c>
      <c r="F155" s="82">
        <f t="shared" si="52"/>
        <v>1.0929497158760495</v>
      </c>
      <c r="G155" s="38">
        <f t="shared" si="53"/>
        <v>1.0016499999999999</v>
      </c>
      <c r="H155" s="38">
        <f t="shared" si="54"/>
        <v>5.3834530012303542E-3</v>
      </c>
      <c r="I155" s="34">
        <f t="shared" si="55"/>
        <v>5.8013471599999998E-2</v>
      </c>
      <c r="J155" s="81">
        <f t="shared" si="56"/>
        <v>1.0929497158760495</v>
      </c>
      <c r="K155" s="34">
        <f t="shared" si="57"/>
        <v>1.002475</v>
      </c>
      <c r="L155" s="34">
        <f t="shared" si="58"/>
        <v>5.3834530012303542E-3</v>
      </c>
      <c r="M155" s="34">
        <f t="shared" si="59"/>
        <v>5.8061253799999997E-2</v>
      </c>
      <c r="N155" s="81">
        <f t="shared" si="60"/>
        <v>1.0929497158760495</v>
      </c>
      <c r="O155" s="34">
        <f t="shared" si="61"/>
        <v>1.0033000000000001</v>
      </c>
      <c r="P155" s="34">
        <f t="shared" si="62"/>
        <v>5.3834530012303542E-3</v>
      </c>
      <c r="Q155" s="34">
        <f t="shared" si="63"/>
        <v>5.8109036099999997E-2</v>
      </c>
      <c r="R155" s="81">
        <f t="shared" si="64"/>
        <v>1.0929497158760495</v>
      </c>
      <c r="S155" s="34">
        <f t="shared" si="65"/>
        <v>1.0041249999999999</v>
      </c>
      <c r="T155" s="34">
        <f t="shared" si="66"/>
        <v>5.3834530012303542E-3</v>
      </c>
      <c r="U155" s="34">
        <f t="shared" si="67"/>
        <v>5.8156818399999997E-2</v>
      </c>
      <c r="V155" s="81">
        <f t="shared" si="68"/>
        <v>1.0929497158760495</v>
      </c>
      <c r="W155" s="34">
        <f t="shared" si="69"/>
        <v>1.00495</v>
      </c>
      <c r="X155" s="34">
        <f t="shared" si="70"/>
        <v>5.3834530012303542E-3</v>
      </c>
      <c r="Y155" s="34">
        <f t="shared" si="71"/>
        <v>5.8204600699999998E-2</v>
      </c>
    </row>
    <row r="156" spans="1:25" x14ac:dyDescent="0.15">
      <c r="A156" s="51">
        <v>19</v>
      </c>
      <c r="B156" s="81">
        <f t="shared" si="48"/>
        <v>1.098359816969636</v>
      </c>
      <c r="C156" s="34">
        <f t="shared" si="49"/>
        <v>1.0008250000000001</v>
      </c>
      <c r="D156" s="34">
        <f t="shared" si="50"/>
        <v>5.4101010935864446E-3</v>
      </c>
      <c r="E156" s="34">
        <f t="shared" si="51"/>
        <v>5.5048541100000001E-2</v>
      </c>
      <c r="F156" s="82">
        <f t="shared" si="52"/>
        <v>1.098359816969636</v>
      </c>
      <c r="G156" s="38">
        <f t="shared" si="53"/>
        <v>1.0016499999999999</v>
      </c>
      <c r="H156" s="38">
        <f t="shared" si="54"/>
        <v>5.4101010935864446E-3</v>
      </c>
      <c r="I156" s="34">
        <f t="shared" si="55"/>
        <v>5.5093918700000001E-2</v>
      </c>
      <c r="J156" s="81">
        <f t="shared" si="56"/>
        <v>1.098359816969636</v>
      </c>
      <c r="K156" s="34">
        <f t="shared" si="57"/>
        <v>1.002475</v>
      </c>
      <c r="L156" s="34">
        <f t="shared" si="58"/>
        <v>5.4101010935864446E-3</v>
      </c>
      <c r="M156" s="34">
        <f t="shared" si="59"/>
        <v>5.5139296300000001E-2</v>
      </c>
      <c r="N156" s="81">
        <f t="shared" si="60"/>
        <v>1.098359816969636</v>
      </c>
      <c r="O156" s="34">
        <f t="shared" si="61"/>
        <v>1.0033000000000001</v>
      </c>
      <c r="P156" s="34">
        <f t="shared" si="62"/>
        <v>5.4101010935864446E-3</v>
      </c>
      <c r="Q156" s="34">
        <f t="shared" si="63"/>
        <v>5.5184673900000002E-2</v>
      </c>
      <c r="R156" s="81">
        <f t="shared" si="64"/>
        <v>1.098359816969636</v>
      </c>
      <c r="S156" s="34">
        <f t="shared" si="65"/>
        <v>1.0041249999999999</v>
      </c>
      <c r="T156" s="34">
        <f t="shared" si="66"/>
        <v>5.4101010935864446E-3</v>
      </c>
      <c r="U156" s="34">
        <f t="shared" si="67"/>
        <v>5.5230051500000002E-2</v>
      </c>
      <c r="V156" s="81">
        <f t="shared" si="68"/>
        <v>1.098359816969636</v>
      </c>
      <c r="W156" s="34">
        <f t="shared" si="69"/>
        <v>1.00495</v>
      </c>
      <c r="X156" s="34">
        <f t="shared" si="70"/>
        <v>5.4101010935864446E-3</v>
      </c>
      <c r="Y156" s="34">
        <f t="shared" si="71"/>
        <v>5.5275429100000002E-2</v>
      </c>
    </row>
    <row r="157" spans="1:25" x14ac:dyDescent="0.15">
      <c r="A157" s="52">
        <v>20</v>
      </c>
      <c r="B157" s="81">
        <f t="shared" si="48"/>
        <v>1.1037966980636358</v>
      </c>
      <c r="C157" s="34">
        <f t="shared" si="49"/>
        <v>1.0008250000000001</v>
      </c>
      <c r="D157" s="34">
        <f t="shared" si="50"/>
        <v>5.436881093999698E-3</v>
      </c>
      <c r="E157" s="36">
        <f t="shared" si="51"/>
        <v>5.2423310399999999E-2</v>
      </c>
      <c r="F157" s="82">
        <f t="shared" si="52"/>
        <v>1.1037966980636358</v>
      </c>
      <c r="G157" s="38">
        <f t="shared" si="53"/>
        <v>1.0016499999999999</v>
      </c>
      <c r="H157" s="38">
        <f t="shared" si="54"/>
        <v>5.436881093999698E-3</v>
      </c>
      <c r="I157" s="36">
        <f t="shared" si="55"/>
        <v>5.2466524E-2</v>
      </c>
      <c r="J157" s="81">
        <f t="shared" si="56"/>
        <v>1.1037966980636358</v>
      </c>
      <c r="K157" s="34">
        <f t="shared" si="57"/>
        <v>1.002475</v>
      </c>
      <c r="L157" s="34">
        <f t="shared" si="58"/>
        <v>5.436881093999698E-3</v>
      </c>
      <c r="M157" s="36">
        <f t="shared" si="59"/>
        <v>5.2509737600000002E-2</v>
      </c>
      <c r="N157" s="81">
        <f t="shared" si="60"/>
        <v>1.1037966980636358</v>
      </c>
      <c r="O157" s="34">
        <f t="shared" si="61"/>
        <v>1.0033000000000001</v>
      </c>
      <c r="P157" s="34">
        <f t="shared" si="62"/>
        <v>5.436881093999698E-3</v>
      </c>
      <c r="Q157" s="36">
        <f t="shared" si="63"/>
        <v>5.2552951100000002E-2</v>
      </c>
      <c r="R157" s="81">
        <f t="shared" si="64"/>
        <v>1.1037966980636358</v>
      </c>
      <c r="S157" s="34">
        <f t="shared" si="65"/>
        <v>1.0041249999999999</v>
      </c>
      <c r="T157" s="34">
        <f t="shared" si="66"/>
        <v>5.436881093999698E-3</v>
      </c>
      <c r="U157" s="36">
        <f t="shared" si="67"/>
        <v>5.2596164700000003E-2</v>
      </c>
      <c r="V157" s="81">
        <f t="shared" si="68"/>
        <v>1.1037966980636358</v>
      </c>
      <c r="W157" s="34">
        <f t="shared" si="69"/>
        <v>1.00495</v>
      </c>
      <c r="X157" s="34">
        <f t="shared" si="70"/>
        <v>5.436881093999698E-3</v>
      </c>
      <c r="Y157" s="36">
        <f t="shared" si="71"/>
        <v>5.2639378299999998E-2</v>
      </c>
    </row>
    <row r="158" spans="1:25" x14ac:dyDescent="0.15">
      <c r="A158" s="47">
        <v>21</v>
      </c>
      <c r="B158" s="81">
        <f t="shared" si="48"/>
        <v>1.1092604917190507</v>
      </c>
      <c r="C158" s="34">
        <f t="shared" si="49"/>
        <v>1.0008250000000001</v>
      </c>
      <c r="D158" s="34">
        <f t="shared" si="50"/>
        <v>5.4637936554149972E-3</v>
      </c>
      <c r="E158" s="32">
        <f t="shared" si="51"/>
        <v>5.0048294700000003E-2</v>
      </c>
      <c r="F158" s="82">
        <f t="shared" si="52"/>
        <v>1.1092604917190507</v>
      </c>
      <c r="G158" s="38">
        <f t="shared" si="53"/>
        <v>1.0016499999999999</v>
      </c>
      <c r="H158" s="38">
        <f t="shared" si="54"/>
        <v>5.4637936554149972E-3</v>
      </c>
      <c r="I158" s="32">
        <f t="shared" si="55"/>
        <v>5.0089550500000003E-2</v>
      </c>
      <c r="J158" s="81">
        <f t="shared" si="56"/>
        <v>1.1092604917190507</v>
      </c>
      <c r="K158" s="34">
        <f t="shared" si="57"/>
        <v>1.002475</v>
      </c>
      <c r="L158" s="34">
        <f t="shared" si="58"/>
        <v>5.4637936554149972E-3</v>
      </c>
      <c r="M158" s="32">
        <f t="shared" si="59"/>
        <v>5.0130806299999997E-2</v>
      </c>
      <c r="N158" s="81">
        <f t="shared" si="60"/>
        <v>1.1092604917190507</v>
      </c>
      <c r="O158" s="34">
        <f t="shared" si="61"/>
        <v>1.0033000000000001</v>
      </c>
      <c r="P158" s="34">
        <f t="shared" si="62"/>
        <v>5.4637936554149972E-3</v>
      </c>
      <c r="Q158" s="32">
        <f t="shared" si="63"/>
        <v>5.0172062099999998E-2</v>
      </c>
      <c r="R158" s="81">
        <f t="shared" si="64"/>
        <v>1.1092604917190507</v>
      </c>
      <c r="S158" s="34">
        <f t="shared" si="65"/>
        <v>1.0041249999999999</v>
      </c>
      <c r="T158" s="34">
        <f t="shared" si="66"/>
        <v>5.4637936554149972E-3</v>
      </c>
      <c r="U158" s="32">
        <f t="shared" si="67"/>
        <v>5.0213317899999999E-2</v>
      </c>
      <c r="V158" s="81">
        <f t="shared" si="68"/>
        <v>1.1092604917190507</v>
      </c>
      <c r="W158" s="34">
        <f t="shared" si="69"/>
        <v>1.00495</v>
      </c>
      <c r="X158" s="34">
        <f t="shared" si="70"/>
        <v>5.4637936554149972E-3</v>
      </c>
      <c r="Y158" s="32">
        <f t="shared" si="71"/>
        <v>5.0254573699999999E-2</v>
      </c>
    </row>
    <row r="159" spans="1:25" x14ac:dyDescent="0.15">
      <c r="A159" s="48">
        <v>22</v>
      </c>
      <c r="B159" s="81">
        <f t="shared" si="48"/>
        <v>1.1147513311530601</v>
      </c>
      <c r="C159" s="34">
        <f t="shared" si="49"/>
        <v>1.0008250000000001</v>
      </c>
      <c r="D159" s="34">
        <f t="shared" si="50"/>
        <v>5.4908394340093016E-3</v>
      </c>
      <c r="E159" s="34">
        <f t="shared" si="51"/>
        <v>4.7889373700000001E-2</v>
      </c>
      <c r="F159" s="82">
        <f t="shared" si="52"/>
        <v>1.1147513311530601</v>
      </c>
      <c r="G159" s="38">
        <f t="shared" si="53"/>
        <v>1.0016499999999999</v>
      </c>
      <c r="H159" s="38">
        <f t="shared" si="54"/>
        <v>5.4908394340093016E-3</v>
      </c>
      <c r="I159" s="34">
        <f t="shared" si="55"/>
        <v>4.7928849799999999E-2</v>
      </c>
      <c r="J159" s="81">
        <f t="shared" si="56"/>
        <v>1.1147513311530601</v>
      </c>
      <c r="K159" s="34">
        <f t="shared" si="57"/>
        <v>1.002475</v>
      </c>
      <c r="L159" s="34">
        <f t="shared" si="58"/>
        <v>5.4908394340093016E-3</v>
      </c>
      <c r="M159" s="34">
        <f t="shared" si="59"/>
        <v>4.7968325999999999E-2</v>
      </c>
      <c r="N159" s="81">
        <f t="shared" si="60"/>
        <v>1.1147513311530601</v>
      </c>
      <c r="O159" s="34">
        <f t="shared" si="61"/>
        <v>1.0033000000000001</v>
      </c>
      <c r="P159" s="34">
        <f t="shared" si="62"/>
        <v>5.4908394340093016E-3</v>
      </c>
      <c r="Q159" s="34">
        <f t="shared" si="63"/>
        <v>4.8007802199999998E-2</v>
      </c>
      <c r="R159" s="81">
        <f t="shared" si="64"/>
        <v>1.1147513311530601</v>
      </c>
      <c r="S159" s="34">
        <f t="shared" si="65"/>
        <v>1.0041249999999999</v>
      </c>
      <c r="T159" s="34">
        <f t="shared" si="66"/>
        <v>5.4908394340093016E-3</v>
      </c>
      <c r="U159" s="34">
        <f t="shared" si="67"/>
        <v>4.8047278300000003E-2</v>
      </c>
      <c r="V159" s="81">
        <f t="shared" si="68"/>
        <v>1.1147513311530601</v>
      </c>
      <c r="W159" s="34">
        <f t="shared" si="69"/>
        <v>1.00495</v>
      </c>
      <c r="X159" s="34">
        <f t="shared" si="70"/>
        <v>5.4908394340093016E-3</v>
      </c>
      <c r="Y159" s="34">
        <f t="shared" si="71"/>
        <v>4.8086754500000002E-2</v>
      </c>
    </row>
    <row r="160" spans="1:25" x14ac:dyDescent="0.15">
      <c r="A160" s="48">
        <v>23</v>
      </c>
      <c r="B160" s="81">
        <f t="shared" si="48"/>
        <v>1.1202693502422678</v>
      </c>
      <c r="C160" s="34">
        <f t="shared" si="49"/>
        <v>1.0008250000000001</v>
      </c>
      <c r="D160" s="34">
        <f t="shared" si="50"/>
        <v>5.5180190892076472E-3</v>
      </c>
      <c r="E160" s="34">
        <f t="shared" si="51"/>
        <v>4.5918361099999999E-2</v>
      </c>
      <c r="F160" s="82">
        <f t="shared" si="52"/>
        <v>1.1202693502422678</v>
      </c>
      <c r="G160" s="38">
        <f t="shared" si="53"/>
        <v>1.0016499999999999</v>
      </c>
      <c r="H160" s="38">
        <f t="shared" si="54"/>
        <v>5.5180190892076472E-3</v>
      </c>
      <c r="I160" s="34">
        <f t="shared" si="55"/>
        <v>4.5956212500000003E-2</v>
      </c>
      <c r="J160" s="81">
        <f t="shared" si="56"/>
        <v>1.1202693502422678</v>
      </c>
      <c r="K160" s="34">
        <f t="shared" si="57"/>
        <v>1.002475</v>
      </c>
      <c r="L160" s="34">
        <f t="shared" si="58"/>
        <v>5.5180190892076472E-3</v>
      </c>
      <c r="M160" s="34">
        <f t="shared" si="59"/>
        <v>4.5994064000000001E-2</v>
      </c>
      <c r="N160" s="81">
        <f t="shared" si="60"/>
        <v>1.1202693502422678</v>
      </c>
      <c r="O160" s="34">
        <f t="shared" si="61"/>
        <v>1.0033000000000001</v>
      </c>
      <c r="P160" s="34">
        <f t="shared" si="62"/>
        <v>5.5180190892076472E-3</v>
      </c>
      <c r="Q160" s="34">
        <f t="shared" si="63"/>
        <v>4.6031915399999998E-2</v>
      </c>
      <c r="R160" s="81">
        <f t="shared" si="64"/>
        <v>1.1202693502422678</v>
      </c>
      <c r="S160" s="34">
        <f t="shared" si="65"/>
        <v>1.0041249999999999</v>
      </c>
      <c r="T160" s="34">
        <f t="shared" si="66"/>
        <v>5.5180190892076472E-3</v>
      </c>
      <c r="U160" s="34">
        <f t="shared" si="67"/>
        <v>4.6069766800000002E-2</v>
      </c>
      <c r="V160" s="81">
        <f t="shared" si="68"/>
        <v>1.1202693502422678</v>
      </c>
      <c r="W160" s="34">
        <f t="shared" si="69"/>
        <v>1.00495</v>
      </c>
      <c r="X160" s="34">
        <f t="shared" si="70"/>
        <v>5.5180190892076472E-3</v>
      </c>
      <c r="Y160" s="34">
        <f t="shared" si="71"/>
        <v>4.6107618199999999E-2</v>
      </c>
    </row>
    <row r="161" spans="1:25" x14ac:dyDescent="0.15">
      <c r="A161" s="48">
        <v>24</v>
      </c>
      <c r="B161" s="81">
        <f t="shared" si="48"/>
        <v>1.125814683525967</v>
      </c>
      <c r="C161" s="34">
        <f t="shared" si="49"/>
        <v>1.0008250000000001</v>
      </c>
      <c r="D161" s="34">
        <f t="shared" si="50"/>
        <v>5.5453332836992251E-3</v>
      </c>
      <c r="E161" s="34">
        <f t="shared" si="51"/>
        <v>4.4111768400000001E-2</v>
      </c>
      <c r="F161" s="82">
        <f t="shared" si="52"/>
        <v>1.125814683525967</v>
      </c>
      <c r="G161" s="38">
        <f t="shared" si="53"/>
        <v>1.0016499999999999</v>
      </c>
      <c r="H161" s="38">
        <f t="shared" si="54"/>
        <v>5.5453332836992251E-3</v>
      </c>
      <c r="I161" s="34">
        <f t="shared" si="55"/>
        <v>4.4148130600000002E-2</v>
      </c>
      <c r="J161" s="81">
        <f t="shared" si="56"/>
        <v>1.125814683525967</v>
      </c>
      <c r="K161" s="34">
        <f t="shared" si="57"/>
        <v>1.002475</v>
      </c>
      <c r="L161" s="34">
        <f t="shared" si="58"/>
        <v>5.5453332836992251E-3</v>
      </c>
      <c r="M161" s="34">
        <f t="shared" si="59"/>
        <v>4.4184492800000003E-2</v>
      </c>
      <c r="N161" s="81">
        <f t="shared" si="60"/>
        <v>1.125814683525967</v>
      </c>
      <c r="O161" s="34">
        <f t="shared" si="61"/>
        <v>1.0033000000000001</v>
      </c>
      <c r="P161" s="34">
        <f t="shared" si="62"/>
        <v>5.5453332836992251E-3</v>
      </c>
      <c r="Q161" s="34">
        <f t="shared" si="63"/>
        <v>4.4220855099999998E-2</v>
      </c>
      <c r="R161" s="81">
        <f t="shared" si="64"/>
        <v>1.125814683525967</v>
      </c>
      <c r="S161" s="34">
        <f t="shared" si="65"/>
        <v>1.0041249999999999</v>
      </c>
      <c r="T161" s="34">
        <f t="shared" si="66"/>
        <v>5.5453332836992251E-3</v>
      </c>
      <c r="U161" s="34">
        <f t="shared" si="67"/>
        <v>4.4257217299999999E-2</v>
      </c>
      <c r="V161" s="81">
        <f t="shared" si="68"/>
        <v>1.125814683525967</v>
      </c>
      <c r="W161" s="34">
        <f t="shared" si="69"/>
        <v>1.00495</v>
      </c>
      <c r="X161" s="34">
        <f t="shared" si="70"/>
        <v>5.5453332836992251E-3</v>
      </c>
      <c r="Y161" s="34">
        <f t="shared" si="71"/>
        <v>4.4293579499999999E-2</v>
      </c>
    </row>
    <row r="162" spans="1:25" x14ac:dyDescent="0.15">
      <c r="A162" s="49">
        <v>25</v>
      </c>
      <c r="B162" s="81">
        <f t="shared" si="48"/>
        <v>1.1313874662094205</v>
      </c>
      <c r="C162" s="34">
        <f t="shared" si="49"/>
        <v>1.0008250000000001</v>
      </c>
      <c r="D162" s="34">
        <f t="shared" si="50"/>
        <v>5.5727826834535369E-3</v>
      </c>
      <c r="E162" s="38">
        <f t="shared" si="51"/>
        <v>4.2449865199999999E-2</v>
      </c>
      <c r="F162" s="82">
        <f t="shared" si="52"/>
        <v>1.1313874662094205</v>
      </c>
      <c r="G162" s="38">
        <f t="shared" si="53"/>
        <v>1.0016499999999999</v>
      </c>
      <c r="H162" s="38">
        <f t="shared" si="54"/>
        <v>5.5727826834535369E-3</v>
      </c>
      <c r="I162" s="38">
        <f t="shared" si="55"/>
        <v>4.2484857500000001E-2</v>
      </c>
      <c r="J162" s="81">
        <f t="shared" si="56"/>
        <v>1.1313874662094205</v>
      </c>
      <c r="K162" s="34">
        <f t="shared" si="57"/>
        <v>1.002475</v>
      </c>
      <c r="L162" s="34">
        <f t="shared" si="58"/>
        <v>5.5727826834535369E-3</v>
      </c>
      <c r="M162" s="38">
        <f t="shared" si="59"/>
        <v>4.2519849700000001E-2</v>
      </c>
      <c r="N162" s="81">
        <f t="shared" si="60"/>
        <v>1.1313874662094205</v>
      </c>
      <c r="O162" s="34">
        <f t="shared" si="61"/>
        <v>1.0033000000000001</v>
      </c>
      <c r="P162" s="34">
        <f t="shared" si="62"/>
        <v>5.5727826834535369E-3</v>
      </c>
      <c r="Q162" s="38">
        <f t="shared" si="63"/>
        <v>4.2554842000000002E-2</v>
      </c>
      <c r="R162" s="81">
        <f t="shared" si="64"/>
        <v>1.1313874662094205</v>
      </c>
      <c r="S162" s="34">
        <f t="shared" si="65"/>
        <v>1.0041249999999999</v>
      </c>
      <c r="T162" s="34">
        <f t="shared" si="66"/>
        <v>5.5727826834535369E-3</v>
      </c>
      <c r="U162" s="38">
        <f t="shared" si="67"/>
        <v>4.2589834299999997E-2</v>
      </c>
      <c r="V162" s="81">
        <f t="shared" si="68"/>
        <v>1.1313874662094205</v>
      </c>
      <c r="W162" s="34">
        <f t="shared" si="69"/>
        <v>1.00495</v>
      </c>
      <c r="X162" s="34">
        <f t="shared" si="70"/>
        <v>5.5727826834535369E-3</v>
      </c>
      <c r="Y162" s="38">
        <f t="shared" si="71"/>
        <v>4.2624826499999997E-2</v>
      </c>
    </row>
    <row r="163" spans="1:25" x14ac:dyDescent="0.15">
      <c r="A163" s="50">
        <v>26</v>
      </c>
      <c r="B163" s="81">
        <f t="shared" si="48"/>
        <v>1.1369878341671571</v>
      </c>
      <c r="C163" s="34">
        <f t="shared" si="49"/>
        <v>1.0008250000000001</v>
      </c>
      <c r="D163" s="34">
        <f t="shared" si="50"/>
        <v>5.6003679577366315E-3</v>
      </c>
      <c r="E163" s="40">
        <f t="shared" si="51"/>
        <v>4.0915956500000003E-2</v>
      </c>
      <c r="F163" s="82">
        <f t="shared" si="52"/>
        <v>1.1369878341671571</v>
      </c>
      <c r="G163" s="38">
        <f t="shared" si="53"/>
        <v>1.0016499999999999</v>
      </c>
      <c r="H163" s="38">
        <f t="shared" si="54"/>
        <v>5.6003679577366315E-3</v>
      </c>
      <c r="I163" s="40">
        <f t="shared" si="55"/>
        <v>4.0949684299999997E-2</v>
      </c>
      <c r="J163" s="81">
        <f t="shared" si="56"/>
        <v>1.1369878341671571</v>
      </c>
      <c r="K163" s="34">
        <f t="shared" si="57"/>
        <v>1.002475</v>
      </c>
      <c r="L163" s="34">
        <f t="shared" si="58"/>
        <v>5.6003679577366315E-3</v>
      </c>
      <c r="M163" s="40">
        <f t="shared" si="59"/>
        <v>4.09834122E-2</v>
      </c>
      <c r="N163" s="81">
        <f t="shared" si="60"/>
        <v>1.1369878341671571</v>
      </c>
      <c r="O163" s="34">
        <f t="shared" si="61"/>
        <v>1.0033000000000001</v>
      </c>
      <c r="P163" s="34">
        <f t="shared" si="62"/>
        <v>5.6003679577366315E-3</v>
      </c>
      <c r="Q163" s="40">
        <f t="shared" si="63"/>
        <v>4.1017140000000001E-2</v>
      </c>
      <c r="R163" s="81">
        <f t="shared" si="64"/>
        <v>1.1369878341671571</v>
      </c>
      <c r="S163" s="34">
        <f t="shared" si="65"/>
        <v>1.0041249999999999</v>
      </c>
      <c r="T163" s="34">
        <f t="shared" si="66"/>
        <v>5.6003679577366315E-3</v>
      </c>
      <c r="U163" s="40">
        <f t="shared" si="67"/>
        <v>4.1050867800000002E-2</v>
      </c>
      <c r="V163" s="81">
        <f t="shared" si="68"/>
        <v>1.1369878341671571</v>
      </c>
      <c r="W163" s="34">
        <f t="shared" si="69"/>
        <v>1.00495</v>
      </c>
      <c r="X163" s="34">
        <f t="shared" si="70"/>
        <v>5.6003679577366315E-3</v>
      </c>
      <c r="Y163" s="40">
        <f t="shared" si="71"/>
        <v>4.1084595699999997E-2</v>
      </c>
    </row>
    <row r="164" spans="1:25" x14ac:dyDescent="0.15">
      <c r="A164" s="51">
        <v>27</v>
      </c>
      <c r="B164" s="81">
        <f t="shared" si="48"/>
        <v>1.1426159239462845</v>
      </c>
      <c r="C164" s="34">
        <f t="shared" si="49"/>
        <v>1.0008250000000001</v>
      </c>
      <c r="D164" s="34">
        <f t="shared" si="50"/>
        <v>5.6280897791274277E-3</v>
      </c>
      <c r="E164" s="34">
        <f t="shared" si="51"/>
        <v>3.9495820600000002E-2</v>
      </c>
      <c r="F164" s="82">
        <f t="shared" si="52"/>
        <v>1.1426159239462845</v>
      </c>
      <c r="G164" s="38">
        <f t="shared" si="53"/>
        <v>1.0016499999999999</v>
      </c>
      <c r="H164" s="38">
        <f t="shared" si="54"/>
        <v>5.6280897791274277E-3</v>
      </c>
      <c r="I164" s="34">
        <f t="shared" si="55"/>
        <v>3.95283778E-2</v>
      </c>
      <c r="J164" s="81">
        <f t="shared" si="56"/>
        <v>1.1426159239462845</v>
      </c>
      <c r="K164" s="34">
        <f t="shared" si="57"/>
        <v>1.002475</v>
      </c>
      <c r="L164" s="34">
        <f t="shared" si="58"/>
        <v>5.6280897791274277E-3</v>
      </c>
      <c r="M164" s="34">
        <f t="shared" si="59"/>
        <v>3.9560934999999998E-2</v>
      </c>
      <c r="N164" s="81">
        <f t="shared" si="60"/>
        <v>1.1426159239462845</v>
      </c>
      <c r="O164" s="34">
        <f t="shared" si="61"/>
        <v>1.0033000000000001</v>
      </c>
      <c r="P164" s="34">
        <f t="shared" si="62"/>
        <v>5.6280897791274277E-3</v>
      </c>
      <c r="Q164" s="34">
        <f t="shared" si="63"/>
        <v>3.9593492199999997E-2</v>
      </c>
      <c r="R164" s="81">
        <f t="shared" si="64"/>
        <v>1.1426159239462845</v>
      </c>
      <c r="S164" s="34">
        <f t="shared" si="65"/>
        <v>1.0041249999999999</v>
      </c>
      <c r="T164" s="34">
        <f t="shared" si="66"/>
        <v>5.6280897791274277E-3</v>
      </c>
      <c r="U164" s="34">
        <f t="shared" si="67"/>
        <v>3.9626049400000002E-2</v>
      </c>
      <c r="V164" s="81">
        <f t="shared" si="68"/>
        <v>1.1426159239462845</v>
      </c>
      <c r="W164" s="34">
        <f t="shared" si="69"/>
        <v>1.00495</v>
      </c>
      <c r="X164" s="34">
        <f t="shared" si="70"/>
        <v>5.6280897791274277E-3</v>
      </c>
      <c r="Y164" s="34">
        <f t="shared" si="71"/>
        <v>3.96586066E-2</v>
      </c>
    </row>
    <row r="165" spans="1:25" x14ac:dyDescent="0.15">
      <c r="A165" s="51">
        <v>28</v>
      </c>
      <c r="B165" s="81">
        <f t="shared" si="48"/>
        <v>1.1482718727698187</v>
      </c>
      <c r="C165" s="34">
        <f t="shared" si="49"/>
        <v>1.0008250000000001</v>
      </c>
      <c r="D165" s="34">
        <f t="shared" si="50"/>
        <v>5.6559488235341081E-3</v>
      </c>
      <c r="E165" s="34">
        <f t="shared" si="51"/>
        <v>3.8177267700000003E-2</v>
      </c>
      <c r="F165" s="82">
        <f t="shared" si="52"/>
        <v>1.1482718727698187</v>
      </c>
      <c r="G165" s="38">
        <f t="shared" si="53"/>
        <v>1.0016499999999999</v>
      </c>
      <c r="H165" s="38">
        <f t="shared" si="54"/>
        <v>5.6559488235341081E-3</v>
      </c>
      <c r="I165" s="34">
        <f t="shared" si="55"/>
        <v>3.8208737999999999E-2</v>
      </c>
      <c r="J165" s="81">
        <f t="shared" si="56"/>
        <v>1.1482718727698187</v>
      </c>
      <c r="K165" s="34">
        <f t="shared" si="57"/>
        <v>1.002475</v>
      </c>
      <c r="L165" s="34">
        <f t="shared" si="58"/>
        <v>5.6559488235341081E-3</v>
      </c>
      <c r="M165" s="34">
        <f t="shared" si="59"/>
        <v>3.8240208300000002E-2</v>
      </c>
      <c r="N165" s="81">
        <f t="shared" si="60"/>
        <v>1.1482718727698187</v>
      </c>
      <c r="O165" s="34">
        <f t="shared" si="61"/>
        <v>1.0033000000000001</v>
      </c>
      <c r="P165" s="34">
        <f t="shared" si="62"/>
        <v>5.6559488235341081E-3</v>
      </c>
      <c r="Q165" s="34">
        <f t="shared" si="63"/>
        <v>3.8271678599999998E-2</v>
      </c>
      <c r="R165" s="81">
        <f t="shared" si="64"/>
        <v>1.1482718727698187</v>
      </c>
      <c r="S165" s="34">
        <f t="shared" si="65"/>
        <v>1.0041249999999999</v>
      </c>
      <c r="T165" s="34">
        <f t="shared" si="66"/>
        <v>5.6559488235341081E-3</v>
      </c>
      <c r="U165" s="34">
        <f t="shared" si="67"/>
        <v>3.8303148799999999E-2</v>
      </c>
      <c r="V165" s="81">
        <f t="shared" si="68"/>
        <v>1.1482718727698187</v>
      </c>
      <c r="W165" s="34">
        <f t="shared" si="69"/>
        <v>1.00495</v>
      </c>
      <c r="X165" s="34">
        <f t="shared" si="70"/>
        <v>5.6559488235341081E-3</v>
      </c>
      <c r="Y165" s="34">
        <f t="shared" si="71"/>
        <v>3.8334619100000002E-2</v>
      </c>
    </row>
    <row r="166" spans="1:25" x14ac:dyDescent="0.15">
      <c r="A166" s="51">
        <v>29</v>
      </c>
      <c r="B166" s="81">
        <f t="shared" si="48"/>
        <v>1.1539558185400294</v>
      </c>
      <c r="C166" s="34">
        <f t="shared" si="49"/>
        <v>1.0008250000000001</v>
      </c>
      <c r="D166" s="34">
        <f t="shared" si="50"/>
        <v>5.683945770210602E-3</v>
      </c>
      <c r="E166" s="34">
        <f t="shared" si="51"/>
        <v>3.6949789099999998E-2</v>
      </c>
      <c r="F166" s="82">
        <f t="shared" si="52"/>
        <v>1.1539558185400294</v>
      </c>
      <c r="G166" s="38">
        <f t="shared" si="53"/>
        <v>1.0016499999999999</v>
      </c>
      <c r="H166" s="38">
        <f t="shared" si="54"/>
        <v>5.683945770210602E-3</v>
      </c>
      <c r="I166" s="34">
        <f t="shared" si="55"/>
        <v>3.6980247500000001E-2</v>
      </c>
      <c r="J166" s="81">
        <f t="shared" si="56"/>
        <v>1.1539558185400294</v>
      </c>
      <c r="K166" s="34">
        <f t="shared" si="57"/>
        <v>1.002475</v>
      </c>
      <c r="L166" s="34">
        <f t="shared" si="58"/>
        <v>5.683945770210602E-3</v>
      </c>
      <c r="M166" s="34">
        <f t="shared" si="59"/>
        <v>3.7010705999999997E-2</v>
      </c>
      <c r="N166" s="81">
        <f t="shared" si="60"/>
        <v>1.1539558185400294</v>
      </c>
      <c r="O166" s="34">
        <f t="shared" si="61"/>
        <v>1.0033000000000001</v>
      </c>
      <c r="P166" s="34">
        <f t="shared" si="62"/>
        <v>5.683945770210602E-3</v>
      </c>
      <c r="Q166" s="34">
        <f t="shared" si="63"/>
        <v>3.70411644E-2</v>
      </c>
      <c r="R166" s="81">
        <f t="shared" si="64"/>
        <v>1.1539558185400294</v>
      </c>
      <c r="S166" s="34">
        <f t="shared" si="65"/>
        <v>1.0041249999999999</v>
      </c>
      <c r="T166" s="34">
        <f t="shared" si="66"/>
        <v>5.683945770210602E-3</v>
      </c>
      <c r="U166" s="34">
        <f t="shared" si="67"/>
        <v>3.7071622899999997E-2</v>
      </c>
      <c r="V166" s="81">
        <f t="shared" si="68"/>
        <v>1.1539558185400294</v>
      </c>
      <c r="W166" s="34">
        <f t="shared" si="69"/>
        <v>1.00495</v>
      </c>
      <c r="X166" s="34">
        <f t="shared" si="70"/>
        <v>5.683945770210602E-3</v>
      </c>
      <c r="Y166" s="34">
        <f t="shared" si="71"/>
        <v>3.7102081299999999E-2</v>
      </c>
    </row>
    <row r="167" spans="1:25" x14ac:dyDescent="0.15">
      <c r="A167" s="52">
        <v>30</v>
      </c>
      <c r="B167" s="81">
        <f t="shared" si="48"/>
        <v>1.1596678998418026</v>
      </c>
      <c r="C167" s="34">
        <f t="shared" si="49"/>
        <v>1.0008250000000001</v>
      </c>
      <c r="D167" s="34">
        <f t="shared" si="50"/>
        <v>5.7120813017731455E-3</v>
      </c>
      <c r="E167" s="36">
        <f t="shared" si="51"/>
        <v>3.5804277299999999E-2</v>
      </c>
      <c r="F167" s="82">
        <f t="shared" si="52"/>
        <v>1.1596678998418026</v>
      </c>
      <c r="G167" s="38">
        <f t="shared" si="53"/>
        <v>1.0016499999999999</v>
      </c>
      <c r="H167" s="38">
        <f t="shared" si="54"/>
        <v>5.7120813017731455E-3</v>
      </c>
      <c r="I167" s="36">
        <f t="shared" si="55"/>
        <v>3.5833791500000003E-2</v>
      </c>
      <c r="J167" s="81">
        <f t="shared" si="56"/>
        <v>1.1596678998418026</v>
      </c>
      <c r="K167" s="34">
        <f t="shared" si="57"/>
        <v>1.002475</v>
      </c>
      <c r="L167" s="34">
        <f t="shared" si="58"/>
        <v>5.7120813017731455E-3</v>
      </c>
      <c r="M167" s="36">
        <f t="shared" si="59"/>
        <v>3.5863305700000001E-2</v>
      </c>
      <c r="N167" s="81">
        <f t="shared" si="60"/>
        <v>1.1596678998418026</v>
      </c>
      <c r="O167" s="34">
        <f t="shared" si="61"/>
        <v>1.0033000000000001</v>
      </c>
      <c r="P167" s="34">
        <f t="shared" si="62"/>
        <v>5.7120813017731455E-3</v>
      </c>
      <c r="Q167" s="36">
        <f t="shared" si="63"/>
        <v>3.5892819899999998E-2</v>
      </c>
      <c r="R167" s="81">
        <f t="shared" si="64"/>
        <v>1.1596678998418026</v>
      </c>
      <c r="S167" s="34">
        <f t="shared" si="65"/>
        <v>1.0041249999999999</v>
      </c>
      <c r="T167" s="34">
        <f t="shared" si="66"/>
        <v>5.7120813017731455E-3</v>
      </c>
      <c r="U167" s="36">
        <f t="shared" si="67"/>
        <v>3.5922334100000002E-2</v>
      </c>
      <c r="V167" s="81">
        <f t="shared" si="68"/>
        <v>1.1596678998418026</v>
      </c>
      <c r="W167" s="34">
        <f t="shared" si="69"/>
        <v>1.00495</v>
      </c>
      <c r="X167" s="34">
        <f t="shared" si="70"/>
        <v>5.7120813017731455E-3</v>
      </c>
      <c r="Y167" s="36">
        <f t="shared" si="71"/>
        <v>3.5951848199999997E-2</v>
      </c>
    </row>
    <row r="168" spans="1:25" x14ac:dyDescent="0.15">
      <c r="A168" s="47">
        <v>31</v>
      </c>
      <c r="B168" s="81">
        <f t="shared" si="48"/>
        <v>1.1654082559460195</v>
      </c>
      <c r="C168" s="34">
        <f t="shared" si="49"/>
        <v>1.0008250000000001</v>
      </c>
      <c r="D168" s="34">
        <f t="shared" si="50"/>
        <v>5.7403561042169227E-3</v>
      </c>
      <c r="E168" s="32">
        <f t="shared" si="51"/>
        <v>3.4732800199999997E-2</v>
      </c>
      <c r="F168" s="82">
        <f t="shared" si="52"/>
        <v>1.1654082559460195</v>
      </c>
      <c r="G168" s="38">
        <f t="shared" si="53"/>
        <v>1.0016499999999999</v>
      </c>
      <c r="H168" s="38">
        <f t="shared" si="54"/>
        <v>5.7403561042169227E-3</v>
      </c>
      <c r="I168" s="32">
        <f t="shared" si="55"/>
        <v>3.4761431099999997E-2</v>
      </c>
      <c r="J168" s="81">
        <f t="shared" si="56"/>
        <v>1.1654082559460195</v>
      </c>
      <c r="K168" s="34">
        <f t="shared" si="57"/>
        <v>1.002475</v>
      </c>
      <c r="L168" s="34">
        <f t="shared" si="58"/>
        <v>5.7403561042169227E-3</v>
      </c>
      <c r="M168" s="32">
        <f t="shared" si="59"/>
        <v>3.4790061999999997E-2</v>
      </c>
      <c r="N168" s="81">
        <f t="shared" si="60"/>
        <v>1.1654082559460195</v>
      </c>
      <c r="O168" s="34">
        <f t="shared" si="61"/>
        <v>1.0033000000000001</v>
      </c>
      <c r="P168" s="34">
        <f t="shared" si="62"/>
        <v>5.7403561042169227E-3</v>
      </c>
      <c r="Q168" s="32">
        <f t="shared" si="63"/>
        <v>3.4818692999999998E-2</v>
      </c>
      <c r="R168" s="81">
        <f t="shared" si="64"/>
        <v>1.1654082559460195</v>
      </c>
      <c r="S168" s="34">
        <f t="shared" si="65"/>
        <v>1.0041249999999999</v>
      </c>
      <c r="T168" s="34">
        <f t="shared" si="66"/>
        <v>5.7403561042169227E-3</v>
      </c>
      <c r="U168" s="32">
        <f t="shared" si="67"/>
        <v>3.4847323899999998E-2</v>
      </c>
      <c r="V168" s="81">
        <f t="shared" si="68"/>
        <v>1.1654082559460195</v>
      </c>
      <c r="W168" s="34">
        <f t="shared" si="69"/>
        <v>1.00495</v>
      </c>
      <c r="X168" s="34">
        <f t="shared" si="70"/>
        <v>5.7403561042169227E-3</v>
      </c>
      <c r="Y168" s="32">
        <f t="shared" si="71"/>
        <v>3.4875954899999999E-2</v>
      </c>
    </row>
    <row r="169" spans="1:25" x14ac:dyDescent="0.15">
      <c r="A169" s="48">
        <v>32</v>
      </c>
      <c r="B169" s="81">
        <f t="shared" si="48"/>
        <v>1.1711770268129522</v>
      </c>
      <c r="C169" s="34">
        <f t="shared" si="49"/>
        <v>1.0008250000000001</v>
      </c>
      <c r="D169" s="34">
        <f t="shared" si="50"/>
        <v>5.7687708669327967E-3</v>
      </c>
      <c r="E169" s="34">
        <f t="shared" si="51"/>
        <v>3.3728416800000001E-2</v>
      </c>
      <c r="F169" s="82">
        <f t="shared" si="52"/>
        <v>1.1711770268129522</v>
      </c>
      <c r="G169" s="38">
        <f t="shared" si="53"/>
        <v>1.0016499999999999</v>
      </c>
      <c r="H169" s="38">
        <f t="shared" si="54"/>
        <v>5.7687708669327967E-3</v>
      </c>
      <c r="I169" s="34">
        <f t="shared" si="55"/>
        <v>3.3756219800000001E-2</v>
      </c>
      <c r="J169" s="81">
        <f t="shared" si="56"/>
        <v>1.1711770268129522</v>
      </c>
      <c r="K169" s="34">
        <f t="shared" si="57"/>
        <v>1.002475</v>
      </c>
      <c r="L169" s="34">
        <f t="shared" si="58"/>
        <v>5.7687708669327967E-3</v>
      </c>
      <c r="M169" s="34">
        <f t="shared" si="59"/>
        <v>3.3784022800000001E-2</v>
      </c>
      <c r="N169" s="81">
        <f t="shared" si="60"/>
        <v>1.1711770268129522</v>
      </c>
      <c r="O169" s="34">
        <f t="shared" si="61"/>
        <v>1.0033000000000001</v>
      </c>
      <c r="P169" s="34">
        <f t="shared" si="62"/>
        <v>5.7687708669327967E-3</v>
      </c>
      <c r="Q169" s="34">
        <f t="shared" si="63"/>
        <v>3.38118258E-2</v>
      </c>
      <c r="R169" s="81">
        <f t="shared" si="64"/>
        <v>1.1711770268129522</v>
      </c>
      <c r="S169" s="34">
        <f t="shared" si="65"/>
        <v>1.0041249999999999</v>
      </c>
      <c r="T169" s="34">
        <f t="shared" si="66"/>
        <v>5.7687708669327967E-3</v>
      </c>
      <c r="U169" s="34">
        <f t="shared" si="67"/>
        <v>3.38396288E-2</v>
      </c>
      <c r="V169" s="81">
        <f t="shared" si="68"/>
        <v>1.1711770268129522</v>
      </c>
      <c r="W169" s="34">
        <f t="shared" si="69"/>
        <v>1.00495</v>
      </c>
      <c r="X169" s="34">
        <f t="shared" si="70"/>
        <v>5.7687708669327967E-3</v>
      </c>
      <c r="Y169" s="34">
        <f t="shared" si="71"/>
        <v>3.38674318E-2</v>
      </c>
    </row>
    <row r="170" spans="1:25" x14ac:dyDescent="0.15">
      <c r="A170" s="48">
        <v>33</v>
      </c>
      <c r="B170" s="81">
        <f t="shared" si="48"/>
        <v>1.1769743530956764</v>
      </c>
      <c r="C170" s="34">
        <f t="shared" si="49"/>
        <v>1.0008250000000001</v>
      </c>
      <c r="D170" s="34">
        <f t="shared" si="50"/>
        <v>5.7973262827241134E-3</v>
      </c>
      <c r="E170" s="34">
        <f t="shared" si="51"/>
        <v>3.2785027699999997E-2</v>
      </c>
      <c r="F170" s="82">
        <f t="shared" si="52"/>
        <v>1.1769743530956764</v>
      </c>
      <c r="G170" s="38">
        <f t="shared" si="53"/>
        <v>1.0016499999999999</v>
      </c>
      <c r="H170" s="38">
        <f t="shared" si="54"/>
        <v>5.7973262827241134E-3</v>
      </c>
      <c r="I170" s="34">
        <f t="shared" si="55"/>
        <v>3.2812053100000002E-2</v>
      </c>
      <c r="J170" s="81">
        <f t="shared" si="56"/>
        <v>1.1769743530956764</v>
      </c>
      <c r="K170" s="34">
        <f t="shared" si="57"/>
        <v>1.002475</v>
      </c>
      <c r="L170" s="34">
        <f t="shared" si="58"/>
        <v>5.7973262827241134E-3</v>
      </c>
      <c r="M170" s="34">
        <f t="shared" si="59"/>
        <v>3.28390785E-2</v>
      </c>
      <c r="N170" s="81">
        <f t="shared" si="60"/>
        <v>1.1769743530956764</v>
      </c>
      <c r="O170" s="34">
        <f t="shared" si="61"/>
        <v>1.0033000000000001</v>
      </c>
      <c r="P170" s="34">
        <f t="shared" si="62"/>
        <v>5.7973262827241134E-3</v>
      </c>
      <c r="Q170" s="34">
        <f t="shared" si="63"/>
        <v>3.2866103799999997E-2</v>
      </c>
      <c r="R170" s="81">
        <f t="shared" si="64"/>
        <v>1.1769743530956764</v>
      </c>
      <c r="S170" s="34">
        <f t="shared" si="65"/>
        <v>1.0041249999999999</v>
      </c>
      <c r="T170" s="34">
        <f t="shared" si="66"/>
        <v>5.7973262827241134E-3</v>
      </c>
      <c r="U170" s="34">
        <f t="shared" si="67"/>
        <v>3.2893129200000003E-2</v>
      </c>
      <c r="V170" s="81">
        <f t="shared" si="68"/>
        <v>1.1769743530956764</v>
      </c>
      <c r="W170" s="34">
        <f t="shared" si="69"/>
        <v>1.00495</v>
      </c>
      <c r="X170" s="34">
        <f t="shared" si="70"/>
        <v>5.7973262827241134E-3</v>
      </c>
      <c r="Y170" s="34">
        <f t="shared" si="71"/>
        <v>3.29201545E-2</v>
      </c>
    </row>
    <row r="171" spans="1:25" x14ac:dyDescent="0.15">
      <c r="A171" s="48">
        <v>34</v>
      </c>
      <c r="B171" s="81">
        <f t="shared" si="48"/>
        <v>1.1828003761435</v>
      </c>
      <c r="C171" s="34">
        <f t="shared" si="49"/>
        <v>1.0008250000000001</v>
      </c>
      <c r="D171" s="34">
        <f t="shared" si="50"/>
        <v>5.8260230478235989E-3</v>
      </c>
      <c r="E171" s="34">
        <f t="shared" si="51"/>
        <v>3.1897251199999997E-2</v>
      </c>
      <c r="F171" s="82">
        <f t="shared" si="52"/>
        <v>1.1828003761435</v>
      </c>
      <c r="G171" s="38">
        <f t="shared" si="53"/>
        <v>1.0016499999999999</v>
      </c>
      <c r="H171" s="38">
        <f t="shared" si="54"/>
        <v>5.8260230478235989E-3</v>
      </c>
      <c r="I171" s="34">
        <f t="shared" si="55"/>
        <v>3.1923544700000001E-2</v>
      </c>
      <c r="J171" s="81">
        <f t="shared" si="56"/>
        <v>1.1828003761435</v>
      </c>
      <c r="K171" s="34">
        <f t="shared" si="57"/>
        <v>1.002475</v>
      </c>
      <c r="L171" s="34">
        <f t="shared" si="58"/>
        <v>5.8260230478235989E-3</v>
      </c>
      <c r="M171" s="34">
        <f t="shared" si="59"/>
        <v>3.1949838299999998E-2</v>
      </c>
      <c r="N171" s="81">
        <f t="shared" si="60"/>
        <v>1.1828003761435</v>
      </c>
      <c r="O171" s="34">
        <f t="shared" si="61"/>
        <v>1.0033000000000001</v>
      </c>
      <c r="P171" s="34">
        <f t="shared" si="62"/>
        <v>5.8260230478235989E-3</v>
      </c>
      <c r="Q171" s="34">
        <f t="shared" si="63"/>
        <v>3.1976131800000002E-2</v>
      </c>
      <c r="R171" s="81">
        <f t="shared" si="64"/>
        <v>1.1828003761435</v>
      </c>
      <c r="S171" s="34">
        <f t="shared" si="65"/>
        <v>1.0041249999999999</v>
      </c>
      <c r="T171" s="34">
        <f t="shared" si="66"/>
        <v>5.8260230478235989E-3</v>
      </c>
      <c r="U171" s="34">
        <f t="shared" si="67"/>
        <v>3.2002425399999999E-2</v>
      </c>
      <c r="V171" s="81">
        <f t="shared" si="68"/>
        <v>1.1828003761435</v>
      </c>
      <c r="W171" s="34">
        <f t="shared" si="69"/>
        <v>1.00495</v>
      </c>
      <c r="X171" s="34">
        <f t="shared" si="70"/>
        <v>5.8260230478235989E-3</v>
      </c>
      <c r="Y171" s="34">
        <f t="shared" si="71"/>
        <v>3.2028718900000003E-2</v>
      </c>
    </row>
    <row r="172" spans="1:25" x14ac:dyDescent="0.15">
      <c r="A172" s="49">
        <v>35</v>
      </c>
      <c r="B172" s="81">
        <f t="shared" si="48"/>
        <v>1.1886552380054103</v>
      </c>
      <c r="C172" s="34">
        <f t="shared" si="49"/>
        <v>1.0008250000000001</v>
      </c>
      <c r="D172" s="34">
        <f t="shared" si="50"/>
        <v>5.8548618619103246E-3</v>
      </c>
      <c r="E172" s="38">
        <f t="shared" si="51"/>
        <v>3.1060320299999999E-2</v>
      </c>
      <c r="F172" s="82">
        <f t="shared" si="52"/>
        <v>1.1886552380054103</v>
      </c>
      <c r="G172" s="38">
        <f t="shared" si="53"/>
        <v>1.0016499999999999</v>
      </c>
      <c r="H172" s="38">
        <f t="shared" si="54"/>
        <v>5.8548618619103246E-3</v>
      </c>
      <c r="I172" s="38">
        <f t="shared" si="55"/>
        <v>3.1085924000000001E-2</v>
      </c>
      <c r="J172" s="81">
        <f t="shared" si="56"/>
        <v>1.1886552380054103</v>
      </c>
      <c r="K172" s="34">
        <f t="shared" si="57"/>
        <v>1.002475</v>
      </c>
      <c r="L172" s="34">
        <f t="shared" si="58"/>
        <v>5.8548618619103246E-3</v>
      </c>
      <c r="M172" s="38">
        <f t="shared" si="59"/>
        <v>3.1111527600000001E-2</v>
      </c>
      <c r="N172" s="81">
        <f t="shared" si="60"/>
        <v>1.1886552380054103</v>
      </c>
      <c r="O172" s="34">
        <f t="shared" si="61"/>
        <v>1.0033000000000001</v>
      </c>
      <c r="P172" s="34">
        <f t="shared" si="62"/>
        <v>5.8548618619103246E-3</v>
      </c>
      <c r="Q172" s="38">
        <f t="shared" si="63"/>
        <v>3.1137131200000001E-2</v>
      </c>
      <c r="R172" s="81">
        <f t="shared" si="64"/>
        <v>1.1886552380054103</v>
      </c>
      <c r="S172" s="34">
        <f t="shared" si="65"/>
        <v>1.0041249999999999</v>
      </c>
      <c r="T172" s="34">
        <f t="shared" si="66"/>
        <v>5.8548618619103246E-3</v>
      </c>
      <c r="U172" s="38">
        <f t="shared" si="67"/>
        <v>3.1162734899999999E-2</v>
      </c>
      <c r="V172" s="81">
        <f t="shared" si="68"/>
        <v>1.1886552380054103</v>
      </c>
      <c r="W172" s="34">
        <f t="shared" si="69"/>
        <v>1.00495</v>
      </c>
      <c r="X172" s="34">
        <f t="shared" si="70"/>
        <v>5.8548618619103246E-3</v>
      </c>
      <c r="Y172" s="38">
        <f t="shared" si="71"/>
        <v>3.1188338499999999E-2</v>
      </c>
    </row>
    <row r="173" spans="1:25" x14ac:dyDescent="0.15">
      <c r="A173" s="50">
        <v>36</v>
      </c>
      <c r="B173" s="81">
        <f t="shared" si="48"/>
        <v>1.194539081433537</v>
      </c>
      <c r="C173" s="34">
        <f t="shared" si="49"/>
        <v>1.0008250000000001</v>
      </c>
      <c r="D173" s="34">
        <f t="shared" si="50"/>
        <v>5.8838434281267803E-3</v>
      </c>
      <c r="E173" s="40">
        <f t="shared" si="51"/>
        <v>3.0269997999999999E-2</v>
      </c>
      <c r="F173" s="82">
        <f t="shared" si="52"/>
        <v>1.194539081433537</v>
      </c>
      <c r="G173" s="38">
        <f t="shared" si="53"/>
        <v>1.0016499999999999</v>
      </c>
      <c r="H173" s="38">
        <f t="shared" si="54"/>
        <v>5.8838434281267803E-3</v>
      </c>
      <c r="I173" s="40">
        <f t="shared" si="55"/>
        <v>3.0294950099999999E-2</v>
      </c>
      <c r="J173" s="81">
        <f t="shared" si="56"/>
        <v>1.194539081433537</v>
      </c>
      <c r="K173" s="34">
        <f t="shared" si="57"/>
        <v>1.002475</v>
      </c>
      <c r="L173" s="34">
        <f t="shared" si="58"/>
        <v>5.8838434281267803E-3</v>
      </c>
      <c r="M173" s="40">
        <f t="shared" si="59"/>
        <v>3.03199023E-2</v>
      </c>
      <c r="N173" s="81">
        <f t="shared" si="60"/>
        <v>1.194539081433537</v>
      </c>
      <c r="O173" s="34">
        <f t="shared" si="61"/>
        <v>1.0033000000000001</v>
      </c>
      <c r="P173" s="34">
        <f t="shared" si="62"/>
        <v>5.8838434281267803E-3</v>
      </c>
      <c r="Q173" s="40">
        <f t="shared" si="63"/>
        <v>3.0344854500000001E-2</v>
      </c>
      <c r="R173" s="81">
        <f t="shared" si="64"/>
        <v>1.194539081433537</v>
      </c>
      <c r="S173" s="34">
        <f t="shared" si="65"/>
        <v>1.0041249999999999</v>
      </c>
      <c r="T173" s="34">
        <f t="shared" si="66"/>
        <v>5.8838434281267803E-3</v>
      </c>
      <c r="U173" s="40">
        <f t="shared" si="67"/>
        <v>3.03698066E-2</v>
      </c>
      <c r="V173" s="81">
        <f t="shared" si="68"/>
        <v>1.194539081433537</v>
      </c>
      <c r="W173" s="34">
        <f t="shared" si="69"/>
        <v>1.00495</v>
      </c>
      <c r="X173" s="34">
        <f t="shared" si="70"/>
        <v>5.8838434281267803E-3</v>
      </c>
      <c r="Y173" s="40">
        <f t="shared" si="71"/>
        <v>3.0394758800000001E-2</v>
      </c>
    </row>
    <row r="174" spans="1:25" x14ac:dyDescent="0.15">
      <c r="A174" s="51">
        <v>37</v>
      </c>
      <c r="B174" s="81">
        <f t="shared" si="48"/>
        <v>1.2004520498866331</v>
      </c>
      <c r="C174" s="34">
        <f t="shared" si="49"/>
        <v>1.0008250000000001</v>
      </c>
      <c r="D174" s="34">
        <f t="shared" si="50"/>
        <v>5.912968453096008E-3</v>
      </c>
      <c r="E174" s="34">
        <f t="shared" si="51"/>
        <v>2.9522505000000001E-2</v>
      </c>
      <c r="F174" s="82">
        <f t="shared" si="52"/>
        <v>1.2004520498866331</v>
      </c>
      <c r="G174" s="38">
        <f t="shared" si="53"/>
        <v>1.0016499999999999</v>
      </c>
      <c r="H174" s="38">
        <f t="shared" si="54"/>
        <v>5.912968453096008E-3</v>
      </c>
      <c r="I174" s="34">
        <f t="shared" si="55"/>
        <v>2.9546841000000001E-2</v>
      </c>
      <c r="J174" s="81">
        <f t="shared" si="56"/>
        <v>1.2004520498866331</v>
      </c>
      <c r="K174" s="34">
        <f t="shared" si="57"/>
        <v>1.002475</v>
      </c>
      <c r="L174" s="34">
        <f t="shared" si="58"/>
        <v>5.912968453096008E-3</v>
      </c>
      <c r="M174" s="34">
        <f t="shared" si="59"/>
        <v>2.9571177000000001E-2</v>
      </c>
      <c r="N174" s="81">
        <f t="shared" si="60"/>
        <v>1.2004520498866331</v>
      </c>
      <c r="O174" s="34">
        <f t="shared" si="61"/>
        <v>1.0033000000000001</v>
      </c>
      <c r="P174" s="34">
        <f t="shared" si="62"/>
        <v>5.912968453096008E-3</v>
      </c>
      <c r="Q174" s="34">
        <f t="shared" si="63"/>
        <v>2.9595513E-2</v>
      </c>
      <c r="R174" s="81">
        <f t="shared" si="64"/>
        <v>1.2004520498866331</v>
      </c>
      <c r="S174" s="34">
        <f t="shared" si="65"/>
        <v>1.0041249999999999</v>
      </c>
      <c r="T174" s="34">
        <f t="shared" si="66"/>
        <v>5.912968453096008E-3</v>
      </c>
      <c r="U174" s="34">
        <f t="shared" si="67"/>
        <v>2.9619849E-2</v>
      </c>
      <c r="V174" s="81">
        <f t="shared" si="68"/>
        <v>1.2004520498866331</v>
      </c>
      <c r="W174" s="34">
        <f t="shared" si="69"/>
        <v>1.00495</v>
      </c>
      <c r="X174" s="34">
        <f t="shared" si="70"/>
        <v>5.912968453096008E-3</v>
      </c>
      <c r="Y174" s="34">
        <f t="shared" si="71"/>
        <v>2.9644185E-2</v>
      </c>
    </row>
    <row r="175" spans="1:25" x14ac:dyDescent="0.15">
      <c r="A175" s="51">
        <v>38</v>
      </c>
      <c r="B175" s="81">
        <f t="shared" si="48"/>
        <v>1.206394287533572</v>
      </c>
      <c r="C175" s="34">
        <f t="shared" si="49"/>
        <v>1.0008250000000001</v>
      </c>
      <c r="D175" s="34">
        <f t="shared" si="50"/>
        <v>5.9422376469388336E-3</v>
      </c>
      <c r="E175" s="34">
        <f t="shared" si="51"/>
        <v>2.8814460199999999E-2</v>
      </c>
      <c r="F175" s="82">
        <f t="shared" si="52"/>
        <v>1.206394287533572</v>
      </c>
      <c r="G175" s="38">
        <f t="shared" si="53"/>
        <v>1.0016499999999999</v>
      </c>
      <c r="H175" s="38">
        <f t="shared" si="54"/>
        <v>5.9422376469388336E-3</v>
      </c>
      <c r="I175" s="34">
        <f t="shared" si="55"/>
        <v>2.88382126E-2</v>
      </c>
      <c r="J175" s="81">
        <f t="shared" si="56"/>
        <v>1.206394287533572</v>
      </c>
      <c r="K175" s="34">
        <f t="shared" si="57"/>
        <v>1.002475</v>
      </c>
      <c r="L175" s="34">
        <f t="shared" si="58"/>
        <v>5.9422376469388336E-3</v>
      </c>
      <c r="M175" s="34">
        <f t="shared" si="59"/>
        <v>2.8861964899999999E-2</v>
      </c>
      <c r="N175" s="81">
        <f t="shared" si="60"/>
        <v>1.206394287533572</v>
      </c>
      <c r="O175" s="34">
        <f t="shared" si="61"/>
        <v>1.0033000000000001</v>
      </c>
      <c r="P175" s="34">
        <f t="shared" si="62"/>
        <v>5.9422376469388336E-3</v>
      </c>
      <c r="Q175" s="34">
        <f t="shared" si="63"/>
        <v>2.8885717200000001E-2</v>
      </c>
      <c r="R175" s="81">
        <f t="shared" si="64"/>
        <v>1.206394287533572</v>
      </c>
      <c r="S175" s="34">
        <f t="shared" si="65"/>
        <v>1.0041249999999999</v>
      </c>
      <c r="T175" s="34">
        <f t="shared" si="66"/>
        <v>5.9422376469388336E-3</v>
      </c>
      <c r="U175" s="34">
        <f t="shared" si="67"/>
        <v>2.8909469600000001E-2</v>
      </c>
      <c r="V175" s="81">
        <f t="shared" si="68"/>
        <v>1.206394287533572</v>
      </c>
      <c r="W175" s="34">
        <f t="shared" si="69"/>
        <v>1.00495</v>
      </c>
      <c r="X175" s="34">
        <f t="shared" si="70"/>
        <v>5.9422376469388336E-3</v>
      </c>
      <c r="Y175" s="34">
        <f t="shared" si="71"/>
        <v>2.89332219E-2</v>
      </c>
    </row>
    <row r="176" spans="1:25" x14ac:dyDescent="0.15">
      <c r="A176" s="51">
        <v>39</v>
      </c>
      <c r="B176" s="81">
        <f t="shared" si="48"/>
        <v>1.2123659392568633</v>
      </c>
      <c r="C176" s="34">
        <f t="shared" si="49"/>
        <v>1.0008250000000001</v>
      </c>
      <c r="D176" s="34">
        <f t="shared" si="50"/>
        <v>5.9716517232911819E-3</v>
      </c>
      <c r="E176" s="34">
        <f t="shared" si="51"/>
        <v>2.8142829099999999E-2</v>
      </c>
      <c r="F176" s="82">
        <f t="shared" si="52"/>
        <v>1.2123659392568633</v>
      </c>
      <c r="G176" s="38">
        <f t="shared" si="53"/>
        <v>1.0016499999999999</v>
      </c>
      <c r="H176" s="38">
        <f t="shared" si="54"/>
        <v>5.9716517232911819E-3</v>
      </c>
      <c r="I176" s="34">
        <f t="shared" si="55"/>
        <v>2.81660278E-2</v>
      </c>
      <c r="J176" s="81">
        <f t="shared" si="56"/>
        <v>1.2123659392568633</v>
      </c>
      <c r="K176" s="34">
        <f t="shared" si="57"/>
        <v>1.002475</v>
      </c>
      <c r="L176" s="34">
        <f t="shared" si="58"/>
        <v>5.9716517232911819E-3</v>
      </c>
      <c r="M176" s="34">
        <f t="shared" si="59"/>
        <v>2.8189226500000001E-2</v>
      </c>
      <c r="N176" s="81">
        <f t="shared" si="60"/>
        <v>1.2123659392568633</v>
      </c>
      <c r="O176" s="34">
        <f t="shared" si="61"/>
        <v>1.0033000000000001</v>
      </c>
      <c r="P176" s="34">
        <f t="shared" si="62"/>
        <v>5.9716517232911819E-3</v>
      </c>
      <c r="Q176" s="34">
        <f t="shared" si="63"/>
        <v>2.8212425199999999E-2</v>
      </c>
      <c r="R176" s="81">
        <f t="shared" si="64"/>
        <v>1.2123659392568633</v>
      </c>
      <c r="S176" s="34">
        <f t="shared" si="65"/>
        <v>1.0041249999999999</v>
      </c>
      <c r="T176" s="34">
        <f t="shared" si="66"/>
        <v>5.9716517232911819E-3</v>
      </c>
      <c r="U176" s="34">
        <f t="shared" si="67"/>
        <v>2.8235623899999999E-2</v>
      </c>
      <c r="V176" s="81">
        <f t="shared" si="68"/>
        <v>1.2123659392568633</v>
      </c>
      <c r="W176" s="34">
        <f t="shared" si="69"/>
        <v>1.00495</v>
      </c>
      <c r="X176" s="34">
        <f t="shared" si="70"/>
        <v>5.9716517232911819E-3</v>
      </c>
      <c r="Y176" s="34">
        <f t="shared" si="71"/>
        <v>2.82588226E-2</v>
      </c>
    </row>
    <row r="177" spans="1:25" x14ac:dyDescent="0.15">
      <c r="A177" s="52">
        <v>40</v>
      </c>
      <c r="B177" s="81">
        <f t="shared" si="48"/>
        <v>1.2183671506561848</v>
      </c>
      <c r="C177" s="34">
        <f t="shared" si="49"/>
        <v>1.0008250000000001</v>
      </c>
      <c r="D177" s="34">
        <f t="shared" si="50"/>
        <v>6.0012113993214737E-3</v>
      </c>
      <c r="E177" s="36">
        <f t="shared" si="51"/>
        <v>2.75048806E-2</v>
      </c>
      <c r="F177" s="82">
        <f t="shared" si="52"/>
        <v>1.2183671506561848</v>
      </c>
      <c r="G177" s="38">
        <f t="shared" si="53"/>
        <v>1.0016499999999999</v>
      </c>
      <c r="H177" s="38">
        <f t="shared" si="54"/>
        <v>6.0012113993214737E-3</v>
      </c>
      <c r="I177" s="36">
        <f t="shared" si="55"/>
        <v>2.7527553400000002E-2</v>
      </c>
      <c r="J177" s="81">
        <f t="shared" si="56"/>
        <v>1.2183671506561848</v>
      </c>
      <c r="K177" s="34">
        <f t="shared" si="57"/>
        <v>1.002475</v>
      </c>
      <c r="L177" s="34">
        <f t="shared" si="58"/>
        <v>6.0012113993214737E-3</v>
      </c>
      <c r="M177" s="36">
        <f t="shared" si="59"/>
        <v>2.75502262E-2</v>
      </c>
      <c r="N177" s="81">
        <f t="shared" si="60"/>
        <v>1.2183671506561848</v>
      </c>
      <c r="O177" s="34">
        <f t="shared" si="61"/>
        <v>1.0033000000000001</v>
      </c>
      <c r="P177" s="34">
        <f t="shared" si="62"/>
        <v>6.0012113993214737E-3</v>
      </c>
      <c r="Q177" s="36">
        <f t="shared" si="63"/>
        <v>2.7572899000000001E-2</v>
      </c>
      <c r="R177" s="81">
        <f t="shared" si="64"/>
        <v>1.2183671506561848</v>
      </c>
      <c r="S177" s="34">
        <f t="shared" si="65"/>
        <v>1.0041249999999999</v>
      </c>
      <c r="T177" s="34">
        <f t="shared" si="66"/>
        <v>6.0012113993214737E-3</v>
      </c>
      <c r="U177" s="36">
        <f t="shared" si="67"/>
        <v>2.7595571900000001E-2</v>
      </c>
      <c r="V177" s="81">
        <f t="shared" si="68"/>
        <v>1.2183671506561848</v>
      </c>
      <c r="W177" s="34">
        <f t="shared" si="69"/>
        <v>1.00495</v>
      </c>
      <c r="X177" s="34">
        <f t="shared" si="70"/>
        <v>6.0012113993214737E-3</v>
      </c>
      <c r="Y177" s="36">
        <f t="shared" si="71"/>
        <v>2.7618244699999999E-2</v>
      </c>
    </row>
    <row r="178" spans="1:25" x14ac:dyDescent="0.15">
      <c r="A178" s="47">
        <v>41</v>
      </c>
      <c r="B178" s="81">
        <f t="shared" si="48"/>
        <v>1.2243980680519331</v>
      </c>
      <c r="C178" s="34">
        <f t="shared" si="49"/>
        <v>1.0008250000000001</v>
      </c>
      <c r="D178" s="34">
        <f t="shared" si="50"/>
        <v>6.0309173957481142E-3</v>
      </c>
      <c r="E178" s="32">
        <f t="shared" si="51"/>
        <v>2.6898149999999999E-2</v>
      </c>
      <c r="F178" s="82">
        <f t="shared" si="52"/>
        <v>1.2243980680519331</v>
      </c>
      <c r="G178" s="38">
        <f t="shared" si="53"/>
        <v>1.0016499999999999</v>
      </c>
      <c r="H178" s="38">
        <f t="shared" si="54"/>
        <v>6.0309173957481142E-3</v>
      </c>
      <c r="I178" s="32">
        <f t="shared" si="55"/>
        <v>2.6920322699999999E-2</v>
      </c>
      <c r="J178" s="81">
        <f t="shared" si="56"/>
        <v>1.2243980680519331</v>
      </c>
      <c r="K178" s="34">
        <f t="shared" si="57"/>
        <v>1.002475</v>
      </c>
      <c r="L178" s="34">
        <f t="shared" si="58"/>
        <v>6.0309173957481142E-3</v>
      </c>
      <c r="M178" s="32">
        <f t="shared" si="59"/>
        <v>2.6942495399999999E-2</v>
      </c>
      <c r="N178" s="81">
        <f t="shared" si="60"/>
        <v>1.2243980680519331</v>
      </c>
      <c r="O178" s="34">
        <f t="shared" si="61"/>
        <v>1.0033000000000001</v>
      </c>
      <c r="P178" s="34">
        <f t="shared" si="62"/>
        <v>6.0309173957481142E-3</v>
      </c>
      <c r="Q178" s="32">
        <f t="shared" si="63"/>
        <v>2.6964668099999999E-2</v>
      </c>
      <c r="R178" s="81">
        <f t="shared" si="64"/>
        <v>1.2243980680519331</v>
      </c>
      <c r="S178" s="34">
        <f t="shared" si="65"/>
        <v>1.0041249999999999</v>
      </c>
      <c r="T178" s="34">
        <f t="shared" si="66"/>
        <v>6.0309173957481142E-3</v>
      </c>
      <c r="U178" s="32">
        <f t="shared" si="67"/>
        <v>2.6986840799999998E-2</v>
      </c>
      <c r="V178" s="81">
        <f t="shared" si="68"/>
        <v>1.2243980680519331</v>
      </c>
      <c r="W178" s="34">
        <f t="shared" si="69"/>
        <v>1.00495</v>
      </c>
      <c r="X178" s="34">
        <f t="shared" si="70"/>
        <v>6.0309173957481142E-3</v>
      </c>
      <c r="Y178" s="32">
        <f t="shared" si="71"/>
        <v>2.70090134E-2</v>
      </c>
    </row>
    <row r="179" spans="1:25" x14ac:dyDescent="0.15">
      <c r="A179" s="48">
        <v>42</v>
      </c>
      <c r="B179" s="81">
        <f t="shared" si="48"/>
        <v>1.2304588384887902</v>
      </c>
      <c r="C179" s="34">
        <f t="shared" si="49"/>
        <v>1.0008250000000001</v>
      </c>
      <c r="D179" s="34">
        <f t="shared" si="50"/>
        <v>6.0607704368570688E-3</v>
      </c>
      <c r="E179" s="34">
        <f t="shared" si="51"/>
        <v>2.6320407600000002E-2</v>
      </c>
      <c r="F179" s="82">
        <f t="shared" si="52"/>
        <v>1.2304588384887902</v>
      </c>
      <c r="G179" s="38">
        <f t="shared" si="53"/>
        <v>1.0016499999999999</v>
      </c>
      <c r="H179" s="38">
        <f t="shared" si="54"/>
        <v>6.0607704368570688E-3</v>
      </c>
      <c r="I179" s="34">
        <f t="shared" si="55"/>
        <v>2.6342104099999999E-2</v>
      </c>
      <c r="J179" s="81">
        <f t="shared" si="56"/>
        <v>1.2304588384887902</v>
      </c>
      <c r="K179" s="34">
        <f t="shared" si="57"/>
        <v>1.002475</v>
      </c>
      <c r="L179" s="34">
        <f t="shared" si="58"/>
        <v>6.0607704368570688E-3</v>
      </c>
      <c r="M179" s="34">
        <f t="shared" si="59"/>
        <v>2.6363800499999999E-2</v>
      </c>
      <c r="N179" s="81">
        <f t="shared" si="60"/>
        <v>1.2304588384887902</v>
      </c>
      <c r="O179" s="34">
        <f t="shared" si="61"/>
        <v>1.0033000000000001</v>
      </c>
      <c r="P179" s="34">
        <f t="shared" si="62"/>
        <v>6.0607704368570688E-3</v>
      </c>
      <c r="Q179" s="34">
        <f t="shared" si="63"/>
        <v>2.6385496899999999E-2</v>
      </c>
      <c r="R179" s="81">
        <f t="shared" si="64"/>
        <v>1.2304588384887902</v>
      </c>
      <c r="S179" s="34">
        <f t="shared" si="65"/>
        <v>1.0041249999999999</v>
      </c>
      <c r="T179" s="34">
        <f t="shared" si="66"/>
        <v>6.0607704368570688E-3</v>
      </c>
      <c r="U179" s="34">
        <f t="shared" si="67"/>
        <v>2.6407193400000001E-2</v>
      </c>
      <c r="V179" s="81">
        <f t="shared" si="68"/>
        <v>1.2304588384887902</v>
      </c>
      <c r="W179" s="34">
        <f t="shared" si="69"/>
        <v>1.00495</v>
      </c>
      <c r="X179" s="34">
        <f t="shared" si="70"/>
        <v>6.0607704368570688E-3</v>
      </c>
      <c r="Y179" s="34">
        <f t="shared" si="71"/>
        <v>2.6428889800000001E-2</v>
      </c>
    </row>
    <row r="180" spans="1:25" x14ac:dyDescent="0.15">
      <c r="A180" s="48">
        <v>43</v>
      </c>
      <c r="B180" s="81">
        <f t="shared" si="48"/>
        <v>1.2365496097393098</v>
      </c>
      <c r="C180" s="34">
        <f t="shared" si="49"/>
        <v>1.0008250000000001</v>
      </c>
      <c r="D180" s="34">
        <f t="shared" si="50"/>
        <v>6.0907712505195114E-3</v>
      </c>
      <c r="E180" s="34">
        <f t="shared" si="51"/>
        <v>2.57696309E-2</v>
      </c>
      <c r="F180" s="82">
        <f t="shared" si="52"/>
        <v>1.2365496097393098</v>
      </c>
      <c r="G180" s="38">
        <f t="shared" si="53"/>
        <v>1.0016499999999999</v>
      </c>
      <c r="H180" s="38">
        <f t="shared" si="54"/>
        <v>6.0907712505195114E-3</v>
      </c>
      <c r="I180" s="34">
        <f t="shared" si="55"/>
        <v>2.5790873299999999E-2</v>
      </c>
      <c r="J180" s="81">
        <f t="shared" si="56"/>
        <v>1.2365496097393098</v>
      </c>
      <c r="K180" s="34">
        <f t="shared" si="57"/>
        <v>1.002475</v>
      </c>
      <c r="L180" s="34">
        <f t="shared" si="58"/>
        <v>6.0907712505195114E-3</v>
      </c>
      <c r="M180" s="34">
        <f t="shared" si="59"/>
        <v>2.58121158E-2</v>
      </c>
      <c r="N180" s="81">
        <f t="shared" si="60"/>
        <v>1.2365496097393098</v>
      </c>
      <c r="O180" s="34">
        <f t="shared" si="61"/>
        <v>1.0033000000000001</v>
      </c>
      <c r="P180" s="34">
        <f t="shared" si="62"/>
        <v>6.0907712505195114E-3</v>
      </c>
      <c r="Q180" s="34">
        <f t="shared" si="63"/>
        <v>2.58333582E-2</v>
      </c>
      <c r="R180" s="81">
        <f t="shared" si="64"/>
        <v>1.2365496097393098</v>
      </c>
      <c r="S180" s="34">
        <f t="shared" si="65"/>
        <v>1.0041249999999999</v>
      </c>
      <c r="T180" s="34">
        <f t="shared" si="66"/>
        <v>6.0907712505195114E-3</v>
      </c>
      <c r="U180" s="34">
        <f t="shared" si="67"/>
        <v>2.5854600599999999E-2</v>
      </c>
      <c r="V180" s="81">
        <f t="shared" si="68"/>
        <v>1.2365496097393098</v>
      </c>
      <c r="W180" s="34">
        <f t="shared" si="69"/>
        <v>1.00495</v>
      </c>
      <c r="X180" s="34">
        <f t="shared" si="70"/>
        <v>6.0907712505195114E-3</v>
      </c>
      <c r="Y180" s="34">
        <f t="shared" si="71"/>
        <v>2.5875842999999999E-2</v>
      </c>
    </row>
    <row r="181" spans="1:25" x14ac:dyDescent="0.15">
      <c r="A181" s="48">
        <v>44</v>
      </c>
      <c r="B181" s="81">
        <f t="shared" si="48"/>
        <v>1.2426705303075194</v>
      </c>
      <c r="C181" s="34">
        <f t="shared" si="49"/>
        <v>1.0008250000000001</v>
      </c>
      <c r="D181" s="34">
        <f t="shared" si="50"/>
        <v>6.1209205682095837E-3</v>
      </c>
      <c r="E181" s="34">
        <f t="shared" si="51"/>
        <v>2.5243981299999999E-2</v>
      </c>
      <c r="F181" s="82">
        <f t="shared" si="52"/>
        <v>1.2426705303075194</v>
      </c>
      <c r="G181" s="38">
        <f t="shared" si="53"/>
        <v>1.0016499999999999</v>
      </c>
      <c r="H181" s="38">
        <f t="shared" si="54"/>
        <v>6.1209205682095837E-3</v>
      </c>
      <c r="I181" s="34">
        <f t="shared" si="55"/>
        <v>2.5264790400000001E-2</v>
      </c>
      <c r="J181" s="81">
        <f t="shared" si="56"/>
        <v>1.2426705303075194</v>
      </c>
      <c r="K181" s="34">
        <f t="shared" si="57"/>
        <v>1.002475</v>
      </c>
      <c r="L181" s="34">
        <f t="shared" si="58"/>
        <v>6.1209205682095837E-3</v>
      </c>
      <c r="M181" s="34">
        <f t="shared" si="59"/>
        <v>2.5285599499999999E-2</v>
      </c>
      <c r="N181" s="81">
        <f t="shared" si="60"/>
        <v>1.2426705303075194</v>
      </c>
      <c r="O181" s="34">
        <f t="shared" si="61"/>
        <v>1.0033000000000001</v>
      </c>
      <c r="P181" s="34">
        <f t="shared" si="62"/>
        <v>6.1209205682095837E-3</v>
      </c>
      <c r="Q181" s="34">
        <f t="shared" si="63"/>
        <v>2.53064086E-2</v>
      </c>
      <c r="R181" s="81">
        <f t="shared" si="64"/>
        <v>1.2426705303075194</v>
      </c>
      <c r="S181" s="34">
        <f t="shared" si="65"/>
        <v>1.0041249999999999</v>
      </c>
      <c r="T181" s="34">
        <f t="shared" si="66"/>
        <v>6.1209205682095837E-3</v>
      </c>
      <c r="U181" s="34">
        <f t="shared" si="67"/>
        <v>2.5327217799999999E-2</v>
      </c>
      <c r="V181" s="81">
        <f t="shared" si="68"/>
        <v>1.2426705303075194</v>
      </c>
      <c r="W181" s="34">
        <f t="shared" si="69"/>
        <v>1.00495</v>
      </c>
      <c r="X181" s="34">
        <f t="shared" si="70"/>
        <v>6.1209205682095837E-3</v>
      </c>
      <c r="Y181" s="34">
        <f t="shared" si="71"/>
        <v>2.5348026900000001E-2</v>
      </c>
    </row>
    <row r="182" spans="1:25" x14ac:dyDescent="0.15">
      <c r="A182" s="49">
        <v>45</v>
      </c>
      <c r="B182" s="81">
        <f t="shared" si="48"/>
        <v>1.2488217494325415</v>
      </c>
      <c r="C182" s="34">
        <f t="shared" si="49"/>
        <v>1.0008250000000001</v>
      </c>
      <c r="D182" s="34">
        <f t="shared" si="50"/>
        <v>6.1512191250222212E-3</v>
      </c>
      <c r="E182" s="38">
        <f t="shared" si="51"/>
        <v>2.4741783600000001E-2</v>
      </c>
      <c r="F182" s="82">
        <f t="shared" si="52"/>
        <v>1.2488217494325415</v>
      </c>
      <c r="G182" s="38">
        <f t="shared" si="53"/>
        <v>1.0016499999999999</v>
      </c>
      <c r="H182" s="38">
        <f t="shared" si="54"/>
        <v>6.1512191250222212E-3</v>
      </c>
      <c r="I182" s="38">
        <f t="shared" si="55"/>
        <v>2.47621788E-2</v>
      </c>
      <c r="J182" s="81">
        <f t="shared" si="56"/>
        <v>1.2488217494325415</v>
      </c>
      <c r="K182" s="34">
        <f t="shared" si="57"/>
        <v>1.002475</v>
      </c>
      <c r="L182" s="34">
        <f t="shared" si="58"/>
        <v>6.1512191250222212E-3</v>
      </c>
      <c r="M182" s="38">
        <f t="shared" si="59"/>
        <v>2.47825739E-2</v>
      </c>
      <c r="N182" s="81">
        <f t="shared" si="60"/>
        <v>1.2488217494325415</v>
      </c>
      <c r="O182" s="34">
        <f t="shared" si="61"/>
        <v>1.0033000000000001</v>
      </c>
      <c r="P182" s="34">
        <f t="shared" si="62"/>
        <v>6.1512191250222212E-3</v>
      </c>
      <c r="Q182" s="38">
        <f t="shared" si="63"/>
        <v>2.4802969000000001E-2</v>
      </c>
      <c r="R182" s="81">
        <f t="shared" si="64"/>
        <v>1.2488217494325415</v>
      </c>
      <c r="S182" s="34">
        <f t="shared" si="65"/>
        <v>1.0041249999999999</v>
      </c>
      <c r="T182" s="34">
        <f t="shared" si="66"/>
        <v>6.1512191250222212E-3</v>
      </c>
      <c r="U182" s="38">
        <f t="shared" si="67"/>
        <v>2.48233642E-2</v>
      </c>
      <c r="V182" s="81">
        <f t="shared" si="68"/>
        <v>1.2488217494325415</v>
      </c>
      <c r="W182" s="34">
        <f t="shared" si="69"/>
        <v>1.00495</v>
      </c>
      <c r="X182" s="34">
        <f t="shared" si="70"/>
        <v>6.1512191250222212E-3</v>
      </c>
      <c r="Y182" s="38">
        <f t="shared" si="71"/>
        <v>2.4843759300000001E-2</v>
      </c>
    </row>
    <row r="183" spans="1:25" x14ac:dyDescent="0.15">
      <c r="A183" s="50">
        <v>46</v>
      </c>
      <c r="B183" s="81">
        <f t="shared" si="48"/>
        <v>1.2550034170922326</v>
      </c>
      <c r="C183" s="34">
        <f t="shared" si="49"/>
        <v>1.0008250000000001</v>
      </c>
      <c r="D183" s="34">
        <f t="shared" si="50"/>
        <v>6.1816676596910805E-3</v>
      </c>
      <c r="E183" s="40">
        <f t="shared" si="51"/>
        <v>2.4261508399999999E-2</v>
      </c>
      <c r="F183" s="82">
        <f t="shared" si="52"/>
        <v>1.2550034170922326</v>
      </c>
      <c r="G183" s="38">
        <f t="shared" si="53"/>
        <v>1.0016499999999999</v>
      </c>
      <c r="H183" s="38">
        <f t="shared" si="54"/>
        <v>6.1816676596910805E-3</v>
      </c>
      <c r="I183" s="40">
        <f t="shared" si="55"/>
        <v>2.4281507599999998E-2</v>
      </c>
      <c r="J183" s="81">
        <f t="shared" si="56"/>
        <v>1.2550034170922326</v>
      </c>
      <c r="K183" s="34">
        <f t="shared" si="57"/>
        <v>1.002475</v>
      </c>
      <c r="L183" s="34">
        <f t="shared" si="58"/>
        <v>6.1816676596910805E-3</v>
      </c>
      <c r="M183" s="40">
        <f t="shared" si="59"/>
        <v>2.4301506800000001E-2</v>
      </c>
      <c r="N183" s="81">
        <f t="shared" si="60"/>
        <v>1.2550034170922326</v>
      </c>
      <c r="O183" s="34">
        <f t="shared" si="61"/>
        <v>1.0033000000000001</v>
      </c>
      <c r="P183" s="34">
        <f t="shared" si="62"/>
        <v>6.1816676596910805E-3</v>
      </c>
      <c r="Q183" s="40">
        <f t="shared" si="63"/>
        <v>2.4321506100000001E-2</v>
      </c>
      <c r="R183" s="81">
        <f t="shared" si="64"/>
        <v>1.2550034170922326</v>
      </c>
      <c r="S183" s="34">
        <f t="shared" si="65"/>
        <v>1.0041249999999999</v>
      </c>
      <c r="T183" s="34">
        <f t="shared" si="66"/>
        <v>6.1816676596910805E-3</v>
      </c>
      <c r="U183" s="40">
        <f t="shared" si="67"/>
        <v>2.43415053E-2</v>
      </c>
      <c r="V183" s="81">
        <f t="shared" si="68"/>
        <v>1.2550034170922326</v>
      </c>
      <c r="W183" s="34">
        <f t="shared" si="69"/>
        <v>1.00495</v>
      </c>
      <c r="X183" s="34">
        <f t="shared" si="70"/>
        <v>6.1816676596910805E-3</v>
      </c>
      <c r="Y183" s="40">
        <f t="shared" si="71"/>
        <v>2.43615046E-2</v>
      </c>
    </row>
    <row r="184" spans="1:25" x14ac:dyDescent="0.15">
      <c r="A184" s="51">
        <v>47</v>
      </c>
      <c r="B184" s="81">
        <f t="shared" si="48"/>
        <v>1.2612156840068391</v>
      </c>
      <c r="C184" s="34">
        <f t="shared" si="49"/>
        <v>1.0008250000000001</v>
      </c>
      <c r="D184" s="34">
        <f t="shared" si="50"/>
        <v>6.2122669146065512E-3</v>
      </c>
      <c r="E184" s="34">
        <f t="shared" si="51"/>
        <v>2.38017562E-2</v>
      </c>
      <c r="F184" s="82">
        <f t="shared" si="52"/>
        <v>1.2612156840068391</v>
      </c>
      <c r="G184" s="38">
        <f t="shared" si="53"/>
        <v>1.0016499999999999</v>
      </c>
      <c r="H184" s="38">
        <f t="shared" si="54"/>
        <v>6.2122669146065512E-3</v>
      </c>
      <c r="I184" s="34">
        <f t="shared" si="55"/>
        <v>2.3821376500000001E-2</v>
      </c>
      <c r="J184" s="81">
        <f t="shared" si="56"/>
        <v>1.2612156840068391</v>
      </c>
      <c r="K184" s="34">
        <f t="shared" si="57"/>
        <v>1.002475</v>
      </c>
      <c r="L184" s="34">
        <f t="shared" si="58"/>
        <v>6.2122669146065512E-3</v>
      </c>
      <c r="M184" s="34">
        <f t="shared" si="59"/>
        <v>2.38409968E-2</v>
      </c>
      <c r="N184" s="81">
        <f t="shared" si="60"/>
        <v>1.2612156840068391</v>
      </c>
      <c r="O184" s="34">
        <f t="shared" si="61"/>
        <v>1.0033000000000001</v>
      </c>
      <c r="P184" s="34">
        <f t="shared" si="62"/>
        <v>6.2122669146065512E-3</v>
      </c>
      <c r="Q184" s="34">
        <f t="shared" si="63"/>
        <v>2.3860617000000001E-2</v>
      </c>
      <c r="R184" s="81">
        <f t="shared" si="64"/>
        <v>1.2612156840068391</v>
      </c>
      <c r="S184" s="34">
        <f t="shared" si="65"/>
        <v>1.0041249999999999</v>
      </c>
      <c r="T184" s="34">
        <f t="shared" si="66"/>
        <v>6.2122669146065512E-3</v>
      </c>
      <c r="U184" s="34">
        <f t="shared" si="67"/>
        <v>2.3880237299999999E-2</v>
      </c>
      <c r="V184" s="81">
        <f t="shared" si="68"/>
        <v>1.2612156840068391</v>
      </c>
      <c r="W184" s="34">
        <f t="shared" si="69"/>
        <v>1.00495</v>
      </c>
      <c r="X184" s="34">
        <f t="shared" si="70"/>
        <v>6.2122669146065512E-3</v>
      </c>
      <c r="Y184" s="34">
        <f t="shared" si="71"/>
        <v>2.38998575E-2</v>
      </c>
    </row>
    <row r="185" spans="1:25" x14ac:dyDescent="0.15">
      <c r="A185" s="51">
        <v>48</v>
      </c>
      <c r="B185" s="81">
        <f t="shared" si="48"/>
        <v>1.267458701642673</v>
      </c>
      <c r="C185" s="34">
        <f t="shared" si="49"/>
        <v>1.0008250000000001</v>
      </c>
      <c r="D185" s="34">
        <f t="shared" si="50"/>
        <v>6.2430176358338543E-3</v>
      </c>
      <c r="E185" s="34">
        <f t="shared" si="51"/>
        <v>2.3361244499999999E-2</v>
      </c>
      <c r="F185" s="82">
        <f t="shared" si="52"/>
        <v>1.267458701642673</v>
      </c>
      <c r="G185" s="38">
        <f t="shared" si="53"/>
        <v>1.0016499999999999</v>
      </c>
      <c r="H185" s="38">
        <f t="shared" si="54"/>
        <v>6.2430176358338543E-3</v>
      </c>
      <c r="I185" s="34">
        <f t="shared" si="55"/>
        <v>2.3380501599999999E-2</v>
      </c>
      <c r="J185" s="81">
        <f t="shared" si="56"/>
        <v>1.267458701642673</v>
      </c>
      <c r="K185" s="34">
        <f t="shared" si="57"/>
        <v>1.002475</v>
      </c>
      <c r="L185" s="34">
        <f t="shared" si="58"/>
        <v>6.2430176358338543E-3</v>
      </c>
      <c r="M185" s="34">
        <f t="shared" si="59"/>
        <v>2.33997588E-2</v>
      </c>
      <c r="N185" s="81">
        <f t="shared" si="60"/>
        <v>1.267458701642673</v>
      </c>
      <c r="O185" s="34">
        <f t="shared" si="61"/>
        <v>1.0033000000000001</v>
      </c>
      <c r="P185" s="34">
        <f t="shared" si="62"/>
        <v>6.2430176358338543E-3</v>
      </c>
      <c r="Q185" s="34">
        <f t="shared" si="63"/>
        <v>2.3419015899999999E-2</v>
      </c>
      <c r="R185" s="81">
        <f t="shared" si="64"/>
        <v>1.267458701642673</v>
      </c>
      <c r="S185" s="34">
        <f t="shared" si="65"/>
        <v>1.0041249999999999</v>
      </c>
      <c r="T185" s="34">
        <f t="shared" si="66"/>
        <v>6.2430176358338543E-3</v>
      </c>
      <c r="U185" s="34">
        <f t="shared" si="67"/>
        <v>2.34382731E-2</v>
      </c>
      <c r="V185" s="81">
        <f t="shared" si="68"/>
        <v>1.267458701642673</v>
      </c>
      <c r="W185" s="34">
        <f t="shared" si="69"/>
        <v>1.00495</v>
      </c>
      <c r="X185" s="34">
        <f t="shared" si="70"/>
        <v>6.2430176358338543E-3</v>
      </c>
      <c r="Y185" s="34">
        <f t="shared" si="71"/>
        <v>2.34575302E-2</v>
      </c>
    </row>
    <row r="186" spans="1:25" x14ac:dyDescent="0.15">
      <c r="A186" s="51">
        <v>49</v>
      </c>
      <c r="B186" s="81">
        <f t="shared" si="48"/>
        <v>1.2737326222158043</v>
      </c>
      <c r="C186" s="34">
        <f t="shared" si="49"/>
        <v>1.0008250000000001</v>
      </c>
      <c r="D186" s="34">
        <f t="shared" si="50"/>
        <v>6.2739205731312322E-3</v>
      </c>
      <c r="E186" s="34">
        <f t="shared" si="51"/>
        <v>2.2938795200000001E-2</v>
      </c>
      <c r="F186" s="82">
        <f t="shared" si="52"/>
        <v>1.2737326222158043</v>
      </c>
      <c r="G186" s="38">
        <f t="shared" si="53"/>
        <v>1.0016499999999999</v>
      </c>
      <c r="H186" s="38">
        <f t="shared" si="54"/>
        <v>6.2739205731312322E-3</v>
      </c>
      <c r="I186" s="34">
        <f t="shared" si="55"/>
        <v>2.29577041E-2</v>
      </c>
      <c r="J186" s="81">
        <f t="shared" si="56"/>
        <v>1.2737326222158043</v>
      </c>
      <c r="K186" s="34">
        <f t="shared" si="57"/>
        <v>1.002475</v>
      </c>
      <c r="L186" s="34">
        <f t="shared" si="58"/>
        <v>6.2739205731312322E-3</v>
      </c>
      <c r="M186" s="34">
        <f t="shared" si="59"/>
        <v>2.2976613E-2</v>
      </c>
      <c r="N186" s="81">
        <f t="shared" si="60"/>
        <v>1.2737326222158043</v>
      </c>
      <c r="O186" s="34">
        <f t="shared" si="61"/>
        <v>1.0033000000000001</v>
      </c>
      <c r="P186" s="34">
        <f t="shared" si="62"/>
        <v>6.2739205731312322E-3</v>
      </c>
      <c r="Q186" s="34">
        <f t="shared" si="63"/>
        <v>2.29955219E-2</v>
      </c>
      <c r="R186" s="81">
        <f t="shared" si="64"/>
        <v>1.2737326222158043</v>
      </c>
      <c r="S186" s="34">
        <f t="shared" si="65"/>
        <v>1.0041249999999999</v>
      </c>
      <c r="T186" s="34">
        <f t="shared" si="66"/>
        <v>6.2739205731312322E-3</v>
      </c>
      <c r="U186" s="34">
        <f t="shared" si="67"/>
        <v>2.3014430799999999E-2</v>
      </c>
      <c r="V186" s="81">
        <f t="shared" si="68"/>
        <v>1.2737326222158043</v>
      </c>
      <c r="W186" s="34">
        <f t="shared" si="69"/>
        <v>1.00495</v>
      </c>
      <c r="X186" s="34">
        <f t="shared" si="70"/>
        <v>6.2739205731312322E-3</v>
      </c>
      <c r="Y186" s="34">
        <f t="shared" si="71"/>
        <v>2.3033339699999999E-2</v>
      </c>
    </row>
    <row r="187" spans="1:25" x14ac:dyDescent="0.15">
      <c r="A187" s="52">
        <v>50</v>
      </c>
      <c r="B187" s="81">
        <f t="shared" si="48"/>
        <v>1.2800375986957726</v>
      </c>
      <c r="C187" s="34">
        <f t="shared" si="49"/>
        <v>1.0008250000000001</v>
      </c>
      <c r="D187" s="34">
        <f t="shared" si="50"/>
        <v>6.3049764799682322E-3</v>
      </c>
      <c r="E187" s="36">
        <f t="shared" si="51"/>
        <v>2.25333245E-2</v>
      </c>
      <c r="F187" s="82">
        <f t="shared" si="52"/>
        <v>1.2800375986957726</v>
      </c>
      <c r="G187" s="38">
        <f t="shared" si="53"/>
        <v>1.0016499999999999</v>
      </c>
      <c r="H187" s="38">
        <f t="shared" si="54"/>
        <v>6.3049764799682322E-3</v>
      </c>
      <c r="I187" s="36">
        <f t="shared" si="55"/>
        <v>2.2551899199999999E-2</v>
      </c>
      <c r="J187" s="81">
        <f t="shared" si="56"/>
        <v>1.2800375986957726</v>
      </c>
      <c r="K187" s="34">
        <f t="shared" si="57"/>
        <v>1.002475</v>
      </c>
      <c r="L187" s="34">
        <f t="shared" si="58"/>
        <v>6.3049764799682322E-3</v>
      </c>
      <c r="M187" s="36">
        <f t="shared" si="59"/>
        <v>2.2570473800000001E-2</v>
      </c>
      <c r="N187" s="81">
        <f t="shared" si="60"/>
        <v>1.2800375986957726</v>
      </c>
      <c r="O187" s="34">
        <f t="shared" si="61"/>
        <v>1.0033000000000001</v>
      </c>
      <c r="P187" s="34">
        <f t="shared" si="62"/>
        <v>6.3049764799682322E-3</v>
      </c>
      <c r="Q187" s="36">
        <f t="shared" si="63"/>
        <v>2.25890485E-2</v>
      </c>
      <c r="R187" s="81">
        <f t="shared" si="64"/>
        <v>1.2800375986957726</v>
      </c>
      <c r="S187" s="34">
        <f t="shared" si="65"/>
        <v>1.0041249999999999</v>
      </c>
      <c r="T187" s="34">
        <f t="shared" si="66"/>
        <v>6.3049764799682322E-3</v>
      </c>
      <c r="U187" s="36">
        <f t="shared" si="67"/>
        <v>2.26076232E-2</v>
      </c>
      <c r="V187" s="81">
        <f t="shared" si="68"/>
        <v>1.2800375986957726</v>
      </c>
      <c r="W187" s="34">
        <f t="shared" si="69"/>
        <v>1.00495</v>
      </c>
      <c r="X187" s="34">
        <f t="shared" si="70"/>
        <v>6.3049764799682322E-3</v>
      </c>
      <c r="Y187" s="36">
        <f t="shared" si="71"/>
        <v>2.2626197899999999E-2</v>
      </c>
    </row>
    <row r="188" spans="1:25" x14ac:dyDescent="0.15">
      <c r="A188" s="47">
        <v>51</v>
      </c>
      <c r="B188" s="81">
        <f t="shared" si="48"/>
        <v>1.2863737848093166</v>
      </c>
      <c r="C188" s="34">
        <f t="shared" si="49"/>
        <v>1.0008250000000001</v>
      </c>
      <c r="D188" s="34">
        <f t="shared" si="50"/>
        <v>6.336186113544074E-3</v>
      </c>
      <c r="E188" s="32">
        <f t="shared" si="51"/>
        <v>2.2143833700000001E-2</v>
      </c>
      <c r="F188" s="82">
        <f t="shared" si="52"/>
        <v>1.2863737848093166</v>
      </c>
      <c r="G188" s="38">
        <f t="shared" si="53"/>
        <v>1.0016499999999999</v>
      </c>
      <c r="H188" s="38">
        <f t="shared" si="54"/>
        <v>6.336186113544074E-3</v>
      </c>
      <c r="I188" s="32">
        <f t="shared" si="55"/>
        <v>2.2162087300000001E-2</v>
      </c>
      <c r="J188" s="81">
        <f t="shared" si="56"/>
        <v>1.2863737848093166</v>
      </c>
      <c r="K188" s="34">
        <f t="shared" si="57"/>
        <v>1.002475</v>
      </c>
      <c r="L188" s="34">
        <f t="shared" si="58"/>
        <v>6.336186113544074E-3</v>
      </c>
      <c r="M188" s="32">
        <f t="shared" si="59"/>
        <v>2.2180340900000001E-2</v>
      </c>
      <c r="N188" s="81">
        <f t="shared" si="60"/>
        <v>1.2863737848093166</v>
      </c>
      <c r="O188" s="34">
        <f t="shared" si="61"/>
        <v>1.0033000000000001</v>
      </c>
      <c r="P188" s="34">
        <f t="shared" si="62"/>
        <v>6.336186113544074E-3</v>
      </c>
      <c r="Q188" s="32">
        <f t="shared" si="63"/>
        <v>2.2198594499999998E-2</v>
      </c>
      <c r="R188" s="81">
        <f t="shared" si="64"/>
        <v>1.2863737848093166</v>
      </c>
      <c r="S188" s="34">
        <f t="shared" si="65"/>
        <v>1.0041249999999999</v>
      </c>
      <c r="T188" s="34">
        <f t="shared" si="66"/>
        <v>6.336186113544074E-3</v>
      </c>
      <c r="U188" s="32">
        <f t="shared" si="67"/>
        <v>2.2216848099999999E-2</v>
      </c>
      <c r="V188" s="81">
        <f t="shared" si="68"/>
        <v>1.2863737848093166</v>
      </c>
      <c r="W188" s="34">
        <f t="shared" si="69"/>
        <v>1.00495</v>
      </c>
      <c r="X188" s="34">
        <f t="shared" si="70"/>
        <v>6.336186113544074E-3</v>
      </c>
      <c r="Y188" s="32">
        <f t="shared" si="71"/>
        <v>2.2235101699999999E-2</v>
      </c>
    </row>
    <row r="189" spans="1:25" x14ac:dyDescent="0.15">
      <c r="A189" s="48">
        <v>52</v>
      </c>
      <c r="B189" s="81">
        <f t="shared" si="48"/>
        <v>1.2927413350441228</v>
      </c>
      <c r="C189" s="34">
        <f t="shared" si="49"/>
        <v>1.0008250000000001</v>
      </c>
      <c r="D189" s="34">
        <f t="shared" si="50"/>
        <v>6.3675502348061177E-3</v>
      </c>
      <c r="E189" s="34">
        <f t="shared" si="51"/>
        <v>2.1769400800000002E-2</v>
      </c>
      <c r="F189" s="82">
        <f t="shared" si="52"/>
        <v>1.2927413350441228</v>
      </c>
      <c r="G189" s="38">
        <f t="shared" si="53"/>
        <v>1.0016499999999999</v>
      </c>
      <c r="H189" s="38">
        <f t="shared" si="54"/>
        <v>6.3675502348061177E-3</v>
      </c>
      <c r="I189" s="34">
        <f t="shared" si="55"/>
        <v>2.17873458E-2</v>
      </c>
      <c r="J189" s="81">
        <f t="shared" si="56"/>
        <v>1.2927413350441228</v>
      </c>
      <c r="K189" s="34">
        <f t="shared" si="57"/>
        <v>1.002475</v>
      </c>
      <c r="L189" s="34">
        <f t="shared" si="58"/>
        <v>6.3675502348061177E-3</v>
      </c>
      <c r="M189" s="34">
        <f t="shared" si="59"/>
        <v>2.18052907E-2</v>
      </c>
      <c r="N189" s="81">
        <f t="shared" si="60"/>
        <v>1.2927413350441228</v>
      </c>
      <c r="O189" s="34">
        <f t="shared" si="61"/>
        <v>1.0033000000000001</v>
      </c>
      <c r="P189" s="34">
        <f t="shared" si="62"/>
        <v>6.3675502348061177E-3</v>
      </c>
      <c r="Q189" s="34">
        <f t="shared" si="63"/>
        <v>2.1823235699999999E-2</v>
      </c>
      <c r="R189" s="81">
        <f t="shared" si="64"/>
        <v>1.2927413350441228</v>
      </c>
      <c r="S189" s="34">
        <f t="shared" si="65"/>
        <v>1.0041249999999999</v>
      </c>
      <c r="T189" s="34">
        <f t="shared" si="66"/>
        <v>6.3675502348061177E-3</v>
      </c>
      <c r="U189" s="34">
        <f t="shared" si="67"/>
        <v>2.1841180599999999E-2</v>
      </c>
      <c r="V189" s="81">
        <f t="shared" si="68"/>
        <v>1.2927413350441228</v>
      </c>
      <c r="W189" s="34">
        <f t="shared" si="69"/>
        <v>1.00495</v>
      </c>
      <c r="X189" s="34">
        <f t="shared" si="70"/>
        <v>6.3675502348061177E-3</v>
      </c>
      <c r="Y189" s="34">
        <f t="shared" si="71"/>
        <v>2.1859125600000001E-2</v>
      </c>
    </row>
    <row r="190" spans="1:25" x14ac:dyDescent="0.15">
      <c r="A190" s="48">
        <v>53</v>
      </c>
      <c r="B190" s="81">
        <f t="shared" si="48"/>
        <v>1.2991404046525912</v>
      </c>
      <c r="C190" s="34">
        <f t="shared" si="49"/>
        <v>1.0008250000000001</v>
      </c>
      <c r="D190" s="34">
        <f t="shared" si="50"/>
        <v>6.399069608468407E-3</v>
      </c>
      <c r="E190" s="34">
        <f t="shared" si="51"/>
        <v>2.1409173600000001E-2</v>
      </c>
      <c r="F190" s="82">
        <f t="shared" si="52"/>
        <v>1.2991404046525912</v>
      </c>
      <c r="G190" s="38">
        <f t="shared" si="53"/>
        <v>1.0016499999999999</v>
      </c>
      <c r="H190" s="38">
        <f t="shared" si="54"/>
        <v>6.399069608468407E-3</v>
      </c>
      <c r="I190" s="34">
        <f t="shared" si="55"/>
        <v>2.14268216E-2</v>
      </c>
      <c r="J190" s="81">
        <f t="shared" si="56"/>
        <v>1.2991404046525912</v>
      </c>
      <c r="K190" s="34">
        <f t="shared" si="57"/>
        <v>1.002475</v>
      </c>
      <c r="L190" s="34">
        <f t="shared" si="58"/>
        <v>6.399069608468407E-3</v>
      </c>
      <c r="M190" s="34">
        <f t="shared" si="59"/>
        <v>2.1444469599999998E-2</v>
      </c>
      <c r="N190" s="81">
        <f t="shared" si="60"/>
        <v>1.2991404046525912</v>
      </c>
      <c r="O190" s="34">
        <f t="shared" si="61"/>
        <v>1.0033000000000001</v>
      </c>
      <c r="P190" s="34">
        <f t="shared" si="62"/>
        <v>6.399069608468407E-3</v>
      </c>
      <c r="Q190" s="34">
        <f t="shared" si="63"/>
        <v>2.14621176E-2</v>
      </c>
      <c r="R190" s="81">
        <f t="shared" si="64"/>
        <v>1.2991404046525912</v>
      </c>
      <c r="S190" s="34">
        <f t="shared" si="65"/>
        <v>1.0041249999999999</v>
      </c>
      <c r="T190" s="34">
        <f t="shared" si="66"/>
        <v>6.399069608468407E-3</v>
      </c>
      <c r="U190" s="34">
        <f t="shared" si="67"/>
        <v>2.1479765599999999E-2</v>
      </c>
      <c r="V190" s="81">
        <f t="shared" si="68"/>
        <v>1.2991404046525912</v>
      </c>
      <c r="W190" s="34">
        <f t="shared" si="69"/>
        <v>1.00495</v>
      </c>
      <c r="X190" s="34">
        <f t="shared" si="70"/>
        <v>6.399069608468407E-3</v>
      </c>
      <c r="Y190" s="34">
        <f t="shared" si="71"/>
        <v>2.1497413600000001E-2</v>
      </c>
    </row>
    <row r="191" spans="1:25" x14ac:dyDescent="0.15">
      <c r="A191" s="48">
        <v>54</v>
      </c>
      <c r="B191" s="81">
        <f t="shared" si="48"/>
        <v>1.3055711496556215</v>
      </c>
      <c r="C191" s="34">
        <f t="shared" si="49"/>
        <v>1.0008250000000001</v>
      </c>
      <c r="D191" s="34">
        <f t="shared" si="50"/>
        <v>6.4307450030303259E-3</v>
      </c>
      <c r="E191" s="34">
        <f t="shared" si="51"/>
        <v>2.1062362599999999E-2</v>
      </c>
      <c r="F191" s="82">
        <f t="shared" si="52"/>
        <v>1.3055711496556215</v>
      </c>
      <c r="G191" s="38">
        <f t="shared" si="53"/>
        <v>1.0016499999999999</v>
      </c>
      <c r="H191" s="38">
        <f t="shared" si="54"/>
        <v>6.4307450030303259E-3</v>
      </c>
      <c r="I191" s="34">
        <f t="shared" si="55"/>
        <v>2.1079724800000001E-2</v>
      </c>
      <c r="J191" s="81">
        <f t="shared" si="56"/>
        <v>1.3055711496556215</v>
      </c>
      <c r="K191" s="34">
        <f t="shared" si="57"/>
        <v>1.002475</v>
      </c>
      <c r="L191" s="34">
        <f t="shared" si="58"/>
        <v>6.4307450030303259E-3</v>
      </c>
      <c r="M191" s="34">
        <f t="shared" si="59"/>
        <v>2.1097086899999999E-2</v>
      </c>
      <c r="N191" s="81">
        <f t="shared" si="60"/>
        <v>1.3055711496556215</v>
      </c>
      <c r="O191" s="34">
        <f t="shared" si="61"/>
        <v>1.0033000000000001</v>
      </c>
      <c r="P191" s="34">
        <f t="shared" si="62"/>
        <v>6.4307450030303259E-3</v>
      </c>
      <c r="Q191" s="34">
        <f t="shared" si="63"/>
        <v>2.1114449E-2</v>
      </c>
      <c r="R191" s="81">
        <f t="shared" si="64"/>
        <v>1.3055711496556215</v>
      </c>
      <c r="S191" s="34">
        <f t="shared" si="65"/>
        <v>1.0041249999999999</v>
      </c>
      <c r="T191" s="34">
        <f t="shared" si="66"/>
        <v>6.4307450030303259E-3</v>
      </c>
      <c r="U191" s="34">
        <f t="shared" si="67"/>
        <v>2.1131811100000002E-2</v>
      </c>
      <c r="V191" s="81">
        <f t="shared" si="68"/>
        <v>1.3055711496556215</v>
      </c>
      <c r="W191" s="34">
        <f t="shared" si="69"/>
        <v>1.00495</v>
      </c>
      <c r="X191" s="34">
        <f t="shared" si="70"/>
        <v>6.4307450030303259E-3</v>
      </c>
      <c r="Y191" s="34">
        <f t="shared" si="71"/>
        <v>2.1149173300000001E-2</v>
      </c>
    </row>
    <row r="192" spans="1:25" x14ac:dyDescent="0.15">
      <c r="A192" s="110">
        <v>55</v>
      </c>
      <c r="B192" s="81">
        <f t="shared" si="48"/>
        <v>1.3120337268464168</v>
      </c>
      <c r="C192" s="34">
        <f t="shared" si="49"/>
        <v>1.0008250000000001</v>
      </c>
      <c r="D192" s="34">
        <f t="shared" si="50"/>
        <v>6.4625771907953263E-3</v>
      </c>
      <c r="E192" s="36">
        <f t="shared" si="51"/>
        <v>2.0728236300000001E-2</v>
      </c>
      <c r="F192" s="82">
        <f t="shared" si="52"/>
        <v>1.3120337268464168</v>
      </c>
      <c r="G192" s="38">
        <f t="shared" si="53"/>
        <v>1.0016499999999999</v>
      </c>
      <c r="H192" s="38">
        <f t="shared" si="54"/>
        <v>6.4625771907953263E-3</v>
      </c>
      <c r="I192" s="36">
        <f t="shared" si="55"/>
        <v>2.0745323E-2</v>
      </c>
      <c r="J192" s="81">
        <f t="shared" si="56"/>
        <v>1.3120337268464168</v>
      </c>
      <c r="K192" s="34">
        <f t="shared" si="57"/>
        <v>1.002475</v>
      </c>
      <c r="L192" s="34">
        <f t="shared" si="58"/>
        <v>6.4625771907953263E-3</v>
      </c>
      <c r="M192" s="36">
        <f t="shared" si="59"/>
        <v>2.0762409700000001E-2</v>
      </c>
      <c r="N192" s="81">
        <f t="shared" si="60"/>
        <v>1.3120337268464168</v>
      </c>
      <c r="O192" s="34">
        <f t="shared" si="61"/>
        <v>1.0033000000000001</v>
      </c>
      <c r="P192" s="34">
        <f t="shared" si="62"/>
        <v>6.4625771907953263E-3</v>
      </c>
      <c r="Q192" s="36">
        <f t="shared" si="63"/>
        <v>2.07794964E-2</v>
      </c>
      <c r="R192" s="81">
        <f t="shared" si="64"/>
        <v>1.3120337268464168</v>
      </c>
      <c r="S192" s="34">
        <f t="shared" si="65"/>
        <v>1.0041249999999999</v>
      </c>
      <c r="T192" s="34">
        <f t="shared" si="66"/>
        <v>6.4625771907953263E-3</v>
      </c>
      <c r="U192" s="36">
        <f t="shared" si="67"/>
        <v>2.0796583099999998E-2</v>
      </c>
      <c r="V192" s="81">
        <f t="shared" si="68"/>
        <v>1.3120337268464168</v>
      </c>
      <c r="W192" s="34">
        <f t="shared" si="69"/>
        <v>1.00495</v>
      </c>
      <c r="X192" s="34">
        <f t="shared" si="70"/>
        <v>6.4625771907953263E-3</v>
      </c>
      <c r="Y192" s="36">
        <f t="shared" si="71"/>
        <v>2.08136698E-2</v>
      </c>
    </row>
    <row r="193" spans="1:25" x14ac:dyDescent="0.15">
      <c r="A193" s="50">
        <v>56</v>
      </c>
      <c r="B193" s="81">
        <f t="shared" si="48"/>
        <v>1.3185282937943066</v>
      </c>
      <c r="C193" s="34">
        <f t="shared" si="49"/>
        <v>1.0008250000000001</v>
      </c>
      <c r="D193" s="34">
        <f t="shared" si="50"/>
        <v>6.4945669478897626E-3</v>
      </c>
      <c r="E193" s="32">
        <f t="shared" si="51"/>
        <v>2.0406114900000001E-2</v>
      </c>
      <c r="F193" s="82">
        <f t="shared" si="52"/>
        <v>1.3185282937943066</v>
      </c>
      <c r="G193" s="38">
        <f t="shared" si="53"/>
        <v>1.0016499999999999</v>
      </c>
      <c r="H193" s="38">
        <f t="shared" si="54"/>
        <v>6.4945669478897626E-3</v>
      </c>
      <c r="I193" s="32">
        <f t="shared" si="55"/>
        <v>2.0422936100000001E-2</v>
      </c>
      <c r="J193" s="81">
        <f t="shared" si="56"/>
        <v>1.3185282937943066</v>
      </c>
      <c r="K193" s="34">
        <f t="shared" si="57"/>
        <v>1.002475</v>
      </c>
      <c r="L193" s="34">
        <f t="shared" si="58"/>
        <v>6.4945669478897626E-3</v>
      </c>
      <c r="M193" s="32">
        <f t="shared" si="59"/>
        <v>2.0439757199999999E-2</v>
      </c>
      <c r="N193" s="81">
        <f t="shared" si="60"/>
        <v>1.3185282937943066</v>
      </c>
      <c r="O193" s="34">
        <f t="shared" si="61"/>
        <v>1.0033000000000001</v>
      </c>
      <c r="P193" s="34">
        <f t="shared" si="62"/>
        <v>6.4945669478897626E-3</v>
      </c>
      <c r="Q193" s="32">
        <f t="shared" si="63"/>
        <v>2.0456578400000001E-2</v>
      </c>
      <c r="R193" s="81">
        <f t="shared" si="64"/>
        <v>1.3185282937943066</v>
      </c>
      <c r="S193" s="34">
        <f t="shared" si="65"/>
        <v>1.0041249999999999</v>
      </c>
      <c r="T193" s="34">
        <f t="shared" si="66"/>
        <v>6.4945669478897626E-3</v>
      </c>
      <c r="U193" s="32">
        <f t="shared" si="67"/>
        <v>2.0473399600000001E-2</v>
      </c>
      <c r="V193" s="81">
        <f t="shared" si="68"/>
        <v>1.3185282937943066</v>
      </c>
      <c r="W193" s="34">
        <f t="shared" si="69"/>
        <v>1.00495</v>
      </c>
      <c r="X193" s="34">
        <f t="shared" si="70"/>
        <v>6.4945669478897626E-3</v>
      </c>
      <c r="Y193" s="32">
        <f t="shared" si="71"/>
        <v>2.0490220699999999E-2</v>
      </c>
    </row>
    <row r="194" spans="1:25" x14ac:dyDescent="0.15">
      <c r="A194" s="51">
        <v>57</v>
      </c>
      <c r="B194" s="81">
        <f t="shared" si="48"/>
        <v>1.3250550088485884</v>
      </c>
      <c r="C194" s="34">
        <f t="shared" si="49"/>
        <v>1.0008250000000001</v>
      </c>
      <c r="D194" s="34">
        <f t="shared" si="50"/>
        <v>6.5267150542818175E-3</v>
      </c>
      <c r="E194" s="34">
        <f t="shared" si="51"/>
        <v>2.0095366699999999E-2</v>
      </c>
      <c r="F194" s="82">
        <f t="shared" si="52"/>
        <v>1.3250550088485884</v>
      </c>
      <c r="G194" s="38">
        <f t="shared" si="53"/>
        <v>1.0016499999999999</v>
      </c>
      <c r="H194" s="38">
        <f t="shared" si="54"/>
        <v>6.5267150542818175E-3</v>
      </c>
      <c r="I194" s="34">
        <f t="shared" si="55"/>
        <v>2.0111931699999998E-2</v>
      </c>
      <c r="J194" s="81">
        <f t="shared" si="56"/>
        <v>1.3250550088485884</v>
      </c>
      <c r="K194" s="34">
        <f t="shared" si="57"/>
        <v>1.002475</v>
      </c>
      <c r="L194" s="34">
        <f t="shared" si="58"/>
        <v>6.5267150542818175E-3</v>
      </c>
      <c r="M194" s="34">
        <f t="shared" si="59"/>
        <v>2.0128496700000002E-2</v>
      </c>
      <c r="N194" s="81">
        <f t="shared" si="60"/>
        <v>1.3250550088485884</v>
      </c>
      <c r="O194" s="34">
        <f t="shared" si="61"/>
        <v>1.0033000000000001</v>
      </c>
      <c r="P194" s="34">
        <f t="shared" si="62"/>
        <v>6.5267150542818175E-3</v>
      </c>
      <c r="Q194" s="34">
        <f t="shared" si="63"/>
        <v>2.0145061700000001E-2</v>
      </c>
      <c r="R194" s="81">
        <f t="shared" si="64"/>
        <v>1.3250550088485884</v>
      </c>
      <c r="S194" s="34">
        <f t="shared" si="65"/>
        <v>1.0041249999999999</v>
      </c>
      <c r="T194" s="34">
        <f t="shared" si="66"/>
        <v>6.5267150542818175E-3</v>
      </c>
      <c r="U194" s="34">
        <f t="shared" si="67"/>
        <v>2.0161626700000001E-2</v>
      </c>
      <c r="V194" s="81">
        <f t="shared" si="68"/>
        <v>1.3250550088485884</v>
      </c>
      <c r="W194" s="34">
        <f t="shared" si="69"/>
        <v>1.00495</v>
      </c>
      <c r="X194" s="34">
        <f t="shared" si="70"/>
        <v>6.5267150542818175E-3</v>
      </c>
      <c r="Y194" s="34">
        <f t="shared" si="71"/>
        <v>2.0178191700000001E-2</v>
      </c>
    </row>
    <row r="195" spans="1:25" x14ac:dyDescent="0.15">
      <c r="A195" s="51">
        <v>58</v>
      </c>
      <c r="B195" s="81">
        <f t="shared" si="48"/>
        <v>1.331614031142389</v>
      </c>
      <c r="C195" s="34">
        <f t="shared" si="49"/>
        <v>1.0008250000000001</v>
      </c>
      <c r="D195" s="34">
        <f t="shared" si="50"/>
        <v>6.5590222938005129E-3</v>
      </c>
      <c r="E195" s="34">
        <f t="shared" si="51"/>
        <v>1.97954033E-2</v>
      </c>
      <c r="F195" s="82">
        <f t="shared" si="52"/>
        <v>1.331614031142389</v>
      </c>
      <c r="G195" s="38">
        <f t="shared" si="53"/>
        <v>1.0016499999999999</v>
      </c>
      <c r="H195" s="38">
        <f t="shared" si="54"/>
        <v>6.5590222938005129E-3</v>
      </c>
      <c r="I195" s="34">
        <f t="shared" si="55"/>
        <v>1.9811721000000001E-2</v>
      </c>
      <c r="J195" s="81">
        <f t="shared" si="56"/>
        <v>1.331614031142389</v>
      </c>
      <c r="K195" s="34">
        <f t="shared" si="57"/>
        <v>1.002475</v>
      </c>
      <c r="L195" s="34">
        <f t="shared" si="58"/>
        <v>6.5590222938005129E-3</v>
      </c>
      <c r="M195" s="34">
        <f t="shared" si="59"/>
        <v>1.9828038799999999E-2</v>
      </c>
      <c r="N195" s="81">
        <f t="shared" si="60"/>
        <v>1.331614031142389</v>
      </c>
      <c r="O195" s="34">
        <f t="shared" si="61"/>
        <v>1.0033000000000001</v>
      </c>
      <c r="P195" s="34">
        <f t="shared" si="62"/>
        <v>6.5590222938005129E-3</v>
      </c>
      <c r="Q195" s="34">
        <f t="shared" si="63"/>
        <v>1.98443565E-2</v>
      </c>
      <c r="R195" s="81">
        <f t="shared" si="64"/>
        <v>1.331614031142389</v>
      </c>
      <c r="S195" s="34">
        <f t="shared" si="65"/>
        <v>1.0041249999999999</v>
      </c>
      <c r="T195" s="34">
        <f t="shared" si="66"/>
        <v>6.5590222938005129E-3</v>
      </c>
      <c r="U195" s="34">
        <f t="shared" si="67"/>
        <v>1.9860674299999999E-2</v>
      </c>
      <c r="V195" s="81">
        <f t="shared" si="68"/>
        <v>1.331614031142389</v>
      </c>
      <c r="W195" s="34">
        <f t="shared" si="69"/>
        <v>1.00495</v>
      </c>
      <c r="X195" s="34">
        <f t="shared" si="70"/>
        <v>6.5590222938005129E-3</v>
      </c>
      <c r="Y195" s="34">
        <f t="shared" si="71"/>
        <v>1.9876992E-2</v>
      </c>
    </row>
    <row r="196" spans="1:25" x14ac:dyDescent="0.15">
      <c r="A196" s="51">
        <v>59</v>
      </c>
      <c r="B196" s="81">
        <f t="shared" si="48"/>
        <v>1.3382055205965437</v>
      </c>
      <c r="C196" s="34">
        <f t="shared" si="49"/>
        <v>1.0008250000000001</v>
      </c>
      <c r="D196" s="34">
        <f t="shared" si="50"/>
        <v>6.5914894541548256E-3</v>
      </c>
      <c r="E196" s="34">
        <f t="shared" si="51"/>
        <v>1.9505676400000001E-2</v>
      </c>
      <c r="F196" s="82">
        <f t="shared" si="52"/>
        <v>1.3382055205965437</v>
      </c>
      <c r="G196" s="38">
        <f t="shared" si="53"/>
        <v>1.0016499999999999</v>
      </c>
      <c r="H196" s="38">
        <f t="shared" si="54"/>
        <v>6.5914894541548256E-3</v>
      </c>
      <c r="I196" s="34">
        <f t="shared" si="55"/>
        <v>1.9521755299999999E-2</v>
      </c>
      <c r="J196" s="81">
        <f t="shared" si="56"/>
        <v>1.3382055205965437</v>
      </c>
      <c r="K196" s="34">
        <f t="shared" si="57"/>
        <v>1.002475</v>
      </c>
      <c r="L196" s="34">
        <f t="shared" si="58"/>
        <v>6.5914894541548256E-3</v>
      </c>
      <c r="M196" s="34">
        <f t="shared" si="59"/>
        <v>1.95378342E-2</v>
      </c>
      <c r="N196" s="81">
        <f t="shared" si="60"/>
        <v>1.3382055205965437</v>
      </c>
      <c r="O196" s="34">
        <f t="shared" si="61"/>
        <v>1.0033000000000001</v>
      </c>
      <c r="P196" s="34">
        <f t="shared" si="62"/>
        <v>6.5914894541548256E-3</v>
      </c>
      <c r="Q196" s="34">
        <f t="shared" si="63"/>
        <v>1.95539131E-2</v>
      </c>
      <c r="R196" s="81">
        <f t="shared" si="64"/>
        <v>1.3382055205965437</v>
      </c>
      <c r="S196" s="34">
        <f t="shared" si="65"/>
        <v>1.0041249999999999</v>
      </c>
      <c r="T196" s="34">
        <f t="shared" si="66"/>
        <v>6.5914894541548256E-3</v>
      </c>
      <c r="U196" s="34">
        <f t="shared" si="67"/>
        <v>1.9569992000000001E-2</v>
      </c>
      <c r="V196" s="81">
        <f t="shared" si="68"/>
        <v>1.3382055205965437</v>
      </c>
      <c r="W196" s="34">
        <f t="shared" si="69"/>
        <v>1.00495</v>
      </c>
      <c r="X196" s="34">
        <f t="shared" si="70"/>
        <v>6.5914894541548256E-3</v>
      </c>
      <c r="Y196" s="34">
        <f t="shared" si="71"/>
        <v>1.9586071E-2</v>
      </c>
    </row>
    <row r="197" spans="1:25" x14ac:dyDescent="0.15">
      <c r="A197" s="52">
        <v>60</v>
      </c>
      <c r="B197" s="81">
        <f t="shared" si="48"/>
        <v>1.3448296379234967</v>
      </c>
      <c r="C197" s="34">
        <f t="shared" si="49"/>
        <v>1.0008250000000001</v>
      </c>
      <c r="D197" s="34">
        <f t="shared" si="50"/>
        <v>6.6241173269528915E-3</v>
      </c>
      <c r="E197" s="38">
        <f t="shared" si="51"/>
        <v>1.9225674099999999E-2</v>
      </c>
      <c r="F197" s="82">
        <f t="shared" si="52"/>
        <v>1.3448296379234967</v>
      </c>
      <c r="G197" s="38">
        <f t="shared" si="53"/>
        <v>1.0016499999999999</v>
      </c>
      <c r="H197" s="38">
        <f t="shared" si="54"/>
        <v>6.6241173269528915E-3</v>
      </c>
      <c r="I197" s="38">
        <f t="shared" si="55"/>
        <v>1.92415222E-2</v>
      </c>
      <c r="J197" s="81">
        <f t="shared" si="56"/>
        <v>1.3448296379234967</v>
      </c>
      <c r="K197" s="34">
        <f t="shared" si="57"/>
        <v>1.002475</v>
      </c>
      <c r="L197" s="34">
        <f t="shared" si="58"/>
        <v>6.6241173269528915E-3</v>
      </c>
      <c r="M197" s="38">
        <f t="shared" si="59"/>
        <v>1.92573703E-2</v>
      </c>
      <c r="N197" s="81">
        <f t="shared" si="60"/>
        <v>1.3448296379234967</v>
      </c>
      <c r="O197" s="34">
        <f t="shared" si="61"/>
        <v>1.0033000000000001</v>
      </c>
      <c r="P197" s="34">
        <f t="shared" si="62"/>
        <v>6.6241173269528915E-3</v>
      </c>
      <c r="Q197" s="38">
        <f t="shared" si="63"/>
        <v>1.92732184E-2</v>
      </c>
      <c r="R197" s="81">
        <f t="shared" si="64"/>
        <v>1.3448296379234967</v>
      </c>
      <c r="S197" s="34">
        <f t="shared" si="65"/>
        <v>1.0041249999999999</v>
      </c>
      <c r="T197" s="34">
        <f t="shared" si="66"/>
        <v>6.6241173269528915E-3</v>
      </c>
      <c r="U197" s="38">
        <f t="shared" si="67"/>
        <v>1.92890665E-2</v>
      </c>
      <c r="V197" s="81">
        <f t="shared" si="68"/>
        <v>1.3448296379234967</v>
      </c>
      <c r="W197" s="34">
        <f t="shared" si="69"/>
        <v>1.00495</v>
      </c>
      <c r="X197" s="34">
        <f t="shared" si="70"/>
        <v>6.6241173269528915E-3</v>
      </c>
      <c r="Y197" s="38">
        <f t="shared" si="71"/>
        <v>1.93049146E-2</v>
      </c>
    </row>
  </sheetData>
  <sheetProtection algorithmName="SHA-512" hashValue="/iZ6mniDI2h5cu+HBuC7a0MK6pFI0X4SNllsrjkjpGC+ZgvDWkhpItSDN8/rrJpvT9RsyLg+ck07tjCHtp2VdA==" saltValue="HU2ukWuxuQkk4bDfGIjP3w==" spinCount="100000" sheet="1" objects="1" scenarios="1"/>
  <mergeCells count="5">
    <mergeCell ref="A133:U133"/>
    <mergeCell ref="I1:AA1"/>
    <mergeCell ref="AC1:AE1"/>
    <mergeCell ref="A2:U2"/>
    <mergeCell ref="A68:U68"/>
  </mergeCells>
  <phoneticPr fontId="2"/>
  <hyperlinks>
    <hyperlink ref="I1:J1" location="'賦金率表（ボーナス償還）'!A93" display="在宅介護対応住宅・住宅災害 貸付け" xr:uid="{00000000-0004-0000-0600-000000000000}"/>
    <hyperlink ref="AG68" location="'賦金率表（ボーナス償還H19.4以降の貸付）'!A1" display="ページＴＯＰ" xr:uid="{00000000-0004-0000-0600-000001000000}"/>
    <hyperlink ref="AG133" location="'賦金率表（ボーナス償還H19.4以降の貸付）'!A1" display="ページＴＯＰ" xr:uid="{00000000-0004-0000-0600-000002000000}"/>
    <hyperlink ref="I1:Q1" location="'賦金率表（ボーナス償還）'!A97" display="在宅介護対応住宅・住宅災害 貸付け賦金率表" xr:uid="{00000000-0004-0000-0600-000003000000}"/>
    <hyperlink ref="AC1" location="'賦金率表（ボーナス償還）'!A156" display="住宅災害・災害貸付け" xr:uid="{00000000-0004-0000-0600-000004000000}"/>
    <hyperlink ref="I1:AA1" location="'賦金率表（ボーナス償還H19.4以降の貸付）'!A82" display="在宅介護対応　住宅・住宅災害貸付け賦金率表" xr:uid="{00000000-0004-0000-0600-000005000000}"/>
    <hyperlink ref="AC1:AE1" location="'賦金率表（ボーナス償還H19.4以降の貸付）'!A147" display="災害・住宅災害貸付け賦金率表" xr:uid="{00000000-0004-0000-0600-000006000000}"/>
  </hyperlinks>
  <pageMargins left="0.78740157480314965" right="0.31496062992125984" top="0.31496062992125984" bottom="0.27559055118110237" header="0.2362204724409449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概要</vt:lpstr>
      <vt:lpstr>一部繰上償還申出書</vt:lpstr>
      <vt:lpstr>記載例</vt:lpstr>
      <vt:lpstr>賦金率表（毎月償還H19.3以前の貸付）</vt:lpstr>
      <vt:lpstr>賦金率表（ボーナス償還H19.3以前の貸付）</vt:lpstr>
      <vt:lpstr>賦金率表（毎月償還H19.4以降の貸付）</vt:lpstr>
      <vt:lpstr>賦金率表（ボーナス償還H19.4以降の貸付）</vt:lpstr>
      <vt:lpstr>一部繰上償還申出書!Print_Area</vt:lpstr>
      <vt:lpstr>概要!Print_Area</vt:lpstr>
      <vt:lpstr>記載例!Print_Area</vt:lpstr>
      <vt:lpstr>'賦金率表（ボーナス償還H19.3以前の貸付）'!Print_Area</vt:lpstr>
      <vt:lpstr>'賦金率表（ボーナス償還H19.4以降の貸付）'!Print_Area</vt:lpstr>
      <vt:lpstr>'賦金率表（毎月償還H19.3以前の貸付）'!Print_Area</vt:lpstr>
      <vt:lpstr>'賦金率表（毎月償還H19.4以降の貸付）'!Print_Area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共済組合（小森　絵里）</cp:lastModifiedBy>
  <cp:lastPrinted>2022-01-28T07:50:52Z</cp:lastPrinted>
  <dcterms:created xsi:type="dcterms:W3CDTF">2003-01-31T17:12:14Z</dcterms:created>
  <dcterms:modified xsi:type="dcterms:W3CDTF">2025-02-17T06:06:10Z</dcterms:modified>
</cp:coreProperties>
</file>