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yousai\Downloads\"/>
    </mc:Choice>
  </mc:AlternateContent>
  <xr:revisionPtr revIDLastSave="0" documentId="13_ncr:1_{A5745EE3-9B18-42F1-84CA-CF5773AB9878}" xr6:coauthVersionLast="36" xr6:coauthVersionMax="47" xr10:uidLastSave="{00000000-0000-0000-0000-000000000000}"/>
  <bookViews>
    <workbookView xWindow="810" yWindow="-120" windowWidth="20730" windowHeight="11160" xr2:uid="{00000000-000D-0000-FFFF-FFFF00000000}"/>
  </bookViews>
  <sheets>
    <sheet name="【説明】" sheetId="9" r:id="rId1"/>
    <sheet name="【給与データ使用方法（アイシステムのみ）】" sheetId="18" r:id="rId2"/>
    <sheet name="【入力用】" sheetId="10" r:id="rId3"/>
    <sheet name="【判定】" sheetId="4" r:id="rId4"/>
    <sheet name="様式１【申立書】" sheetId="7" r:id="rId5"/>
    <sheet name="申立書記載例" sheetId="13" r:id="rId6"/>
    <sheet name="様式２【同意書（定時決定用）】" sheetId="1" r:id="rId7"/>
    <sheet name="様式３【同意書（随時改定用）】" sheetId="6" r:id="rId8"/>
    <sheet name="等級表R4.10～" sheetId="3" r:id="rId9"/>
    <sheet name="様式１ブランク" sheetId="14" r:id="rId10"/>
    <sheet name="様式２ブランク" sheetId="15" r:id="rId11"/>
    <sheet name="様式３ブランク" sheetId="16" r:id="rId12"/>
  </sheets>
  <definedNames>
    <definedName name="_xlnm.Print_Area" localSheetId="1">'【給与データ使用方法（アイシステムのみ）】'!$A$1:$K$170</definedName>
    <definedName name="_xlnm.Print_Area" localSheetId="0">【説明】!$A$1:$AB$34</definedName>
    <definedName name="_xlnm.Print_Area" localSheetId="2">【入力用】!$A$1:$R$100</definedName>
    <definedName name="_xlnm.Print_Area" localSheetId="3">【判定】!$A$1:$BW$58</definedName>
    <definedName name="_xlnm.Print_Area" localSheetId="5">申立書記載例!$A$1:$Q$46</definedName>
    <definedName name="_xlnm.Print_Area" localSheetId="4">様式１【申立書】!$A$1:$Q$46</definedName>
    <definedName name="_xlnm.Print_Area" localSheetId="9">様式１ブランク!$A$1:$Q$46</definedName>
    <definedName name="_xlnm.Print_Area" localSheetId="6">'様式２【同意書（定時決定用）】'!$A$1:$AN$72</definedName>
    <definedName name="_xlnm.Print_Area" localSheetId="10">様式２ブランク!$A$1:$AN$72</definedName>
    <definedName name="_xlnm.Print_Area" localSheetId="7">'様式３【同意書（随時改定用）】'!$A$1:$AN$99</definedName>
    <definedName name="_xlnm.Print_Area" localSheetId="11">様式３ブランク!$A$1:$AN$99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5" i="10" l="1"/>
  <c r="N95" i="10" s="1"/>
  <c r="D19" i="10"/>
  <c r="F54" i="10" l="1"/>
  <c r="D54" i="10"/>
  <c r="G19" i="10"/>
  <c r="I19" i="10" s="1"/>
  <c r="H19" i="10"/>
  <c r="G49" i="10"/>
  <c r="H49" i="10"/>
  <c r="I49" i="10"/>
  <c r="J49" i="10"/>
  <c r="K49" i="10"/>
  <c r="L49" i="10"/>
  <c r="M49" i="10"/>
  <c r="N49" i="10"/>
  <c r="O49" i="10"/>
  <c r="P49" i="10"/>
  <c r="Q49" i="10"/>
  <c r="F49" i="10"/>
  <c r="I57" i="10" l="1"/>
  <c r="E19" i="10"/>
  <c r="K19" i="10" s="1"/>
  <c r="S19" i="10"/>
  <c r="O17" i="10" s="1"/>
  <c r="M53" i="4" l="1"/>
  <c r="M52" i="4"/>
  <c r="M51" i="4"/>
  <c r="M50" i="4"/>
  <c r="M49" i="4"/>
  <c r="M48" i="4"/>
  <c r="M47" i="4"/>
  <c r="M46" i="4"/>
  <c r="M45" i="4"/>
  <c r="M44" i="4"/>
  <c r="M43" i="4"/>
  <c r="M42" i="4"/>
  <c r="AN19" i="15" l="1"/>
  <c r="AN18" i="15"/>
  <c r="AN17" i="15"/>
  <c r="AN16" i="15"/>
  <c r="AN15" i="15"/>
  <c r="AN14" i="15"/>
  <c r="AN13" i="15"/>
  <c r="AN12" i="15"/>
  <c r="AN11" i="15"/>
  <c r="AN10" i="15"/>
  <c r="AN9" i="15"/>
  <c r="AN8" i="15"/>
  <c r="Q50" i="10" l="1"/>
  <c r="P50" i="10"/>
  <c r="O50" i="10"/>
  <c r="O51" i="10" s="1"/>
  <c r="N50" i="10"/>
  <c r="M50" i="10"/>
  <c r="L50" i="10"/>
  <c r="K50" i="10"/>
  <c r="K51" i="10" s="1"/>
  <c r="J50" i="10"/>
  <c r="J51" i="10" s="1"/>
  <c r="I50" i="10"/>
  <c r="H50" i="10"/>
  <c r="G50" i="10"/>
  <c r="G51" i="10" s="1"/>
  <c r="F50" i="10"/>
  <c r="M15" i="10"/>
  <c r="L51" i="10" l="1"/>
  <c r="P51" i="10"/>
  <c r="I51" i="10"/>
  <c r="H51" i="10"/>
  <c r="M51" i="10"/>
  <c r="F51" i="10"/>
  <c r="N51" i="10"/>
  <c r="Q51" i="10"/>
  <c r="AD69" i="1"/>
  <c r="V70" i="1"/>
  <c r="P70" i="1"/>
  <c r="G70" i="1"/>
  <c r="C70" i="1"/>
  <c r="AD64" i="6"/>
  <c r="V65" i="6"/>
  <c r="P65" i="6"/>
  <c r="G65" i="6"/>
  <c r="C65" i="6"/>
  <c r="G53" i="4"/>
  <c r="F20" i="6" s="1"/>
  <c r="G52" i="4"/>
  <c r="F19" i="6" s="1"/>
  <c r="G51" i="4"/>
  <c r="F17" i="1" s="1"/>
  <c r="G50" i="4"/>
  <c r="F17" i="6" s="1"/>
  <c r="G49" i="4"/>
  <c r="F15" i="1" s="1"/>
  <c r="G48" i="4"/>
  <c r="F14" i="1" s="1"/>
  <c r="G47" i="4"/>
  <c r="F13" i="1" s="1"/>
  <c r="G46" i="4"/>
  <c r="F13" i="6" s="1"/>
  <c r="G45" i="4"/>
  <c r="F11" i="1" s="1"/>
  <c r="G44" i="4"/>
  <c r="F11" i="6" s="1"/>
  <c r="G43" i="4"/>
  <c r="F10" i="6" s="1"/>
  <c r="G42" i="4"/>
  <c r="F8" i="1" s="1"/>
  <c r="B53" i="4"/>
  <c r="B19" i="1" s="1"/>
  <c r="B52" i="4"/>
  <c r="B19" i="6" s="1"/>
  <c r="B51" i="4"/>
  <c r="B17" i="1" s="1"/>
  <c r="B50" i="4"/>
  <c r="B17" i="6" s="1"/>
  <c r="B49" i="4"/>
  <c r="B15" i="1" s="1"/>
  <c r="B48" i="4"/>
  <c r="B14" i="1" s="1"/>
  <c r="B47" i="4"/>
  <c r="B14" i="6" s="1"/>
  <c r="B46" i="4"/>
  <c r="B12" i="1" s="1"/>
  <c r="B45" i="4"/>
  <c r="B12" i="6" s="1"/>
  <c r="B44" i="4"/>
  <c r="B10" i="1" s="1"/>
  <c r="B43" i="4"/>
  <c r="B9" i="1" s="1"/>
  <c r="B42" i="4"/>
  <c r="B9" i="6" s="1"/>
  <c r="F18" i="1" l="1"/>
  <c r="F16" i="6"/>
  <c r="F15" i="6"/>
  <c r="F19" i="1"/>
  <c r="F16" i="1"/>
  <c r="F18" i="6"/>
  <c r="F12" i="1"/>
  <c r="F10" i="1"/>
  <c r="F14" i="6"/>
  <c r="F9" i="1"/>
  <c r="F12" i="6"/>
  <c r="F9" i="6"/>
  <c r="B20" i="6"/>
  <c r="B18" i="6"/>
  <c r="B16" i="6"/>
  <c r="B18" i="1"/>
  <c r="B16" i="1"/>
  <c r="B15" i="6"/>
  <c r="B13" i="1"/>
  <c r="B11" i="1"/>
  <c r="B13" i="6"/>
  <c r="B11" i="6"/>
  <c r="B10" i="6"/>
  <c r="B8" i="1"/>
  <c r="AH55" i="4"/>
  <c r="F53" i="10"/>
  <c r="D53" i="10"/>
  <c r="B53" i="10"/>
  <c r="D55" i="10" l="1"/>
  <c r="T57" i="4"/>
  <c r="V57" i="4" s="1"/>
  <c r="M57" i="4"/>
  <c r="O57" i="4" s="1"/>
  <c r="F57" i="4"/>
  <c r="J53" i="4"/>
  <c r="BY53" i="4" s="1"/>
  <c r="J52" i="4"/>
  <c r="BY52" i="4" s="1"/>
  <c r="J51" i="4"/>
  <c r="BY51" i="4" s="1"/>
  <c r="J50" i="4"/>
  <c r="BY50" i="4" s="1"/>
  <c r="J49" i="4"/>
  <c r="BY49" i="4" s="1"/>
  <c r="J48" i="4"/>
  <c r="BY48" i="4" s="1"/>
  <c r="J47" i="4"/>
  <c r="BY47" i="4" s="1"/>
  <c r="J46" i="4"/>
  <c r="BY46" i="4" s="1"/>
  <c r="J45" i="4"/>
  <c r="BY45" i="4" s="1"/>
  <c r="J44" i="4"/>
  <c r="BY44" i="4" s="1"/>
  <c r="J43" i="4"/>
  <c r="BY43" i="4" s="1"/>
  <c r="J42" i="4"/>
  <c r="BY42" i="4" s="1"/>
  <c r="H20" i="6" l="1"/>
  <c r="H19" i="1"/>
  <c r="H12" i="6"/>
  <c r="H11" i="1"/>
  <c r="H16" i="1"/>
  <c r="H17" i="6"/>
  <c r="H9" i="1"/>
  <c r="H10" i="6"/>
  <c r="H13" i="1"/>
  <c r="H14" i="6"/>
  <c r="H17" i="1"/>
  <c r="H18" i="6"/>
  <c r="H16" i="6"/>
  <c r="H15" i="1"/>
  <c r="H12" i="1"/>
  <c r="H13" i="6"/>
  <c r="H11" i="6"/>
  <c r="H10" i="1"/>
  <c r="H15" i="6"/>
  <c r="H14" i="1"/>
  <c r="H19" i="6"/>
  <c r="H18" i="1"/>
  <c r="H8" i="1"/>
  <c r="H9" i="6"/>
  <c r="H57" i="4"/>
  <c r="R43" i="4"/>
  <c r="R44" i="4"/>
  <c r="R45" i="4"/>
  <c r="R46" i="4"/>
  <c r="R47" i="4"/>
  <c r="R48" i="4"/>
  <c r="R49" i="4"/>
  <c r="R50" i="4"/>
  <c r="R51" i="4"/>
  <c r="R52" i="4"/>
  <c r="R53" i="4"/>
  <c r="X43" i="4"/>
  <c r="X44" i="4"/>
  <c r="X45" i="4"/>
  <c r="X46" i="4"/>
  <c r="X47" i="4"/>
  <c r="X48" i="4"/>
  <c r="X49" i="4"/>
  <c r="X50" i="4"/>
  <c r="X51" i="4"/>
  <c r="X52" i="4"/>
  <c r="X53" i="4"/>
  <c r="X42" i="4"/>
  <c r="R42" i="4"/>
  <c r="AD52" i="4" l="1"/>
  <c r="BE36" i="4"/>
  <c r="BM36" i="4" s="1"/>
  <c r="BE37" i="4"/>
  <c r="BE38" i="4"/>
  <c r="AD48" i="4"/>
  <c r="AD53" i="4"/>
  <c r="AD42" i="4"/>
  <c r="AD51" i="4"/>
  <c r="AD49" i="4"/>
  <c r="AD45" i="4"/>
  <c r="AD44" i="4"/>
  <c r="AD47" i="4"/>
  <c r="AD43" i="4"/>
  <c r="AD50" i="4"/>
  <c r="AD46" i="4"/>
  <c r="BE35" i="4" l="1"/>
  <c r="BM35" i="4" s="1"/>
  <c r="BE39" i="4"/>
  <c r="BM39" i="4" s="1"/>
  <c r="AQ48" i="4" s="1"/>
  <c r="BE40" i="4"/>
  <c r="BM40" i="4" s="1"/>
  <c r="AQ53" i="4" s="1"/>
  <c r="BE41" i="4"/>
  <c r="BM41" i="4" s="1"/>
  <c r="AQ56" i="4" s="1"/>
  <c r="P17" i="6"/>
  <c r="AD39" i="6"/>
  <c r="AD38" i="6"/>
  <c r="AQ45" i="4" l="1"/>
  <c r="BN54" i="4"/>
  <c r="AZ54" i="4"/>
  <c r="BL54" i="4"/>
  <c r="BG54" i="4"/>
  <c r="BE54" i="4"/>
  <c r="AX54" i="4"/>
  <c r="M10" i="6"/>
  <c r="M11" i="6"/>
  <c r="M12" i="6"/>
  <c r="M13" i="6"/>
  <c r="M14" i="6"/>
  <c r="M15" i="6"/>
  <c r="M16" i="6"/>
  <c r="M17" i="6"/>
  <c r="M18" i="6"/>
  <c r="M19" i="6"/>
  <c r="M20" i="6"/>
  <c r="M9" i="6"/>
  <c r="X10" i="6"/>
  <c r="X11" i="6"/>
  <c r="X12" i="6"/>
  <c r="X13" i="6"/>
  <c r="X14" i="6"/>
  <c r="X15" i="6"/>
  <c r="X16" i="6"/>
  <c r="X17" i="6"/>
  <c r="X18" i="6"/>
  <c r="X19" i="6"/>
  <c r="X20" i="6"/>
  <c r="BE46" i="4" l="1"/>
  <c r="BL46" i="4"/>
  <c r="AX46" i="4"/>
  <c r="P31" i="1"/>
  <c r="AZ46" i="4"/>
  <c r="AF16" i="6"/>
  <c r="AF12" i="6"/>
  <c r="AF13" i="6"/>
  <c r="AF15" i="6"/>
  <c r="AF11" i="6"/>
  <c r="AF17" i="6"/>
  <c r="AF14" i="6"/>
  <c r="AF10" i="6"/>
  <c r="BN46" i="4"/>
  <c r="BG46" i="4"/>
  <c r="M9" i="1"/>
  <c r="M10" i="1"/>
  <c r="M11" i="1"/>
  <c r="M12" i="1"/>
  <c r="M13" i="1"/>
  <c r="M14" i="1"/>
  <c r="M15" i="1"/>
  <c r="M16" i="1"/>
  <c r="M17" i="1"/>
  <c r="M18" i="1"/>
  <c r="M19" i="1"/>
  <c r="M8" i="1"/>
  <c r="P9" i="1"/>
  <c r="P10" i="1"/>
  <c r="P11" i="1"/>
  <c r="P12" i="1"/>
  <c r="P13" i="1"/>
  <c r="P14" i="1"/>
  <c r="P15" i="1"/>
  <c r="P16" i="1"/>
  <c r="P17" i="1"/>
  <c r="P18" i="1"/>
  <c r="P19" i="1"/>
  <c r="X9" i="1"/>
  <c r="X10" i="1"/>
  <c r="X11" i="1"/>
  <c r="X12" i="1"/>
  <c r="X13" i="1"/>
  <c r="X14" i="1"/>
  <c r="X15" i="1"/>
  <c r="X16" i="1"/>
  <c r="X17" i="1"/>
  <c r="X18" i="1"/>
  <c r="X19" i="1"/>
  <c r="AG39" i="6"/>
  <c r="AG38" i="6"/>
  <c r="AF25" i="1"/>
  <c r="X25" i="1"/>
  <c r="P25" i="1"/>
  <c r="B19" i="4" l="1"/>
  <c r="AH25" i="1"/>
  <c r="Z25" i="1"/>
  <c r="R25" i="1"/>
  <c r="V38" i="6"/>
  <c r="AF9" i="1" l="1"/>
  <c r="AF10" i="1"/>
  <c r="AF11" i="1"/>
  <c r="AF12" i="1"/>
  <c r="AF13" i="1"/>
  <c r="AF14" i="1"/>
  <c r="AF15" i="1"/>
  <c r="AF16" i="1"/>
  <c r="AF18" i="1"/>
  <c r="AF19" i="1"/>
  <c r="AF17" i="1" l="1"/>
  <c r="S25" i="6" l="1"/>
  <c r="S27" i="6"/>
  <c r="AD25" i="6" l="1"/>
  <c r="AD31" i="6" l="1"/>
  <c r="BN49" i="4"/>
  <c r="AG43" i="6" s="1"/>
  <c r="I37" i="1"/>
  <c r="S38" i="6"/>
  <c r="X9" i="6"/>
  <c r="P19" i="6"/>
  <c r="AF19" i="6" s="1"/>
  <c r="P20" i="6"/>
  <c r="AF20" i="6" s="1"/>
  <c r="P18" i="6"/>
  <c r="AF18" i="6" s="1"/>
  <c r="X21" i="6" l="1"/>
  <c r="AF9" i="6"/>
  <c r="P21" i="6"/>
  <c r="BG49" i="4"/>
  <c r="AG42" i="6" s="1"/>
  <c r="BL49" i="4"/>
  <c r="AZ49" i="4"/>
  <c r="V42" i="6" s="1"/>
  <c r="AX49" i="4"/>
  <c r="BE49" i="4"/>
  <c r="B31" i="1"/>
  <c r="P19" i="4" l="1"/>
  <c r="AC47" i="6" s="1"/>
  <c r="AD42" i="6"/>
  <c r="AD43" i="6"/>
  <c r="I19" i="4"/>
  <c r="AF21" i="6"/>
  <c r="AD41" i="6"/>
  <c r="AG41" i="6"/>
  <c r="I31" i="1"/>
  <c r="X8" i="1"/>
  <c r="X20" i="1" s="1"/>
  <c r="P8" i="1"/>
  <c r="P20" i="1" s="1"/>
  <c r="AN9" i="1"/>
  <c r="AN10" i="1"/>
  <c r="AN11" i="1"/>
  <c r="AN12" i="1"/>
  <c r="AN13" i="1"/>
  <c r="AN14" i="1"/>
  <c r="AN15" i="1"/>
  <c r="AN16" i="1"/>
  <c r="AN17" i="1"/>
  <c r="AN18" i="1"/>
  <c r="AN19" i="1"/>
  <c r="AN8" i="1"/>
  <c r="Z31" i="1" l="1"/>
  <c r="AF31" i="1"/>
  <c r="X31" i="1"/>
  <c r="AH31" i="1"/>
  <c r="R31" i="1"/>
  <c r="S29" i="6"/>
  <c r="S31" i="6" s="1"/>
  <c r="S23" i="6" l="1"/>
  <c r="AD23" i="6"/>
  <c r="AF8" i="1"/>
  <c r="AF20" i="1" s="1"/>
  <c r="K40" i="6" l="1"/>
  <c r="K42" i="6"/>
  <c r="B37" i="1"/>
  <c r="AG40" i="6"/>
  <c r="V40" i="6"/>
  <c r="R47" i="6" l="1"/>
  <c r="G47" i="6"/>
  <c r="AD40" i="6"/>
  <c r="S40" i="6"/>
  <c r="S42" i="6"/>
  <c r="BN57" i="4" l="1"/>
  <c r="AH37" i="1" s="1"/>
  <c r="AZ57" i="4"/>
  <c r="R37" i="1" s="1"/>
  <c r="BG57" i="4"/>
  <c r="Z37" i="1" s="1"/>
  <c r="BL57" i="4"/>
  <c r="CE46" i="4" s="1"/>
  <c r="AX57" i="4"/>
  <c r="CC46" i="4" s="1"/>
  <c r="BE57" i="4"/>
  <c r="CD46" i="4" s="1"/>
  <c r="W19" i="4" l="1"/>
  <c r="I42" i="1" s="1"/>
  <c r="CF46" i="4"/>
  <c r="P37" i="1"/>
  <c r="AF37" i="1"/>
  <c r="X37" i="1"/>
  <c r="G2" i="4" l="1"/>
</calcChain>
</file>

<file path=xl/sharedStrings.xml><?xml version="1.0" encoding="utf-8"?>
<sst xmlns="http://schemas.openxmlformats.org/spreadsheetml/2006/main" count="960" uniqueCount="380">
  <si>
    <t>㊞</t>
    <phoneticPr fontId="4"/>
  </si>
  <si>
    <t>【組合員の同意欄】</t>
    <rPh sb="1" eb="3">
      <t>クミアイ</t>
    </rPh>
    <rPh sb="3" eb="4">
      <t>イン</t>
    </rPh>
    <phoneticPr fontId="4"/>
  </si>
  <si>
    <t>円</t>
    <rPh sb="0" eb="1">
      <t>エン</t>
    </rPh>
    <phoneticPr fontId="4"/>
  </si>
  <si>
    <t>千円</t>
    <rPh sb="0" eb="2">
      <t>センエン</t>
    </rPh>
    <phoneticPr fontId="4"/>
  </si>
  <si>
    <t>月　額</t>
    <rPh sb="0" eb="1">
      <t>ツキ</t>
    </rPh>
    <rPh sb="2" eb="3">
      <t>ガク</t>
    </rPh>
    <phoneticPr fontId="4"/>
  </si>
  <si>
    <t>等　級</t>
    <rPh sb="0" eb="1">
      <t>トウ</t>
    </rPh>
    <rPh sb="2" eb="3">
      <t>キュウ</t>
    </rPh>
    <phoneticPr fontId="4"/>
  </si>
  <si>
    <t>標準報酬</t>
    <rPh sb="0" eb="2">
      <t>ヒョウジュン</t>
    </rPh>
    <rPh sb="2" eb="4">
      <t>ホウシュウ</t>
    </rPh>
    <phoneticPr fontId="4"/>
  </si>
  <si>
    <t>短期給付</t>
    <rPh sb="0" eb="2">
      <t>タンキ</t>
    </rPh>
    <rPh sb="2" eb="4">
      <t>キュウフ</t>
    </rPh>
    <phoneticPr fontId="4"/>
  </si>
  <si>
    <t>合計</t>
    <rPh sb="0" eb="2">
      <t>ゴウケイ</t>
    </rPh>
    <phoneticPr fontId="4"/>
  </si>
  <si>
    <t>・</t>
    <phoneticPr fontId="4"/>
  </si>
  <si>
    <t>【申請にあたっての注意事項】</t>
    <rPh sb="1" eb="3">
      <t>シンセイ</t>
    </rPh>
    <rPh sb="9" eb="11">
      <t>チュウイ</t>
    </rPh>
    <rPh sb="11" eb="13">
      <t>ジコウ</t>
    </rPh>
    <phoneticPr fontId="4"/>
  </si>
  <si>
    <t>【前年７月～本年６月の報酬額等の欄】</t>
    <rPh sb="1" eb="2">
      <t>マエ</t>
    </rPh>
    <rPh sb="2" eb="3">
      <t>ネン</t>
    </rPh>
    <rPh sb="4" eb="5">
      <t>ガツ</t>
    </rPh>
    <rPh sb="6" eb="8">
      <t>ホンネン</t>
    </rPh>
    <rPh sb="9" eb="10">
      <t>ガツ</t>
    </rPh>
    <rPh sb="11" eb="13">
      <t>ホウシュウ</t>
    </rPh>
    <rPh sb="13" eb="14">
      <t>ガク</t>
    </rPh>
    <rPh sb="14" eb="15">
      <t>トウ</t>
    </rPh>
    <rPh sb="16" eb="17">
      <t>ラン</t>
    </rPh>
    <phoneticPr fontId="4"/>
  </si>
  <si>
    <t>短期</t>
    <rPh sb="0" eb="2">
      <t>タンキ</t>
    </rPh>
    <phoneticPr fontId="2"/>
  </si>
  <si>
    <t>厚生</t>
    <rPh sb="0" eb="2">
      <t>コウセイ</t>
    </rPh>
    <phoneticPr fontId="2"/>
  </si>
  <si>
    <t>退年</t>
    <rPh sb="0" eb="1">
      <t>タイ</t>
    </rPh>
    <rPh sb="1" eb="2">
      <t>ネン</t>
    </rPh>
    <phoneticPr fontId="2"/>
  </si>
  <si>
    <t>・</t>
    <phoneticPr fontId="4"/>
  </si>
  <si>
    <t>標準報酬月額は、年金や傷病手当金など、組合員が受ける給付の額にも影響を及ぼすことに留意してください。</t>
    <rPh sb="0" eb="2">
      <t>ヒョウジュン</t>
    </rPh>
    <rPh sb="2" eb="4">
      <t>ホウシュウ</t>
    </rPh>
    <rPh sb="4" eb="6">
      <t>ゲツガク</t>
    </rPh>
    <rPh sb="8" eb="10">
      <t>ネンキン</t>
    </rPh>
    <rPh sb="11" eb="13">
      <t>ショウビョウ</t>
    </rPh>
    <rPh sb="13" eb="16">
      <t>テアテキン</t>
    </rPh>
    <rPh sb="19" eb="21">
      <t>クミアイ</t>
    </rPh>
    <rPh sb="21" eb="22">
      <t>イン</t>
    </rPh>
    <rPh sb="23" eb="24">
      <t>ウ</t>
    </rPh>
    <rPh sb="26" eb="28">
      <t>キュウフ</t>
    </rPh>
    <rPh sb="29" eb="30">
      <t>ガク</t>
    </rPh>
    <rPh sb="32" eb="34">
      <t>エイキョウ</t>
    </rPh>
    <rPh sb="35" eb="36">
      <t>オヨ</t>
    </rPh>
    <rPh sb="41" eb="43">
      <t>リュウイ</t>
    </rPh>
    <phoneticPr fontId="4"/>
  </si>
  <si>
    <t>・</t>
    <phoneticPr fontId="4"/>
  </si>
  <si>
    <t>「当年６月１日から７月１日までの間に組合員の資格を取得した者」及び「当年７月から９月までのいずれかの月から随時</t>
    <rPh sb="1" eb="3">
      <t>トウネン</t>
    </rPh>
    <rPh sb="4" eb="5">
      <t>ガツ</t>
    </rPh>
    <rPh sb="6" eb="7">
      <t>ニチ</t>
    </rPh>
    <rPh sb="10" eb="11">
      <t>ガツ</t>
    </rPh>
    <rPh sb="12" eb="13">
      <t>ニチ</t>
    </rPh>
    <rPh sb="16" eb="17">
      <t>カン</t>
    </rPh>
    <rPh sb="18" eb="21">
      <t>クミアイイン</t>
    </rPh>
    <rPh sb="22" eb="24">
      <t>シカク</t>
    </rPh>
    <rPh sb="25" eb="27">
      <t>シュトク</t>
    </rPh>
    <rPh sb="29" eb="30">
      <t>シャ</t>
    </rPh>
    <rPh sb="31" eb="32">
      <t>オヨ</t>
    </rPh>
    <rPh sb="34" eb="36">
      <t>トウネン</t>
    </rPh>
    <rPh sb="37" eb="38">
      <t>ガツ</t>
    </rPh>
    <rPh sb="41" eb="42">
      <t>ガツ</t>
    </rPh>
    <rPh sb="50" eb="51">
      <t>ツキ</t>
    </rPh>
    <rPh sb="53" eb="55">
      <t>ズイジ</t>
    </rPh>
    <phoneticPr fontId="2"/>
  </si>
  <si>
    <t>改定・育児休業終了時改定・産前産後休業終了時改定が行われる者又は改定が行われる予定の者」はその年の定時決定の対</t>
    <phoneticPr fontId="2"/>
  </si>
  <si>
    <t>象となりません。</t>
    <phoneticPr fontId="2"/>
  </si>
  <si>
    <t>【標準報酬月額の比較欄】</t>
    <rPh sb="1" eb="3">
      <t>ヒョウジュン</t>
    </rPh>
    <rPh sb="3" eb="5">
      <t>ホウシュウ</t>
    </rPh>
    <rPh sb="5" eb="7">
      <t>ゲツガク</t>
    </rPh>
    <rPh sb="8" eb="10">
      <t>ヒカク</t>
    </rPh>
    <rPh sb="10" eb="11">
      <t>ラン</t>
    </rPh>
    <phoneticPr fontId="4"/>
  </si>
  <si>
    <t>従前の
標準報酬月額</t>
    <rPh sb="0" eb="2">
      <t>ジュウゼン</t>
    </rPh>
    <rPh sb="4" eb="6">
      <t>ヒョウジュン</t>
    </rPh>
    <rPh sb="6" eb="8">
      <t>ホウシュウ</t>
    </rPh>
    <rPh sb="8" eb="10">
      <t>ゲツガク</t>
    </rPh>
    <phoneticPr fontId="4"/>
  </si>
  <si>
    <t>算定基礎月</t>
    <rPh sb="0" eb="2">
      <t>サンテイ</t>
    </rPh>
    <rPh sb="2" eb="4">
      <t>キソ</t>
    </rPh>
    <rPh sb="4" eb="5">
      <t>ツキ</t>
    </rPh>
    <phoneticPr fontId="4"/>
  </si>
  <si>
    <t>　私は本年の定時決定にあたり、【申請にあたっての注意事項】欄の各事項を確認したうえで、年間報酬額の平均で決定することを希望しますので、当所属所長が申立てすることに同意します。</t>
    <rPh sb="1" eb="2">
      <t>ワタシ</t>
    </rPh>
    <rPh sb="3" eb="5">
      <t>ホンネン</t>
    </rPh>
    <rPh sb="6" eb="8">
      <t>テイジ</t>
    </rPh>
    <rPh sb="8" eb="10">
      <t>ケッテイ</t>
    </rPh>
    <rPh sb="47" eb="48">
      <t>ガク</t>
    </rPh>
    <rPh sb="59" eb="61">
      <t>キボウ</t>
    </rPh>
    <rPh sb="67" eb="68">
      <t>トウ</t>
    </rPh>
    <rPh sb="68" eb="70">
      <t>ショゾク</t>
    </rPh>
    <rPh sb="70" eb="71">
      <t>ショ</t>
    </rPh>
    <rPh sb="71" eb="72">
      <t>チョウ</t>
    </rPh>
    <rPh sb="73" eb="75">
      <t>モウシタ</t>
    </rPh>
    <rPh sb="81" eb="83">
      <t>ドウイ</t>
    </rPh>
    <phoneticPr fontId="4"/>
  </si>
  <si>
    <t>支払基礎日数</t>
    <phoneticPr fontId="2"/>
  </si>
  <si>
    <t>固定的給与</t>
    <rPh sb="0" eb="3">
      <t>コテイテキ</t>
    </rPh>
    <rPh sb="3" eb="5">
      <t>キュウヨ</t>
    </rPh>
    <phoneticPr fontId="4"/>
  </si>
  <si>
    <t>非固定的給与</t>
    <rPh sb="0" eb="1">
      <t>ヒ</t>
    </rPh>
    <rPh sb="1" eb="4">
      <t>コテイテキ</t>
    </rPh>
    <rPh sb="4" eb="6">
      <t>キュウヨ</t>
    </rPh>
    <phoneticPr fontId="4"/>
  </si>
  <si>
    <t>円</t>
    <rPh sb="0" eb="1">
      <t>エン</t>
    </rPh>
    <phoneticPr fontId="2"/>
  </si>
  <si>
    <t>支払基礎日数</t>
    <rPh sb="0" eb="2">
      <t>シハライ</t>
    </rPh>
    <rPh sb="2" eb="4">
      <t>キソ</t>
    </rPh>
    <rPh sb="4" eb="6">
      <t>ニッスウ</t>
    </rPh>
    <phoneticPr fontId="2"/>
  </si>
  <si>
    <t>固定的給与</t>
    <rPh sb="0" eb="3">
      <t>コテイテキ</t>
    </rPh>
    <rPh sb="3" eb="5">
      <t>キュウヨ</t>
    </rPh>
    <phoneticPr fontId="2"/>
  </si>
  <si>
    <t>非固定的給与</t>
    <rPh sb="0" eb="1">
      <t>ヒ</t>
    </rPh>
    <rPh sb="1" eb="4">
      <t>コテイテキ</t>
    </rPh>
    <rPh sb="4" eb="6">
      <t>キュウヨ</t>
    </rPh>
    <phoneticPr fontId="2"/>
  </si>
  <si>
    <t>合計</t>
    <rPh sb="0" eb="2">
      <t>ゴウケイ</t>
    </rPh>
    <phoneticPr fontId="2"/>
  </si>
  <si>
    <t>等級</t>
    <rPh sb="0" eb="2">
      <t>トウキュウ</t>
    </rPh>
    <phoneticPr fontId="2"/>
  </si>
  <si>
    <t>月額</t>
    <rPh sb="0" eb="2">
      <t>ゲツガク</t>
    </rPh>
    <phoneticPr fontId="2"/>
  </si>
  <si>
    <t>厚生年金</t>
    <rPh sb="0" eb="2">
      <t>コウセイ</t>
    </rPh>
    <rPh sb="2" eb="4">
      <t>ネンキン</t>
    </rPh>
    <phoneticPr fontId="2"/>
  </si>
  <si>
    <t>円①</t>
    <rPh sb="0" eb="1">
      <t>エン</t>
    </rPh>
    <phoneticPr fontId="2"/>
  </si>
  <si>
    <t>円②</t>
    <rPh sb="0" eb="1">
      <t>エン</t>
    </rPh>
    <phoneticPr fontId="2"/>
  </si>
  <si>
    <t>円③</t>
    <rPh sb="0" eb="1">
      <t>エン</t>
    </rPh>
    <phoneticPr fontId="2"/>
  </si>
  <si>
    <t>円④</t>
    <rPh sb="0" eb="1">
      <t>エン</t>
    </rPh>
    <phoneticPr fontId="2"/>
  </si>
  <si>
    <t>②の合計</t>
    <rPh sb="2" eb="4">
      <t>ゴウケイ</t>
    </rPh>
    <phoneticPr fontId="2"/>
  </si>
  <si>
    <t>③の合計</t>
    <rPh sb="2" eb="4">
      <t>ゴウケイ</t>
    </rPh>
    <phoneticPr fontId="2"/>
  </si>
  <si>
    <t>④の合計</t>
    <rPh sb="2" eb="4">
      <t>ゴウケイ</t>
    </rPh>
    <phoneticPr fontId="2"/>
  </si>
  <si>
    <t>円a</t>
    <rPh sb="0" eb="1">
      <t>エン</t>
    </rPh>
    <phoneticPr fontId="2"/>
  </si>
  <si>
    <t>円b</t>
    <rPh sb="0" eb="1">
      <t>エン</t>
    </rPh>
    <phoneticPr fontId="2"/>
  </si>
  <si>
    <t>円c</t>
    <rPh sb="0" eb="1">
      <t>エン</t>
    </rPh>
    <phoneticPr fontId="2"/>
  </si>
  <si>
    <t>円d</t>
    <rPh sb="0" eb="1">
      <t>エン</t>
    </rPh>
    <phoneticPr fontId="2"/>
  </si>
  <si>
    <t>円e</t>
    <rPh sb="0" eb="1">
      <t>エン</t>
    </rPh>
    <phoneticPr fontId="2"/>
  </si>
  <si>
    <t>標準報酬</t>
    <rPh sb="0" eb="2">
      <t>ヒョウジュン</t>
    </rPh>
    <rPh sb="2" eb="4">
      <t>ホウシュウ</t>
    </rPh>
    <phoneticPr fontId="2"/>
  </si>
  <si>
    <t>平均額</t>
    <rPh sb="0" eb="2">
      <t>ヘイキン</t>
    </rPh>
    <rPh sb="2" eb="3">
      <t>ガク</t>
    </rPh>
    <phoneticPr fontId="2"/>
  </si>
  <si>
    <t>円⑤</t>
    <rPh sb="0" eb="1">
      <t>エン</t>
    </rPh>
    <phoneticPr fontId="2"/>
  </si>
  <si>
    <t>円⑥</t>
    <rPh sb="0" eb="1">
      <t>エン</t>
    </rPh>
    <phoneticPr fontId="2"/>
  </si>
  <si>
    <t>固定的給与（4～6月）</t>
    <rPh sb="0" eb="3">
      <t>コテイテキ</t>
    </rPh>
    <rPh sb="3" eb="5">
      <t>キュウヨ</t>
    </rPh>
    <rPh sb="9" eb="10">
      <t>ガツ</t>
    </rPh>
    <phoneticPr fontId="2"/>
  </si>
  <si>
    <t>非固定的給与（4～6月）</t>
    <rPh sb="0" eb="1">
      <t>ヒ</t>
    </rPh>
    <rPh sb="1" eb="4">
      <t>コテイテキ</t>
    </rPh>
    <rPh sb="4" eb="6">
      <t>キュウヨ</t>
    </rPh>
    <rPh sb="10" eb="11">
      <t>ガツ</t>
    </rPh>
    <phoneticPr fontId="2"/>
  </si>
  <si>
    <t>非固定的給与（7～6月）</t>
    <rPh sb="0" eb="1">
      <t>ヒ</t>
    </rPh>
    <rPh sb="1" eb="4">
      <t>コテイテキ</t>
    </rPh>
    <rPh sb="4" eb="6">
      <t>キュウヨ</t>
    </rPh>
    <rPh sb="10" eb="11">
      <t>ガツ</t>
    </rPh>
    <phoneticPr fontId="2"/>
  </si>
  <si>
    <t>③④の合計</t>
    <rPh sb="3" eb="5">
      <t>ゴウケイ</t>
    </rPh>
    <phoneticPr fontId="2"/>
  </si>
  <si>
    <t>平均</t>
    <rPh sb="0" eb="2">
      <t>ヘイキン</t>
    </rPh>
    <phoneticPr fontId="2"/>
  </si>
  <si>
    <t>定時用</t>
    <rPh sb="0" eb="2">
      <t>テイジ</t>
    </rPh>
    <rPh sb="2" eb="3">
      <t>ヨウ</t>
    </rPh>
    <phoneticPr fontId="2"/>
  </si>
  <si>
    <t>通常の算定
（4～6月）</t>
    <rPh sb="0" eb="2">
      <t>ツウジョウ</t>
    </rPh>
    <rPh sb="3" eb="5">
      <t>サンテイ</t>
    </rPh>
    <rPh sb="10" eb="11">
      <t>ガツ</t>
    </rPh>
    <phoneticPr fontId="2"/>
  </si>
  <si>
    <t>年間平均</t>
    <rPh sb="0" eb="2">
      <t>ネンカン</t>
    </rPh>
    <rPh sb="2" eb="4">
      <t>ヘイキン</t>
    </rPh>
    <phoneticPr fontId="2"/>
  </si>
  <si>
    <t>報酬合計（4～6月）</t>
    <rPh sb="0" eb="2">
      <t>ホウシュウ</t>
    </rPh>
    <rPh sb="2" eb="4">
      <t>ゴウケイ</t>
    </rPh>
    <rPh sb="8" eb="9">
      <t>ガツ</t>
    </rPh>
    <phoneticPr fontId="2"/>
  </si>
  <si>
    <t>⑥の合計</t>
    <rPh sb="2" eb="4">
      <t>ゴウケイ</t>
    </rPh>
    <phoneticPr fontId="2"/>
  </si>
  <si>
    <t>⑤⑥の合計</t>
    <rPh sb="3" eb="5">
      <t>ゴウケイ</t>
    </rPh>
    <phoneticPr fontId="2"/>
  </si>
  <si>
    <t>随時改定</t>
    <rPh sb="0" eb="2">
      <t>ズイジ</t>
    </rPh>
    <rPh sb="2" eb="4">
      <t>カイテイ</t>
    </rPh>
    <phoneticPr fontId="2"/>
  </si>
  <si>
    <t>定時決定</t>
    <rPh sb="0" eb="2">
      <t>テイジ</t>
    </rPh>
    <rPh sb="2" eb="4">
      <t>ケッテイ</t>
    </rPh>
    <phoneticPr fontId="2"/>
  </si>
  <si>
    <t>○</t>
    <phoneticPr fontId="2"/>
  </si>
  <si>
    <t>×</t>
    <phoneticPr fontId="2"/>
  </si>
  <si>
    <t>↓</t>
    <phoneticPr fontId="2"/>
  </si>
  <si>
    <t>○</t>
    <phoneticPr fontId="2"/>
  </si>
  <si>
    <t>パターン①</t>
    <phoneticPr fontId="2"/>
  </si>
  <si>
    <t>→</t>
    <phoneticPr fontId="2"/>
  </si>
  <si>
    <t>↓</t>
    <phoneticPr fontId="2"/>
  </si>
  <si>
    <t>←</t>
    <phoneticPr fontId="2"/>
  </si>
  <si>
    <t>パターン②</t>
    <phoneticPr fontId="2"/>
  </si>
  <si>
    <t>パターン③</t>
    <phoneticPr fontId="2"/>
  </si>
  <si>
    <t>随時改定</t>
    <rPh sb="0" eb="2">
      <t>ズイジ</t>
    </rPh>
    <rPh sb="2" eb="4">
      <t>カイテイ</t>
    </rPh>
    <phoneticPr fontId="2"/>
  </si>
  <si>
    <t>定時決定</t>
    <rPh sb="0" eb="2">
      <t>テイジ</t>
    </rPh>
    <rPh sb="2" eb="4">
      <t>ケッテイ</t>
    </rPh>
    <phoneticPr fontId="2"/>
  </si>
  <si>
    <t>【判定】</t>
    <phoneticPr fontId="2"/>
  </si>
  <si>
    <t>※定時も必要</t>
    <rPh sb="1" eb="3">
      <t>テイジ</t>
    </rPh>
    <rPh sb="4" eb="6">
      <t>ヒツヨウ</t>
    </rPh>
    <phoneticPr fontId="2"/>
  </si>
  <si>
    <t>パターン①</t>
    <phoneticPr fontId="2"/>
  </si>
  <si>
    <t>パターン②</t>
    <phoneticPr fontId="2"/>
  </si>
  <si>
    <t>パターン③</t>
    <phoneticPr fontId="2"/>
  </si>
  <si>
    <t>判定</t>
    <rPh sb="0" eb="2">
      <t>ハンテイ</t>
    </rPh>
    <phoneticPr fontId="2"/>
  </si>
  <si>
    <t>報酬合計（7～6月）</t>
    <rPh sb="0" eb="2">
      <t>ホウシュウ</t>
    </rPh>
    <rPh sb="2" eb="4">
      <t>ゴウケイ</t>
    </rPh>
    <phoneticPr fontId="2"/>
  </si>
  <si>
    <t>公立学校共済組合愛知支部で各要件等を確認した結果、保険者算定ができないことがあります。</t>
    <rPh sb="0" eb="2">
      <t>コウリツ</t>
    </rPh>
    <rPh sb="2" eb="4">
      <t>ガッコウ</t>
    </rPh>
    <rPh sb="4" eb="6">
      <t>キョウサイ</t>
    </rPh>
    <rPh sb="6" eb="8">
      <t>クミアイ</t>
    </rPh>
    <rPh sb="8" eb="10">
      <t>アイチ</t>
    </rPh>
    <rPh sb="10" eb="12">
      <t>シブ</t>
    </rPh>
    <rPh sb="13" eb="14">
      <t>カク</t>
    </rPh>
    <rPh sb="14" eb="16">
      <t>ヨウケン</t>
    </rPh>
    <rPh sb="16" eb="17">
      <t>トウ</t>
    </rPh>
    <rPh sb="18" eb="20">
      <t>カクニン</t>
    </rPh>
    <phoneticPr fontId="2"/>
  </si>
  <si>
    <t>【昇給月又は降給月前の継続した９か月及び昇給月又は降給月以後の継続した３か月の間に受けた報酬額等の欄】</t>
    <rPh sb="1" eb="3">
      <t>ショウキュウ</t>
    </rPh>
    <rPh sb="3" eb="4">
      <t>ツキ</t>
    </rPh>
    <rPh sb="4" eb="5">
      <t>マタ</t>
    </rPh>
    <rPh sb="6" eb="8">
      <t>コウキュウ</t>
    </rPh>
    <rPh sb="8" eb="9">
      <t>ツキ</t>
    </rPh>
    <rPh sb="9" eb="10">
      <t>マエ</t>
    </rPh>
    <rPh sb="11" eb="13">
      <t>ケイゾク</t>
    </rPh>
    <rPh sb="18" eb="19">
      <t>オヨ</t>
    </rPh>
    <rPh sb="20" eb="22">
      <t>ショウキュウ</t>
    </rPh>
    <rPh sb="22" eb="23">
      <t>ツキ</t>
    </rPh>
    <rPh sb="23" eb="24">
      <t>マタ</t>
    </rPh>
    <rPh sb="25" eb="27">
      <t>コウキュウ</t>
    </rPh>
    <rPh sb="27" eb="28">
      <t>ツキ</t>
    </rPh>
    <rPh sb="28" eb="30">
      <t>イゴ</t>
    </rPh>
    <rPh sb="31" eb="33">
      <t>ケイゾク</t>
    </rPh>
    <rPh sb="37" eb="38">
      <t>ゲツ</t>
    </rPh>
    <rPh sb="39" eb="40">
      <t>アイダ</t>
    </rPh>
    <rPh sb="41" eb="42">
      <t>ウ</t>
    </rPh>
    <rPh sb="44" eb="47">
      <t>ホウシュウガク</t>
    </rPh>
    <rPh sb="47" eb="48">
      <t>トウ</t>
    </rPh>
    <rPh sb="49" eb="50">
      <t>ラン</t>
    </rPh>
    <phoneticPr fontId="4"/>
  </si>
  <si>
    <t>算定基礎月の報酬支払基礎日数</t>
    <rPh sb="0" eb="2">
      <t>サンテイ</t>
    </rPh>
    <rPh sb="2" eb="4">
      <t>キソ</t>
    </rPh>
    <rPh sb="4" eb="5">
      <t>ツキ</t>
    </rPh>
    <rPh sb="6" eb="8">
      <t>ホウシュウ</t>
    </rPh>
    <rPh sb="8" eb="10">
      <t>シハラ</t>
    </rPh>
    <rPh sb="10" eb="12">
      <t>キソ</t>
    </rPh>
    <rPh sb="12" eb="14">
      <t>ニッスウ</t>
    </rPh>
    <phoneticPr fontId="4"/>
  </si>
  <si>
    <t>円①</t>
    <rPh sb="0" eb="1">
      <t>エン</t>
    </rPh>
    <phoneticPr fontId="4"/>
  </si>
  <si>
    <t>円④</t>
    <rPh sb="0" eb="1">
      <t>エン</t>
    </rPh>
    <phoneticPr fontId="4"/>
  </si>
  <si>
    <t>①合計</t>
    <rPh sb="1" eb="3">
      <t>ゴウケイ</t>
    </rPh>
    <phoneticPr fontId="4"/>
  </si>
  <si>
    <t>②平均額</t>
    <rPh sb="1" eb="3">
      <t>ヘイキン</t>
    </rPh>
    <rPh sb="3" eb="4">
      <t>ガク</t>
    </rPh>
    <phoneticPr fontId="4"/>
  </si>
  <si>
    <t>④合計</t>
    <rPh sb="1" eb="3">
      <t>ゴウケイ</t>
    </rPh>
    <phoneticPr fontId="4"/>
  </si>
  <si>
    <t>⑥平均額</t>
    <rPh sb="1" eb="3">
      <t>ヘイキン</t>
    </rPh>
    <rPh sb="3" eb="4">
      <t>ガク</t>
    </rPh>
    <phoneticPr fontId="4"/>
  </si>
  <si>
    <t>【標準報酬の月額の比較欄】※全て給与支給機関が記載してください。記載に当たっては、裏面の注意事項を参照してください。</t>
    <rPh sb="1" eb="3">
      <t>ヒョウジュン</t>
    </rPh>
    <rPh sb="3" eb="5">
      <t>ホウシュウ</t>
    </rPh>
    <rPh sb="6" eb="8">
      <t>ゲツガク</t>
    </rPh>
    <rPh sb="9" eb="11">
      <t>ヒカク</t>
    </rPh>
    <rPh sb="11" eb="12">
      <t>ラン</t>
    </rPh>
    <rPh sb="14" eb="15">
      <t>スベ</t>
    </rPh>
    <rPh sb="16" eb="18">
      <t>キュウヨ</t>
    </rPh>
    <rPh sb="18" eb="20">
      <t>シキュウ</t>
    </rPh>
    <rPh sb="20" eb="22">
      <t>キカン</t>
    </rPh>
    <rPh sb="23" eb="25">
      <t>キサイ</t>
    </rPh>
    <rPh sb="32" eb="34">
      <t>キサイ</t>
    </rPh>
    <rPh sb="35" eb="36">
      <t>ア</t>
    </rPh>
    <rPh sb="41" eb="43">
      <t>リメン</t>
    </rPh>
    <rPh sb="44" eb="46">
      <t>チュウイ</t>
    </rPh>
    <rPh sb="46" eb="48">
      <t>ジコウ</t>
    </rPh>
    <rPh sb="49" eb="51">
      <t>サンショウ</t>
    </rPh>
    <phoneticPr fontId="4"/>
  </si>
  <si>
    <t>平均額</t>
    <rPh sb="0" eb="2">
      <t>ヘイキン</t>
    </rPh>
    <rPh sb="2" eb="3">
      <t>ガク</t>
    </rPh>
    <phoneticPr fontId="4"/>
  </si>
  <si>
    <t>従前の
標準報酬の月額</t>
    <rPh sb="0" eb="2">
      <t>ジュウゼン</t>
    </rPh>
    <rPh sb="4" eb="6">
      <t>ヒョウジュン</t>
    </rPh>
    <rPh sb="6" eb="8">
      <t>ホウシュウ</t>
    </rPh>
    <rPh sb="9" eb="11">
      <t>ゲツガク</t>
    </rPh>
    <phoneticPr fontId="4"/>
  </si>
  <si>
    <t>ａ</t>
    <phoneticPr fontId="4"/>
  </si>
  <si>
    <t>ｂ</t>
    <phoneticPr fontId="4"/>
  </si>
  <si>
    <t>昇給月又は降給月
以後の継続した３か月</t>
    <rPh sb="0" eb="2">
      <t>ショウキュウ</t>
    </rPh>
    <rPh sb="2" eb="3">
      <t>ツキ</t>
    </rPh>
    <rPh sb="3" eb="4">
      <t>マタ</t>
    </rPh>
    <rPh sb="5" eb="7">
      <t>コウキュウ</t>
    </rPh>
    <rPh sb="7" eb="8">
      <t>ツキ</t>
    </rPh>
    <rPh sb="9" eb="11">
      <t>イゴ</t>
    </rPh>
    <rPh sb="12" eb="14">
      <t>ケイゾク</t>
    </rPh>
    <rPh sb="18" eb="19">
      <t>ゲツ</t>
    </rPh>
    <phoneticPr fontId="4"/>
  </si>
  <si>
    <t>ｃ</t>
    <phoneticPr fontId="4"/>
  </si>
  <si>
    <t>ｄ</t>
    <phoneticPr fontId="4"/>
  </si>
  <si>
    <t>年間平均</t>
    <rPh sb="0" eb="2">
      <t>ネンカン</t>
    </rPh>
    <rPh sb="2" eb="4">
      <t>ヘイキン</t>
    </rPh>
    <phoneticPr fontId="4"/>
  </si>
  <si>
    <t>ｅ</t>
    <phoneticPr fontId="4"/>
  </si>
  <si>
    <t>ｆ</t>
    <phoneticPr fontId="4"/>
  </si>
  <si>
    <r>
      <t>ア　ａとｃ又はｂとｄが２等級差以上</t>
    </r>
    <r>
      <rPr>
        <vertAlign val="superscript"/>
        <sz val="14"/>
        <rFont val="ＭＳ ゴシック"/>
        <family val="3"/>
        <charset val="128"/>
      </rPr>
      <t>(注１)</t>
    </r>
    <rPh sb="5" eb="6">
      <t>マタ</t>
    </rPh>
    <rPh sb="12" eb="14">
      <t>トウキュウ</t>
    </rPh>
    <rPh sb="14" eb="15">
      <t>サ</t>
    </rPh>
    <rPh sb="15" eb="17">
      <t>イジョウ</t>
    </rPh>
    <rPh sb="18" eb="19">
      <t>チュウ</t>
    </rPh>
    <phoneticPr fontId="4"/>
  </si>
  <si>
    <t>イ　ｃとｅ又はｄとｆが２等級差以上</t>
    <rPh sb="5" eb="6">
      <t>マタ</t>
    </rPh>
    <rPh sb="12" eb="14">
      <t>トウキュウ</t>
    </rPh>
    <rPh sb="14" eb="15">
      <t>サ</t>
    </rPh>
    <rPh sb="15" eb="17">
      <t>イジョウ</t>
    </rPh>
    <phoneticPr fontId="4"/>
  </si>
  <si>
    <r>
      <t>ウ　ａとｅ又はｂとｆが１等級差以上</t>
    </r>
    <r>
      <rPr>
        <vertAlign val="superscript"/>
        <sz val="14"/>
        <rFont val="ＭＳ ゴシック"/>
        <family val="3"/>
        <charset val="128"/>
      </rPr>
      <t>(注２)</t>
    </r>
    <rPh sb="5" eb="6">
      <t>マタ</t>
    </rPh>
    <rPh sb="12" eb="14">
      <t>トウキュウ</t>
    </rPh>
    <rPh sb="14" eb="15">
      <t>サ</t>
    </rPh>
    <rPh sb="15" eb="17">
      <t>イジョウ</t>
    </rPh>
    <phoneticPr fontId="4"/>
  </si>
  <si>
    <r>
      <t>○又は×</t>
    </r>
    <r>
      <rPr>
        <vertAlign val="superscript"/>
        <sz val="14"/>
        <rFont val="ＭＳ ゴシック"/>
        <family val="3"/>
        <charset val="128"/>
      </rPr>
      <t>（注３）</t>
    </r>
    <rPh sb="1" eb="2">
      <t>マタ</t>
    </rPh>
    <rPh sb="5" eb="6">
      <t>チュウ</t>
    </rPh>
    <phoneticPr fontId="4"/>
  </si>
  <si>
    <t>注１ ２等級差以上であっても、以下に該当する場合は「×」としてください。</t>
    <rPh sb="0" eb="1">
      <t>チュウ</t>
    </rPh>
    <rPh sb="4" eb="6">
      <t>トウキュウ</t>
    </rPh>
    <rPh sb="6" eb="7">
      <t>サ</t>
    </rPh>
    <rPh sb="7" eb="9">
      <t>イジョウ</t>
    </rPh>
    <rPh sb="15" eb="17">
      <t>イカ</t>
    </rPh>
    <rPh sb="18" eb="20">
      <t>ガイトウ</t>
    </rPh>
    <rPh sb="22" eb="24">
      <t>バアイ</t>
    </rPh>
    <phoneticPr fontId="4"/>
  </si>
  <si>
    <t>注２ １等級差以上であっても、以下に該当する場合は「×」としてください。</t>
    <rPh sb="0" eb="1">
      <t>チュウ</t>
    </rPh>
    <rPh sb="4" eb="6">
      <t>トウキュウ</t>
    </rPh>
    <rPh sb="6" eb="7">
      <t>サ</t>
    </rPh>
    <rPh sb="7" eb="9">
      <t>イジョウ</t>
    </rPh>
    <rPh sb="15" eb="17">
      <t>イカ</t>
    </rPh>
    <phoneticPr fontId="4"/>
  </si>
  <si>
    <t>　　　※上記アが×の場合は、随時改定の要件を満たさないため、随時改定は実施せず、「従前の標準報酬の月額」のままとなります。</t>
    <rPh sb="4" eb="6">
      <t>ジョウキ</t>
    </rPh>
    <rPh sb="10" eb="12">
      <t>バアイ</t>
    </rPh>
    <rPh sb="14" eb="16">
      <t>ズイジ</t>
    </rPh>
    <rPh sb="16" eb="18">
      <t>カイテイ</t>
    </rPh>
    <rPh sb="19" eb="21">
      <t>ヨウケン</t>
    </rPh>
    <rPh sb="22" eb="23">
      <t>ミ</t>
    </rPh>
    <rPh sb="30" eb="32">
      <t>ズイジ</t>
    </rPh>
    <rPh sb="32" eb="34">
      <t>カイテイ</t>
    </rPh>
    <rPh sb="35" eb="37">
      <t>ジッシ</t>
    </rPh>
    <rPh sb="41" eb="43">
      <t>ジュウゼン</t>
    </rPh>
    <rPh sb="44" eb="46">
      <t>ヒョウジュン</t>
    </rPh>
    <rPh sb="46" eb="48">
      <t>ホウシュウ</t>
    </rPh>
    <rPh sb="49" eb="51">
      <t>ゲツガク</t>
    </rPh>
    <phoneticPr fontId="4"/>
  </si>
  <si>
    <t>　（この用紙の提出は不要です。）</t>
    <rPh sb="4" eb="6">
      <t>ヨウシ</t>
    </rPh>
    <rPh sb="7" eb="9">
      <t>テイシュツ</t>
    </rPh>
    <rPh sb="10" eb="12">
      <t>フヨウ</t>
    </rPh>
    <phoneticPr fontId="4"/>
  </si>
  <si>
    <t>【標準報酬の月額の比較欄】の記載に当たっては、以下にご注意ください。</t>
    <rPh sb="14" eb="16">
      <t>キサイ</t>
    </rPh>
    <rPh sb="17" eb="18">
      <t>ア</t>
    </rPh>
    <rPh sb="23" eb="25">
      <t>イカ</t>
    </rPh>
    <rPh sb="27" eb="29">
      <t>チュウイ</t>
    </rPh>
    <phoneticPr fontId="4"/>
  </si>
  <si>
    <t>　私は今回の随時改定にあたり、【申請にあたっての注意事項】欄の各事項を確認したうえで、年間報酬額の平均で決定することを希望しますので、当所属所長が申立てすることに同意します。</t>
    <rPh sb="1" eb="2">
      <t>ワタシ</t>
    </rPh>
    <rPh sb="3" eb="5">
      <t>コンカイ</t>
    </rPh>
    <rPh sb="6" eb="8">
      <t>ズイジ</t>
    </rPh>
    <rPh sb="8" eb="10">
      <t>カイテイ</t>
    </rPh>
    <rPh sb="47" eb="48">
      <t>ガク</t>
    </rPh>
    <rPh sb="59" eb="61">
      <t>キボウ</t>
    </rPh>
    <rPh sb="67" eb="68">
      <t>トウ</t>
    </rPh>
    <rPh sb="68" eb="70">
      <t>ショゾク</t>
    </rPh>
    <rPh sb="70" eb="71">
      <t>ショ</t>
    </rPh>
    <rPh sb="71" eb="72">
      <t>チョウ</t>
    </rPh>
    <rPh sb="73" eb="75">
      <t>モウシタ</t>
    </rPh>
    <rPh sb="81" eb="83">
      <t>ドウイ</t>
    </rPh>
    <phoneticPr fontId="4"/>
  </si>
  <si>
    <t>この用紙は、随時改定にあたり、「昇給月又は降給月以後の継続した３か月間の標準報酬の月額」と「年間平均の標準報酬の月額」</t>
    <rPh sb="2" eb="4">
      <t>ヨウシ</t>
    </rPh>
    <rPh sb="6" eb="8">
      <t>ズイジ</t>
    </rPh>
    <rPh sb="8" eb="10">
      <t>カイテイ</t>
    </rPh>
    <phoneticPr fontId="4"/>
  </si>
  <si>
    <t>又は降給月以後の継続した３か月の間に受けた非固定的給与の月平均額を加えた額から算出した標準報酬の月額）との間に２等級</t>
    <phoneticPr fontId="2"/>
  </si>
  <si>
    <t>※昇給のときは年間平均による標準報酬月額が従前の標準報酬月額よりも1等級以上高いこと。
   降給のときは年間平均による標準報酬月額が従前の標準報酬月額よりも1等級以上低いこと。</t>
    <rPh sb="1" eb="3">
      <t>ショウキュウ</t>
    </rPh>
    <rPh sb="7" eb="9">
      <t>ネンカン</t>
    </rPh>
    <rPh sb="9" eb="11">
      <t>ヘイキン</t>
    </rPh>
    <rPh sb="14" eb="16">
      <t>ヒョウジュン</t>
    </rPh>
    <rPh sb="16" eb="18">
      <t>ホウシュウ</t>
    </rPh>
    <rPh sb="18" eb="20">
      <t>ゲツガク</t>
    </rPh>
    <rPh sb="21" eb="23">
      <t>ジュウゼン</t>
    </rPh>
    <rPh sb="24" eb="26">
      <t>ヒョウジュン</t>
    </rPh>
    <rPh sb="26" eb="28">
      <t>ホウシュウ</t>
    </rPh>
    <rPh sb="28" eb="30">
      <t>ゲツガク</t>
    </rPh>
    <rPh sb="34" eb="36">
      <t>トウキュウ</t>
    </rPh>
    <rPh sb="36" eb="38">
      <t>イジョウ</t>
    </rPh>
    <rPh sb="38" eb="39">
      <t>タカ</t>
    </rPh>
    <rPh sb="47" eb="48">
      <t>コウ</t>
    </rPh>
    <rPh sb="48" eb="49">
      <t>キュウ</t>
    </rPh>
    <rPh sb="84" eb="85">
      <t>ヒク</t>
    </rPh>
    <phoneticPr fontId="2"/>
  </si>
  <si>
    <t>掛金の追徴・還付が発生することがあります。</t>
    <rPh sb="0" eb="2">
      <t>カケキン</t>
    </rPh>
    <rPh sb="3" eb="5">
      <t>ツイチョウ</t>
    </rPh>
    <rPh sb="6" eb="8">
      <t>カンプ</t>
    </rPh>
    <rPh sb="9" eb="11">
      <t>ハッセイ</t>
    </rPh>
    <phoneticPr fontId="2"/>
  </si>
  <si>
    <t>要件A</t>
    <rPh sb="0" eb="2">
      <t>ヨウケン</t>
    </rPh>
    <phoneticPr fontId="2"/>
  </si>
  <si>
    <t>要件B</t>
    <rPh sb="0" eb="2">
      <t>ヨウケン</t>
    </rPh>
    <phoneticPr fontId="2"/>
  </si>
  <si>
    <t>要件C</t>
    <rPh sb="0" eb="2">
      <t>ヨウケン</t>
    </rPh>
    <phoneticPr fontId="2"/>
  </si>
  <si>
    <t>要件D</t>
    <rPh sb="0" eb="2">
      <t>ヨウケン</t>
    </rPh>
    <phoneticPr fontId="2"/>
  </si>
  <si>
    <t>年間平均との差が2等級以上</t>
    <rPh sb="0" eb="2">
      <t>ネンカン</t>
    </rPh>
    <rPh sb="2" eb="4">
      <t>ヘイキン</t>
    </rPh>
    <rPh sb="6" eb="7">
      <t>サ</t>
    </rPh>
    <rPh sb="9" eb="11">
      <t>トウキュウ</t>
    </rPh>
    <rPh sb="11" eb="13">
      <t>イジョウ</t>
    </rPh>
    <phoneticPr fontId="2"/>
  </si>
  <si>
    <t>従前との差が1等級以上※</t>
    <rPh sb="0" eb="2">
      <t>ジュウゼン</t>
    </rPh>
    <rPh sb="4" eb="5">
      <t>サ</t>
    </rPh>
    <rPh sb="7" eb="9">
      <t>トウキュウ</t>
    </rPh>
    <rPh sb="9" eb="11">
      <t>イジョウ</t>
    </rPh>
    <phoneticPr fontId="2"/>
  </si>
  <si>
    <t>手続き不可</t>
    <rPh sb="0" eb="2">
      <t>テツヅ</t>
    </rPh>
    <rPh sb="3" eb="5">
      <t>フカ</t>
    </rPh>
    <phoneticPr fontId="2"/>
  </si>
  <si>
    <t>公立学校共済組合愛知支部長　殿</t>
    <rPh sb="0" eb="12">
      <t>コウリツガッコウキョウサイクミアイアイチシブ</t>
    </rPh>
    <rPh sb="12" eb="13">
      <t>チョウ</t>
    </rPh>
    <rPh sb="14" eb="15">
      <t>ドノ</t>
    </rPh>
    <phoneticPr fontId="2"/>
  </si>
  <si>
    <t>記</t>
    <rPh sb="0" eb="1">
      <t>キ</t>
    </rPh>
    <phoneticPr fontId="2"/>
  </si>
  <si>
    <t>年</t>
    <rPh sb="0" eb="1">
      <t>ネン</t>
    </rPh>
    <phoneticPr fontId="2"/>
  </si>
  <si>
    <t>月</t>
    <rPh sb="0" eb="1">
      <t>ガツ</t>
    </rPh>
    <phoneticPr fontId="2"/>
  </si>
  <si>
    <t>日</t>
    <rPh sb="0" eb="1">
      <t>ニチ</t>
    </rPh>
    <phoneticPr fontId="2"/>
  </si>
  <si>
    <t>所属所名</t>
    <rPh sb="0" eb="2">
      <t>ショゾク</t>
    </rPh>
    <rPh sb="2" eb="3">
      <t>ショ</t>
    </rPh>
    <rPh sb="3" eb="4">
      <t>メイ</t>
    </rPh>
    <phoneticPr fontId="2"/>
  </si>
  <si>
    <t>所属所長</t>
    <rPh sb="0" eb="2">
      <t>ショゾク</t>
    </rPh>
    <rPh sb="2" eb="3">
      <t>ショ</t>
    </rPh>
    <rPh sb="3" eb="4">
      <t>チョウ</t>
    </rPh>
    <phoneticPr fontId="2"/>
  </si>
  <si>
    <t>公印</t>
    <rPh sb="0" eb="2">
      <t>コウイン</t>
    </rPh>
    <phoneticPr fontId="2"/>
  </si>
  <si>
    <t>詳細</t>
    <rPh sb="0" eb="2">
      <t>ショウサイ</t>
    </rPh>
    <phoneticPr fontId="2"/>
  </si>
  <si>
    <t>除外</t>
    <rPh sb="0" eb="2">
      <t>ジョガイ</t>
    </rPh>
    <phoneticPr fontId="2"/>
  </si>
  <si>
    <t>支給額</t>
    <rPh sb="0" eb="3">
      <t>シキュウガク</t>
    </rPh>
    <phoneticPr fontId="2"/>
  </si>
  <si>
    <t>末月分</t>
    <rPh sb="0" eb="1">
      <t>マツ</t>
    </rPh>
    <rPh sb="1" eb="2">
      <t>ゲツ</t>
    </rPh>
    <rPh sb="2" eb="3">
      <t>ブン</t>
    </rPh>
    <phoneticPr fontId="2"/>
  </si>
  <si>
    <t>それ以外</t>
    <rPh sb="2" eb="4">
      <t>イガイ</t>
    </rPh>
    <phoneticPr fontId="2"/>
  </si>
  <si>
    <t>定期券月数</t>
    <rPh sb="0" eb="3">
      <t>テイキケン</t>
    </rPh>
    <rPh sb="3" eb="5">
      <t>ツキスウ</t>
    </rPh>
    <phoneticPr fontId="2"/>
  </si>
  <si>
    <t>通勤手当（定期券）1か月あたり額を算出</t>
    <rPh sb="0" eb="2">
      <t>ツウキン</t>
    </rPh>
    <rPh sb="2" eb="4">
      <t>テアテ</t>
    </rPh>
    <rPh sb="5" eb="8">
      <t>テイキケン</t>
    </rPh>
    <rPh sb="11" eb="12">
      <t>ゲツ</t>
    </rPh>
    <rPh sb="15" eb="16">
      <t>ガク</t>
    </rPh>
    <rPh sb="17" eb="19">
      <t>サンシュツ</t>
    </rPh>
    <phoneticPr fontId="2"/>
  </si>
  <si>
    <t>非固定的給与（7～3月）</t>
    <rPh sb="0" eb="1">
      <t>ヒ</t>
    </rPh>
    <rPh sb="1" eb="4">
      <t>コテイテキ</t>
    </rPh>
    <rPh sb="4" eb="6">
      <t>キュウヨ</t>
    </rPh>
    <phoneticPr fontId="2"/>
  </si>
  <si>
    <t>通常</t>
    <rPh sb="0" eb="2">
      <t>ツウジョウ</t>
    </rPh>
    <phoneticPr fontId="2"/>
  </si>
  <si>
    <t>年間</t>
    <rPh sb="0" eb="2">
      <t>ネンカン</t>
    </rPh>
    <phoneticPr fontId="2"/>
  </si>
  <si>
    <t>a（端数切捨）</t>
    <rPh sb="2" eb="4">
      <t>ハスウ</t>
    </rPh>
    <rPh sb="4" eb="6">
      <t>キリシャ</t>
    </rPh>
    <phoneticPr fontId="2"/>
  </si>
  <si>
    <t>b+c（端数切捨）</t>
    <rPh sb="4" eb="6">
      <t>ハスウ</t>
    </rPh>
    <rPh sb="6" eb="8">
      <t>キリス</t>
    </rPh>
    <phoneticPr fontId="2"/>
  </si>
  <si>
    <t>d（端数切捨）</t>
    <phoneticPr fontId="2"/>
  </si>
  <si>
    <t>e（端数切捨）</t>
    <phoneticPr fontId="2"/>
  </si>
  <si>
    <t>退職等年金</t>
    <rPh sb="0" eb="2">
      <t>タイショク</t>
    </rPh>
    <rPh sb="2" eb="3">
      <t>トウ</t>
    </rPh>
    <rPh sb="3" eb="5">
      <t>ネンキン</t>
    </rPh>
    <phoneticPr fontId="2"/>
  </si>
  <si>
    <t>随
時
用</t>
    <rPh sb="0" eb="1">
      <t>ズイ</t>
    </rPh>
    <rPh sb="2" eb="3">
      <t>ジ</t>
    </rPh>
    <rPh sb="4" eb="5">
      <t>ヨウ</t>
    </rPh>
    <phoneticPr fontId="2"/>
  </si>
  <si>
    <t>一部支給ない月含まず</t>
    <rPh sb="0" eb="2">
      <t>イチブ</t>
    </rPh>
    <rPh sb="2" eb="4">
      <t>シキュウ</t>
    </rPh>
    <rPh sb="6" eb="7">
      <t>ツキ</t>
    </rPh>
    <rPh sb="7" eb="8">
      <t>フク</t>
    </rPh>
    <phoneticPr fontId="2"/>
  </si>
  <si>
    <t>一部支給ない月含む</t>
    <rPh sb="0" eb="2">
      <t>イチブ</t>
    </rPh>
    <rPh sb="2" eb="4">
      <t>シキュウ</t>
    </rPh>
    <rPh sb="6" eb="7">
      <t>ツキ</t>
    </rPh>
    <rPh sb="7" eb="8">
      <t>フク</t>
    </rPh>
    <phoneticPr fontId="2"/>
  </si>
  <si>
    <t>等級</t>
    <rPh sb="0" eb="2">
      <t>トウキュウ</t>
    </rPh>
    <phoneticPr fontId="2"/>
  </si>
  <si>
    <t>退職等年金</t>
    <rPh sb="0" eb="2">
      <t>タイショク</t>
    </rPh>
    <rPh sb="2" eb="3">
      <t>トウ</t>
    </rPh>
    <rPh sb="3" eb="5">
      <t>ネンキン</t>
    </rPh>
    <phoneticPr fontId="2"/>
  </si>
  <si>
    <t>従前の
標準報酬
等級・月額</t>
    <rPh sb="0" eb="2">
      <t>ジュウゼン</t>
    </rPh>
    <rPh sb="4" eb="6">
      <t>ヒョウジュン</t>
    </rPh>
    <rPh sb="6" eb="8">
      <t>ホウシュウ</t>
    </rPh>
    <rPh sb="9" eb="11">
      <t>トウキュウ</t>
    </rPh>
    <rPh sb="12" eb="14">
      <t>ゲツガク</t>
    </rPh>
    <phoneticPr fontId="2"/>
  </si>
  <si>
    <t>・4～6月の支払基礎日数がすべて17日以上</t>
    <rPh sb="4" eb="5">
      <t>ガツ</t>
    </rPh>
    <rPh sb="6" eb="8">
      <t>シハライ</t>
    </rPh>
    <rPh sb="8" eb="10">
      <t>キソ</t>
    </rPh>
    <rPh sb="10" eb="12">
      <t>ニッスウ</t>
    </rPh>
    <rPh sb="18" eb="21">
      <t>ニチイジョウ</t>
    </rPh>
    <phoneticPr fontId="2"/>
  </si>
  <si>
    <t>・昇給のとき：従前から短厚退のいずれかで2等級以上の上昇</t>
    <rPh sb="1" eb="3">
      <t>ショウキュウ</t>
    </rPh>
    <rPh sb="7" eb="9">
      <t>ジュウゼン</t>
    </rPh>
    <rPh sb="11" eb="12">
      <t>タン</t>
    </rPh>
    <rPh sb="12" eb="13">
      <t>コウ</t>
    </rPh>
    <rPh sb="13" eb="14">
      <t>タイ</t>
    </rPh>
    <rPh sb="21" eb="23">
      <t>トウキュウ</t>
    </rPh>
    <rPh sb="23" eb="25">
      <t>イジョウ</t>
    </rPh>
    <rPh sb="26" eb="28">
      <t>ジョウショウ</t>
    </rPh>
    <phoneticPr fontId="2"/>
  </si>
  <si>
    <t>・3月と4月で固定的給与に変動がある</t>
    <rPh sb="2" eb="3">
      <t>ガツ</t>
    </rPh>
    <rPh sb="5" eb="6">
      <t>ガツ</t>
    </rPh>
    <rPh sb="7" eb="10">
      <t>コテイテキ</t>
    </rPh>
    <rPh sb="10" eb="12">
      <t>キュウヨ</t>
    </rPh>
    <rPh sb="13" eb="15">
      <t>ヘンドウ</t>
    </rPh>
    <phoneticPr fontId="2"/>
  </si>
  <si>
    <t>算定対象月から除外する月</t>
    <rPh sb="0" eb="2">
      <t>サンテイ</t>
    </rPh>
    <rPh sb="2" eb="4">
      <t>タイショウ</t>
    </rPh>
    <rPh sb="4" eb="5">
      <t>ヅキ</t>
    </rPh>
    <rPh sb="7" eb="9">
      <t>ジョガイ</t>
    </rPh>
    <rPh sb="11" eb="12">
      <t>ツキ</t>
    </rPh>
    <phoneticPr fontId="2"/>
  </si>
  <si>
    <t>等級表の上限/下限</t>
    <rPh sb="0" eb="2">
      <t>トウキュウ</t>
    </rPh>
    <rPh sb="2" eb="3">
      <t>ヒョウ</t>
    </rPh>
    <rPh sb="4" eb="6">
      <t>ジョウゲン</t>
    </rPh>
    <rPh sb="7" eb="9">
      <t>カゲン</t>
    </rPh>
    <phoneticPr fontId="2"/>
  </si>
  <si>
    <t>対象外
算定不可</t>
    <rPh sb="0" eb="2">
      <t>タイショウ</t>
    </rPh>
    <rPh sb="2" eb="3">
      <t>ガイ</t>
    </rPh>
    <rPh sb="4" eb="6">
      <t>サンテイ</t>
    </rPh>
    <rPh sb="6" eb="8">
      <t>フカ</t>
    </rPh>
    <phoneticPr fontId="2"/>
  </si>
  <si>
    <t>随時改定対象</t>
    <rPh sb="0" eb="2">
      <t>ズイジ</t>
    </rPh>
    <rPh sb="2" eb="4">
      <t>カイテイ</t>
    </rPh>
    <rPh sb="4" eb="6">
      <t>タイショウ</t>
    </rPh>
    <phoneticPr fontId="2"/>
  </si>
  <si>
    <t>短期給付</t>
    <rPh sb="0" eb="2">
      <t>タンキ</t>
    </rPh>
    <rPh sb="2" eb="4">
      <t>キュウフ</t>
    </rPh>
    <phoneticPr fontId="2"/>
  </si>
  <si>
    <t>標準報酬</t>
    <rPh sb="0" eb="2">
      <t>ヒョウジュン</t>
    </rPh>
    <rPh sb="2" eb="4">
      <t>ホウシュウ</t>
    </rPh>
    <phoneticPr fontId="2"/>
  </si>
  <si>
    <t>標準報酬</t>
    <rPh sb="0" eb="4">
      <t>ヒョウジュンホウシュウ</t>
    </rPh>
    <phoneticPr fontId="2"/>
  </si>
  <si>
    <t>等級</t>
    <rPh sb="0" eb="2">
      <t>トウキュウ</t>
    </rPh>
    <phoneticPr fontId="2"/>
  </si>
  <si>
    <t>月額</t>
    <rPh sb="0" eb="2">
      <t>ゲツガク</t>
    </rPh>
    <phoneticPr fontId="2"/>
  </si>
  <si>
    <t>千円</t>
    <rPh sb="0" eb="2">
      <t>センエン</t>
    </rPh>
    <phoneticPr fontId="2"/>
  </si>
  <si>
    <t>千円</t>
    <rPh sb="0" eb="1">
      <t>セン</t>
    </rPh>
    <rPh sb="1" eb="2">
      <t>エン</t>
    </rPh>
    <phoneticPr fontId="2"/>
  </si>
  <si>
    <t>【標準報酬の月額の比較欄】の（※）部分を算出する場合は、以下にご注意ください。</t>
    <rPh sb="17" eb="19">
      <t>ブブン</t>
    </rPh>
    <rPh sb="20" eb="22">
      <t>サンシュツ</t>
    </rPh>
    <rPh sb="24" eb="26">
      <t>バアイ</t>
    </rPh>
    <rPh sb="28" eb="30">
      <t>イカ</t>
    </rPh>
    <rPh sb="32" eb="34">
      <t>チュウイ</t>
    </rPh>
    <phoneticPr fontId="4"/>
  </si>
  <si>
    <t>（※）本年4月～6月の
合計額</t>
    <phoneticPr fontId="4"/>
  </si>
  <si>
    <t>（※）本年4月～6月の
平均額</t>
    <rPh sb="12" eb="14">
      <t>ヘイキン</t>
    </rPh>
    <phoneticPr fontId="2"/>
  </si>
  <si>
    <t>（※）前年7月～本年6月の合計額</t>
    <rPh sb="3" eb="5">
      <t>ゼンネン</t>
    </rPh>
    <rPh sb="6" eb="7">
      <t>ガツ</t>
    </rPh>
    <rPh sb="8" eb="10">
      <t>ホンネン</t>
    </rPh>
    <rPh sb="11" eb="12">
      <t>ガツ</t>
    </rPh>
    <rPh sb="13" eb="15">
      <t>ゴウケイ</t>
    </rPh>
    <rPh sb="15" eb="16">
      <t>ガク</t>
    </rPh>
    <phoneticPr fontId="4"/>
  </si>
  <si>
    <t>（※）前年7月～本年6月の平均額（修正平均額）</t>
    <rPh sb="17" eb="19">
      <t>シュウセイ</t>
    </rPh>
    <rPh sb="19" eb="21">
      <t>ヘイキン</t>
    </rPh>
    <rPh sb="21" eb="22">
      <t>ガク</t>
    </rPh>
    <phoneticPr fontId="4"/>
  </si>
  <si>
    <t>除外</t>
    <rPh sb="0" eb="2">
      <t>ジョガイ</t>
    </rPh>
    <phoneticPr fontId="2"/>
  </si>
  <si>
    <t>厚生年金</t>
    <rPh sb="0" eb="2">
      <t>コウセイ</t>
    </rPh>
    <rPh sb="2" eb="4">
      <t>ネンキン</t>
    </rPh>
    <phoneticPr fontId="2"/>
  </si>
  <si>
    <t>退職等年金</t>
    <rPh sb="0" eb="2">
      <t>タイショク</t>
    </rPh>
    <rPh sb="2" eb="3">
      <t>トウ</t>
    </rPh>
    <rPh sb="3" eb="5">
      <t>ネンキン</t>
    </rPh>
    <phoneticPr fontId="2"/>
  </si>
  <si>
    <t>○要件Aの内容・・・通常の随時改定の要件</t>
    <rPh sb="1" eb="3">
      <t>ヨウケン</t>
    </rPh>
    <rPh sb="5" eb="7">
      <t>ナイヨウ</t>
    </rPh>
    <phoneticPr fontId="2"/>
  </si>
  <si>
    <t>・降給のとき：従前から短厚退のいずれかで2等級以上の下降</t>
    <rPh sb="1" eb="2">
      <t>コウ</t>
    </rPh>
    <rPh sb="2" eb="3">
      <t>キュウ</t>
    </rPh>
    <rPh sb="26" eb="28">
      <t>カコウ</t>
    </rPh>
    <phoneticPr fontId="2"/>
  </si>
  <si>
    <t>除外</t>
    <rPh sb="0" eb="2">
      <t>ジョガイ</t>
    </rPh>
    <phoneticPr fontId="2"/>
  </si>
  <si>
    <t>③平均額</t>
    <rPh sb="1" eb="3">
      <t>ヘイキン</t>
    </rPh>
    <rPh sb="3" eb="4">
      <t>ガク</t>
    </rPh>
    <phoneticPr fontId="4"/>
  </si>
  <si>
    <t>円⑤</t>
    <rPh sb="0" eb="1">
      <t>エン</t>
    </rPh>
    <phoneticPr fontId="4"/>
  </si>
  <si>
    <t>⑤合計</t>
    <rPh sb="1" eb="3">
      <t>ゴウケイ</t>
    </rPh>
    <phoneticPr fontId="4"/>
  </si>
  <si>
    <t>④＋⑤</t>
    <phoneticPr fontId="4"/>
  </si>
  <si>
    <t>①⑤合計</t>
    <rPh sb="2" eb="4">
      <t>ゴウケイ</t>
    </rPh>
    <phoneticPr fontId="4"/>
  </si>
  <si>
    <t>昇給月又は降給月以後の継続した３か月
（固定的給与・非固定的給与）→通常の算定
※支払基礎日数17日未満の月でなければ算定に含む</t>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rPh sb="26" eb="27">
      <t>ヒ</t>
    </rPh>
    <rPh sb="27" eb="30">
      <t>コテイテキ</t>
    </rPh>
    <rPh sb="30" eb="32">
      <t>キュウヨ</t>
    </rPh>
    <rPh sb="34" eb="36">
      <t>ツウジョウ</t>
    </rPh>
    <rPh sb="37" eb="39">
      <t>サンテイ</t>
    </rPh>
    <rPh sb="41" eb="43">
      <t>シハライ</t>
    </rPh>
    <rPh sb="43" eb="45">
      <t>キソ</t>
    </rPh>
    <rPh sb="45" eb="47">
      <t>ニッスウ</t>
    </rPh>
    <rPh sb="49" eb="50">
      <t>ニチ</t>
    </rPh>
    <rPh sb="50" eb="52">
      <t>ミマン</t>
    </rPh>
    <rPh sb="53" eb="54">
      <t>ツキ</t>
    </rPh>
    <rPh sb="59" eb="61">
      <t>サンテイ</t>
    </rPh>
    <rPh sb="62" eb="63">
      <t>フク</t>
    </rPh>
    <phoneticPr fontId="4"/>
  </si>
  <si>
    <t>通常</t>
    <rPh sb="0" eb="2">
      <t>ツウジョウ</t>
    </rPh>
    <phoneticPr fontId="2"/>
  </si>
  <si>
    <t>年間
固定</t>
    <rPh sb="0" eb="2">
      <t>ネンカン</t>
    </rPh>
    <rPh sb="3" eb="5">
      <t>コテイ</t>
    </rPh>
    <phoneticPr fontId="2"/>
  </si>
  <si>
    <t>年間
非固定</t>
    <rPh sb="0" eb="2">
      <t>ネンカン</t>
    </rPh>
    <rPh sb="3" eb="4">
      <t>ヒ</t>
    </rPh>
    <phoneticPr fontId="2"/>
  </si>
  <si>
    <t>②
端数切捨</t>
    <rPh sb="2" eb="4">
      <t>ハスウ</t>
    </rPh>
    <rPh sb="4" eb="6">
      <t>キリス</t>
    </rPh>
    <phoneticPr fontId="4"/>
  </si>
  <si>
    <t>③＋⑥
端数切捨</t>
    <rPh sb="4" eb="6">
      <t>ハスウ</t>
    </rPh>
    <rPh sb="6" eb="8">
      <t>キリス</t>
    </rPh>
    <phoneticPr fontId="4"/>
  </si>
  <si>
    <t>（注１）～（注３）裏面参照</t>
    <rPh sb="1" eb="2">
      <t>チュウ</t>
    </rPh>
    <rPh sb="6" eb="7">
      <t>チュウ</t>
    </rPh>
    <rPh sb="9" eb="11">
      <t>ウラメン</t>
    </rPh>
    <rPh sb="11" eb="13">
      <t>サンショウ</t>
    </rPh>
    <phoneticPr fontId="2"/>
  </si>
  <si>
    <t>（昇給月又は降給月以後の継続した３か月の間に受けた固定的給与の月平均額に昇給月又は降給月前の継続した９か月及び昇給月</t>
    <phoneticPr fontId="2"/>
  </si>
  <si>
    <t>標準報酬の月額は、年金や傷病手当金など、組合員が受ける給付の額にも影響を及ぼすことに留意してください。</t>
    <rPh sb="0" eb="2">
      <t>ヒョウジュン</t>
    </rPh>
    <rPh sb="2" eb="4">
      <t>ホウシュウ</t>
    </rPh>
    <rPh sb="5" eb="7">
      <t>ゲツガク</t>
    </rPh>
    <rPh sb="9" eb="11">
      <t>ネンキン</t>
    </rPh>
    <rPh sb="12" eb="14">
      <t>ショウビョウ</t>
    </rPh>
    <rPh sb="14" eb="17">
      <t>テアテキン</t>
    </rPh>
    <rPh sb="20" eb="22">
      <t>クミアイ</t>
    </rPh>
    <rPh sb="22" eb="23">
      <t>イン</t>
    </rPh>
    <rPh sb="24" eb="25">
      <t>ウ</t>
    </rPh>
    <rPh sb="27" eb="29">
      <t>キュウフ</t>
    </rPh>
    <rPh sb="30" eb="31">
      <t>ガク</t>
    </rPh>
    <rPh sb="33" eb="35">
      <t>エイキョウ</t>
    </rPh>
    <rPh sb="36" eb="37">
      <t>オヨ</t>
    </rPh>
    <rPh sb="42" eb="44">
      <t>リュウイ</t>
    </rPh>
    <phoneticPr fontId="4"/>
  </si>
  <si>
    <t xml:space="preserve">１　支払基礎日数が17日未満の月の報酬額は除く。
２　欠勤や無給休職により報酬の全部が支給されない場合は、支払基礎日数が17日以上である月は実支給額を用いることとする。
　　休職者給与を受けていること等により報酬の一部が支給されない月がある場合は、通常の方法による算定をするときは該当月の
　　支払基礎日数が17日以上であれば実支給額を用いることし、年間平均による算定をするときには当該月を除く。
３　給与の支払いに遅配がある場合
　ア　昇給月又は降給月前の継続した９か月より前に支払うべきであった給与の遅配分を年間平均の算定の対象となる月に受けた
　　場合は、その遅配分に当たる報酬の額を除く。
　イ　昇給月又は降給月前の継続した９か月までの間に本来支払うはずの報酬の一部が昇給月又は降給月から４か月目以降に
　　支払われることになった場合は、その本来支払うはずだった月を除く。
４　昇給月又は降給月前の継続した９か月及び昇給月又は降給月以後の継続した３か月までの間に固定的給与の変動が起こった場合
　でも、報酬月額の算定の対象となる月であれば、固定的給与の変動が反映された報酬も含めて平均を算定する。
５　昇給月又は降給月前の継続した９か月及び昇給月又は降給月以後の継続した３か月の間に、今回の保険者算定の要件を満たす
　所属所（部署）に異動した場合（組合員資格の得喪を伴う異動を除く。）でも、報酬月額の算定の対象となる月であれば、
　異動前の所属所（部署）で受けた報酬も含めて平均を算定する。
</t>
    <rPh sb="43" eb="45">
      <t>シキュウ</t>
    </rPh>
    <rPh sb="49" eb="51">
      <t>バアイ</t>
    </rPh>
    <rPh sb="53" eb="55">
      <t>シハライ</t>
    </rPh>
    <rPh sb="55" eb="57">
      <t>キソ</t>
    </rPh>
    <rPh sb="57" eb="59">
      <t>ニッスウ</t>
    </rPh>
    <rPh sb="62" eb="63">
      <t>ニチ</t>
    </rPh>
    <rPh sb="63" eb="65">
      <t>イジョウ</t>
    </rPh>
    <rPh sb="68" eb="69">
      <t>ツキ</t>
    </rPh>
    <rPh sb="70" eb="71">
      <t>ジツ</t>
    </rPh>
    <rPh sb="71" eb="74">
      <t>シキュウガク</t>
    </rPh>
    <rPh sb="75" eb="76">
      <t>モチ</t>
    </rPh>
    <rPh sb="87" eb="89">
      <t>キュウショク</t>
    </rPh>
    <rPh sb="89" eb="90">
      <t>シャ</t>
    </rPh>
    <rPh sb="90" eb="92">
      <t>キュウヨ</t>
    </rPh>
    <rPh sb="93" eb="94">
      <t>ウ</t>
    </rPh>
    <rPh sb="100" eb="101">
      <t>トウ</t>
    </rPh>
    <rPh sb="104" eb="106">
      <t>ホウシュウ</t>
    </rPh>
    <rPh sb="107" eb="109">
      <t>イチブ</t>
    </rPh>
    <rPh sb="110" eb="112">
      <t>シキュウ</t>
    </rPh>
    <rPh sb="116" eb="117">
      <t>ツキ</t>
    </rPh>
    <rPh sb="120" eb="122">
      <t>バアイ</t>
    </rPh>
    <rPh sb="124" eb="126">
      <t>ツウジョウ</t>
    </rPh>
    <rPh sb="127" eb="129">
      <t>ホウホウ</t>
    </rPh>
    <rPh sb="132" eb="134">
      <t>サンテイ</t>
    </rPh>
    <rPh sb="140" eb="142">
      <t>ガイトウ</t>
    </rPh>
    <rPh sb="142" eb="143">
      <t>ヅキ</t>
    </rPh>
    <rPh sb="175" eb="177">
      <t>ネンカン</t>
    </rPh>
    <rPh sb="177" eb="179">
      <t>ヘイキン</t>
    </rPh>
    <rPh sb="182" eb="184">
      <t>サンテイ</t>
    </rPh>
    <rPh sb="191" eb="193">
      <t>トウガイ</t>
    </rPh>
    <rPh sb="193" eb="194">
      <t>ツキ</t>
    </rPh>
    <rPh sb="213" eb="215">
      <t>バアイ</t>
    </rPh>
    <rPh sb="219" eb="221">
      <t>ショウキュウ</t>
    </rPh>
    <rPh sb="221" eb="222">
      <t>ツキ</t>
    </rPh>
    <rPh sb="222" eb="223">
      <t>マタ</t>
    </rPh>
    <rPh sb="224" eb="226">
      <t>コウキュウ</t>
    </rPh>
    <rPh sb="226" eb="227">
      <t>ツキ</t>
    </rPh>
    <rPh sb="227" eb="228">
      <t>マエ</t>
    </rPh>
    <rPh sb="229" eb="231">
      <t>ケイゾク</t>
    </rPh>
    <rPh sb="235" eb="236">
      <t>ゲツ</t>
    </rPh>
    <rPh sb="240" eb="242">
      <t>シハラ</t>
    </rPh>
    <rPh sb="249" eb="251">
      <t>キュウヨ</t>
    </rPh>
    <rPh sb="252" eb="254">
      <t>チハイ</t>
    </rPh>
    <rPh sb="254" eb="255">
      <t>ブン</t>
    </rPh>
    <rPh sb="256" eb="258">
      <t>ネンカン</t>
    </rPh>
    <rPh sb="258" eb="260">
      <t>ヘイキン</t>
    </rPh>
    <rPh sb="269" eb="270">
      <t>ツキ</t>
    </rPh>
    <rPh sb="271" eb="272">
      <t>ウ</t>
    </rPh>
    <rPh sb="283" eb="285">
      <t>チハイ</t>
    </rPh>
    <rPh sb="285" eb="286">
      <t>ブン</t>
    </rPh>
    <rPh sb="287" eb="288">
      <t>ア</t>
    </rPh>
    <rPh sb="290" eb="292">
      <t>ホウシュウ</t>
    </rPh>
    <rPh sb="293" eb="294">
      <t>ガク</t>
    </rPh>
    <rPh sb="295" eb="296">
      <t>ノゾ</t>
    </rPh>
    <rPh sb="302" eb="304">
      <t>ショウキュウ</t>
    </rPh>
    <rPh sb="304" eb="305">
      <t>ツキ</t>
    </rPh>
    <rPh sb="305" eb="306">
      <t>マタ</t>
    </rPh>
    <rPh sb="307" eb="309">
      <t>コウキュウ</t>
    </rPh>
    <rPh sb="309" eb="310">
      <t>ツキ</t>
    </rPh>
    <rPh sb="310" eb="311">
      <t>マエ</t>
    </rPh>
    <rPh sb="312" eb="314">
      <t>ケイゾク</t>
    </rPh>
    <rPh sb="318" eb="319">
      <t>ゲツ</t>
    </rPh>
    <rPh sb="322" eb="323">
      <t>アイダ</t>
    </rPh>
    <rPh sb="324" eb="326">
      <t>ホンライ</t>
    </rPh>
    <rPh sb="326" eb="328">
      <t>シハラ</t>
    </rPh>
    <rPh sb="332" eb="334">
      <t>ホウシュウ</t>
    </rPh>
    <rPh sb="335" eb="337">
      <t>イチブ</t>
    </rPh>
    <rPh sb="338" eb="340">
      <t>ショウキュウ</t>
    </rPh>
    <rPh sb="340" eb="341">
      <t>ツキ</t>
    </rPh>
    <rPh sb="341" eb="342">
      <t>マタ</t>
    </rPh>
    <rPh sb="343" eb="345">
      <t>コウキュウ</t>
    </rPh>
    <rPh sb="345" eb="346">
      <t>ツキ</t>
    </rPh>
    <rPh sb="350" eb="351">
      <t>ゲツ</t>
    </rPh>
    <rPh sb="351" eb="352">
      <t>メ</t>
    </rPh>
    <rPh sb="352" eb="354">
      <t>イコウ</t>
    </rPh>
    <rPh sb="358" eb="360">
      <t>シハラ</t>
    </rPh>
    <rPh sb="369" eb="371">
      <t>バアイ</t>
    </rPh>
    <rPh sb="375" eb="377">
      <t>ホンライ</t>
    </rPh>
    <rPh sb="377" eb="379">
      <t>シハラ</t>
    </rPh>
    <rPh sb="385" eb="386">
      <t>ツキ</t>
    </rPh>
    <rPh sb="387" eb="388">
      <t>ノゾ</t>
    </rPh>
    <rPh sb="438" eb="440">
      <t>キュウヨ</t>
    </rPh>
    <rPh sb="460" eb="462">
      <t>サンテイ</t>
    </rPh>
    <rPh sb="477" eb="479">
      <t>キュウヨ</t>
    </rPh>
    <rPh sb="497" eb="499">
      <t>サンテイ</t>
    </rPh>
    <rPh sb="505" eb="507">
      <t>ショウキュウ</t>
    </rPh>
    <rPh sb="507" eb="508">
      <t>ツキ</t>
    </rPh>
    <rPh sb="508" eb="509">
      <t>マタ</t>
    </rPh>
    <rPh sb="510" eb="512">
      <t>コウキュウ</t>
    </rPh>
    <rPh sb="512" eb="513">
      <t>ツキ</t>
    </rPh>
    <rPh sb="513" eb="514">
      <t>マエ</t>
    </rPh>
    <rPh sb="515" eb="517">
      <t>ケイゾク</t>
    </rPh>
    <rPh sb="521" eb="522">
      <t>ゲツ</t>
    </rPh>
    <rPh sb="522" eb="523">
      <t>オヨ</t>
    </rPh>
    <rPh sb="524" eb="526">
      <t>ショウキュウ</t>
    </rPh>
    <rPh sb="526" eb="527">
      <t>ツキ</t>
    </rPh>
    <rPh sb="527" eb="528">
      <t>マタ</t>
    </rPh>
    <rPh sb="529" eb="531">
      <t>コウキュウ</t>
    </rPh>
    <rPh sb="531" eb="532">
      <t>ツキ</t>
    </rPh>
    <rPh sb="532" eb="534">
      <t>イゴ</t>
    </rPh>
    <rPh sb="535" eb="537">
      <t>ケイゾク</t>
    </rPh>
    <rPh sb="541" eb="542">
      <t>ゲツ</t>
    </rPh>
    <rPh sb="543" eb="544">
      <t>アイダ</t>
    </rPh>
    <rPh sb="563" eb="565">
      <t>ショゾク</t>
    </rPh>
    <rPh sb="565" eb="566">
      <t>ショ</t>
    </rPh>
    <rPh sb="589" eb="591">
      <t>イドウ</t>
    </rPh>
    <rPh sb="604" eb="606">
      <t>サンテイ</t>
    </rPh>
    <rPh sb="624" eb="626">
      <t>ショゾク</t>
    </rPh>
    <rPh sb="626" eb="627">
      <t>ショ</t>
    </rPh>
    <rPh sb="644" eb="646">
      <t>サンテイ</t>
    </rPh>
    <phoneticPr fontId="4"/>
  </si>
  <si>
    <t>修正平均額</t>
    <rPh sb="0" eb="2">
      <t>シュウセイ</t>
    </rPh>
    <rPh sb="2" eb="4">
      <t>ヘイキン</t>
    </rPh>
    <rPh sb="4" eb="5">
      <t>ガク</t>
    </rPh>
    <phoneticPr fontId="2"/>
  </si>
  <si>
    <t>年間平均との差が2等級以上かつ定期昇給による変動有</t>
    <rPh sb="0" eb="2">
      <t>ネンカン</t>
    </rPh>
    <rPh sb="2" eb="4">
      <t>ヘイキン</t>
    </rPh>
    <rPh sb="6" eb="7">
      <t>サ</t>
    </rPh>
    <rPh sb="9" eb="11">
      <t>トウキュウ</t>
    </rPh>
    <rPh sb="11" eb="13">
      <t>イジョウ</t>
    </rPh>
    <rPh sb="15" eb="17">
      <t>テイキ</t>
    </rPh>
    <rPh sb="17" eb="19">
      <t>ショウキュウ</t>
    </rPh>
    <rPh sb="22" eb="24">
      <t>ヘンドウ</t>
    </rPh>
    <rPh sb="24" eb="25">
      <t>アリ</t>
    </rPh>
    <phoneticPr fontId="2"/>
  </si>
  <si>
    <t>※裏面もご覧ください。</t>
    <rPh sb="1" eb="3">
      <t>ウラメン</t>
    </rPh>
    <rPh sb="5" eb="6">
      <t>ラン</t>
    </rPh>
    <phoneticPr fontId="2"/>
  </si>
  <si>
    <t>4月に固定的給与の変動があるとき、その原因に定期昇給期の給料額の上昇又は下降を</t>
    <rPh sb="1" eb="2">
      <t>ガツ</t>
    </rPh>
    <rPh sb="3" eb="6">
      <t>コテイテキ</t>
    </rPh>
    <rPh sb="6" eb="8">
      <t>キュウヨ</t>
    </rPh>
    <rPh sb="9" eb="11">
      <t>ヘンドウ</t>
    </rPh>
    <rPh sb="19" eb="21">
      <t>ゲンイン</t>
    </rPh>
    <rPh sb="32" eb="34">
      <t>ジョウショウ</t>
    </rPh>
    <rPh sb="36" eb="38">
      <t>カコウ</t>
    </rPh>
    <phoneticPr fontId="2"/>
  </si>
  <si>
    <t xml:space="preserve">  　　降給のとき:「降給月以後の継続した3か月」(cとd)が「従前の標準報酬の月額」(aとb)よりも高い場合</t>
    <rPh sb="4" eb="6">
      <t>コウキュウ</t>
    </rPh>
    <rPh sb="11" eb="13">
      <t>コウキュウ</t>
    </rPh>
    <rPh sb="13" eb="14">
      <t>ツキ</t>
    </rPh>
    <rPh sb="14" eb="16">
      <t>イゴ</t>
    </rPh>
    <rPh sb="17" eb="19">
      <t>ケイゾク</t>
    </rPh>
    <rPh sb="23" eb="24">
      <t>ゲツ</t>
    </rPh>
    <rPh sb="51" eb="52">
      <t>タカ</t>
    </rPh>
    <rPh sb="53" eb="55">
      <t>バアイ</t>
    </rPh>
    <phoneticPr fontId="4"/>
  </si>
  <si>
    <t xml:space="preserve">      昇給のとき:「昇給月以後の継続した3か月」(cとd)が「従前の標準報酬の月額」(aとb)よりも低い場合</t>
    <rPh sb="6" eb="8">
      <t>ショウキュウ</t>
    </rPh>
    <rPh sb="13" eb="15">
      <t>ショウキュウ</t>
    </rPh>
    <rPh sb="15" eb="16">
      <t>ツキ</t>
    </rPh>
    <rPh sb="16" eb="18">
      <t>イゴ</t>
    </rPh>
    <rPh sb="19" eb="21">
      <t>ケイゾク</t>
    </rPh>
    <rPh sb="25" eb="26">
      <t>ゲツ</t>
    </rPh>
    <rPh sb="53" eb="54">
      <t>ヒク</t>
    </rPh>
    <rPh sb="55" eb="57">
      <t>バアイ</t>
    </rPh>
    <phoneticPr fontId="4"/>
  </si>
  <si>
    <t xml:space="preserve">      降給のとき:「年間平均」(eとf)が「従前の標準報酬の月額」(aとb)と同じ又は高い場合</t>
    <rPh sb="6" eb="8">
      <t>コウキュウ</t>
    </rPh>
    <rPh sb="13" eb="15">
      <t>ネンカン</t>
    </rPh>
    <rPh sb="15" eb="17">
      <t>ヘイキン</t>
    </rPh>
    <rPh sb="42" eb="43">
      <t>オナ</t>
    </rPh>
    <rPh sb="44" eb="45">
      <t>マタ</t>
    </rPh>
    <rPh sb="46" eb="47">
      <t>タカ</t>
    </rPh>
    <rPh sb="48" eb="50">
      <t>バアイ</t>
    </rPh>
    <phoneticPr fontId="4"/>
  </si>
  <si>
    <t xml:space="preserve">      昇給のとき:「年間平均」(eとf)が「従前の標準報酬の月額」(aとb)と同じ又は低い場合</t>
    <rPh sb="6" eb="8">
      <t>ショウキュウ</t>
    </rPh>
    <rPh sb="13" eb="15">
      <t>ネンカン</t>
    </rPh>
    <rPh sb="15" eb="17">
      <t>ヘイキン</t>
    </rPh>
    <rPh sb="42" eb="43">
      <t>オナ</t>
    </rPh>
    <rPh sb="44" eb="45">
      <t>マタ</t>
    </rPh>
    <rPh sb="46" eb="47">
      <t>ヒク</t>
    </rPh>
    <rPh sb="48" eb="50">
      <t>バアイ</t>
    </rPh>
    <phoneticPr fontId="4"/>
  </si>
  <si>
    <t>注３ 上記アからウまでのいずれかが「×」の場合には、年間報酬額の平均で改定を行うことはできません。</t>
    <rPh sb="0" eb="1">
      <t>チュウ</t>
    </rPh>
    <rPh sb="3" eb="5">
      <t>ジョウキ</t>
    </rPh>
    <rPh sb="21" eb="23">
      <t>バアイ</t>
    </rPh>
    <rPh sb="26" eb="28">
      <t>ネンカン</t>
    </rPh>
    <rPh sb="28" eb="30">
      <t>ホウシュウ</t>
    </rPh>
    <rPh sb="30" eb="31">
      <t>ガク</t>
    </rPh>
    <rPh sb="32" eb="34">
      <t>ヘイキン</t>
    </rPh>
    <rPh sb="35" eb="37">
      <t>カイテイ</t>
    </rPh>
    <rPh sb="38" eb="39">
      <t>オコナ</t>
    </rPh>
    <phoneticPr fontId="4"/>
  </si>
  <si>
    <t>厚生年金（上段）・退年（下段）</t>
    <rPh sb="0" eb="2">
      <t>コウセイ</t>
    </rPh>
    <rPh sb="2" eb="4">
      <t>ネンキン</t>
    </rPh>
    <rPh sb="5" eb="7">
      <t>ジョウダン</t>
    </rPh>
    <rPh sb="9" eb="10">
      <t>タイ</t>
    </rPh>
    <rPh sb="10" eb="11">
      <t>ネン</t>
    </rPh>
    <rPh sb="12" eb="14">
      <t>ゲダン</t>
    </rPh>
    <phoneticPr fontId="4"/>
  </si>
  <si>
    <t>・判定フロー図に従い判定</t>
    <rPh sb="1" eb="3">
      <t>ハンテイ</t>
    </rPh>
    <rPh sb="6" eb="7">
      <t>ズ</t>
    </rPh>
    <rPh sb="8" eb="9">
      <t>シタガ</t>
    </rPh>
    <rPh sb="10" eb="12">
      <t>ハンテイ</t>
    </rPh>
    <phoneticPr fontId="2"/>
  </si>
  <si>
    <t>昇給月又は降給月以後の継続した３か月（固定的給与）
※基礎日数17日未満か報酬が一部支給されない等の場合算定から除く</t>
    <rPh sb="0" eb="2">
      <t>ショウキュウ</t>
    </rPh>
    <rPh sb="2" eb="3">
      <t>ツキ</t>
    </rPh>
    <rPh sb="3" eb="4">
      <t>マタ</t>
    </rPh>
    <rPh sb="5" eb="7">
      <t>コウキュウ</t>
    </rPh>
    <rPh sb="7" eb="8">
      <t>ツキ</t>
    </rPh>
    <rPh sb="8" eb="10">
      <t>イゴ</t>
    </rPh>
    <rPh sb="11" eb="13">
      <t>ケイゾク</t>
    </rPh>
    <rPh sb="17" eb="18">
      <t>ゲツ</t>
    </rPh>
    <rPh sb="27" eb="29">
      <t>キソ</t>
    </rPh>
    <rPh sb="29" eb="31">
      <t>ニッスウ</t>
    </rPh>
    <rPh sb="33" eb="34">
      <t>ニチ</t>
    </rPh>
    <rPh sb="34" eb="36">
      <t>ミマン</t>
    </rPh>
    <rPh sb="37" eb="39">
      <t>ホウシュウ</t>
    </rPh>
    <rPh sb="40" eb="42">
      <t>イチブ</t>
    </rPh>
    <rPh sb="42" eb="44">
      <t>シキュウ</t>
    </rPh>
    <rPh sb="48" eb="49">
      <t>トウ</t>
    </rPh>
    <rPh sb="50" eb="52">
      <t>バアイ</t>
    </rPh>
    <rPh sb="52" eb="54">
      <t>サンテイ</t>
    </rPh>
    <rPh sb="56" eb="57">
      <t>ノゾ</t>
    </rPh>
    <phoneticPr fontId="4"/>
  </si>
  <si>
    <t>昇給月又は降給月前の継続した９か月（非固定的給与）
※基礎日数17日未満か報酬が一部支給されない等の場合算定から除く</t>
    <rPh sb="0" eb="2">
      <t>ショウキュウ</t>
    </rPh>
    <rPh sb="2" eb="3">
      <t>ツキ</t>
    </rPh>
    <rPh sb="3" eb="4">
      <t>マタ</t>
    </rPh>
    <rPh sb="5" eb="7">
      <t>コウキュウ</t>
    </rPh>
    <rPh sb="7" eb="8">
      <t>ツキ</t>
    </rPh>
    <rPh sb="8" eb="9">
      <t>マエ</t>
    </rPh>
    <rPh sb="10" eb="12">
      <t>ケイゾク</t>
    </rPh>
    <rPh sb="16" eb="17">
      <t>ゲツ</t>
    </rPh>
    <rPh sb="18" eb="19">
      <t>ヒ</t>
    </rPh>
    <rPh sb="19" eb="22">
      <t>コテイテキ</t>
    </rPh>
    <rPh sb="22" eb="24">
      <t>キュウヨ</t>
    </rPh>
    <phoneticPr fontId="4"/>
  </si>
  <si>
    <t>昇給月又は降給月以後の継続した３か月（非固定的給与）
※基礎日数17日未満か報酬が一部支給されない等の場合算定から除く</t>
    <rPh sb="0" eb="2">
      <t>ショウキュウ</t>
    </rPh>
    <rPh sb="2" eb="3">
      <t>ツキ</t>
    </rPh>
    <rPh sb="3" eb="4">
      <t>マタ</t>
    </rPh>
    <rPh sb="5" eb="7">
      <t>コウキュウ</t>
    </rPh>
    <rPh sb="7" eb="8">
      <t>ツキ</t>
    </rPh>
    <rPh sb="8" eb="10">
      <t>イゴ</t>
    </rPh>
    <rPh sb="11" eb="13">
      <t>ケイゾク</t>
    </rPh>
    <rPh sb="17" eb="18">
      <t>ゲツ</t>
    </rPh>
    <rPh sb="19" eb="20">
      <t>ヒ</t>
    </rPh>
    <rPh sb="20" eb="23">
      <t>コテイテキ</t>
    </rPh>
    <rPh sb="23" eb="25">
      <t>キュウヨ</t>
    </rPh>
    <phoneticPr fontId="4"/>
  </si>
  <si>
    <t>昇給月又は降給月前の継続した９か月及び昇給月又は降給月以後の継続した３か月（非固定的給与）</t>
    <rPh sb="0" eb="2">
      <t>ショウキュウ</t>
    </rPh>
    <rPh sb="2" eb="3">
      <t>ツキ</t>
    </rPh>
    <rPh sb="3" eb="4">
      <t>マタ</t>
    </rPh>
    <rPh sb="5" eb="7">
      <t>コウキュウ</t>
    </rPh>
    <rPh sb="7" eb="8">
      <t>ツキ</t>
    </rPh>
    <rPh sb="8" eb="9">
      <t>マエ</t>
    </rPh>
    <rPh sb="10" eb="12">
      <t>ケイゾク</t>
    </rPh>
    <rPh sb="16" eb="17">
      <t>ゲツ</t>
    </rPh>
    <rPh sb="17" eb="18">
      <t>オヨ</t>
    </rPh>
    <rPh sb="19" eb="21">
      <t>ショウキュウ</t>
    </rPh>
    <rPh sb="21" eb="22">
      <t>ツキ</t>
    </rPh>
    <rPh sb="22" eb="23">
      <t>マタ</t>
    </rPh>
    <rPh sb="24" eb="26">
      <t>コウキュウ</t>
    </rPh>
    <rPh sb="26" eb="27">
      <t>ツキ</t>
    </rPh>
    <rPh sb="27" eb="29">
      <t>イゴ</t>
    </rPh>
    <rPh sb="30" eb="32">
      <t>ケイゾク</t>
    </rPh>
    <rPh sb="36" eb="37">
      <t>ゲツ</t>
    </rPh>
    <rPh sb="38" eb="39">
      <t>ヒ</t>
    </rPh>
    <rPh sb="39" eb="42">
      <t>コテイテキ</t>
    </rPh>
    <rPh sb="42" eb="44">
      <t>キュウヨ</t>
    </rPh>
    <phoneticPr fontId="4"/>
  </si>
  <si>
    <t>年間平均による保険者算定を行う前の、既に決定された標準報酬月額。（6月時点の標準報酬月額）</t>
    <rPh sb="0" eb="2">
      <t>ネンカン</t>
    </rPh>
    <rPh sb="2" eb="4">
      <t>ヘイキン</t>
    </rPh>
    <rPh sb="7" eb="10">
      <t>ホケンシャ</t>
    </rPh>
    <rPh sb="10" eb="12">
      <t>サンテイ</t>
    </rPh>
    <rPh sb="13" eb="14">
      <t>オコナ</t>
    </rPh>
    <rPh sb="15" eb="16">
      <t>マエ</t>
    </rPh>
    <rPh sb="18" eb="19">
      <t>スデ</t>
    </rPh>
    <rPh sb="20" eb="22">
      <t>ケッテイ</t>
    </rPh>
    <rPh sb="25" eb="27">
      <t>ヒョウジュン</t>
    </rPh>
    <rPh sb="27" eb="29">
      <t>ホウシュウ</t>
    </rPh>
    <rPh sb="29" eb="31">
      <t>ゲツガク</t>
    </rPh>
    <rPh sb="34" eb="35">
      <t>ガツ</t>
    </rPh>
    <rPh sb="35" eb="37">
      <t>ジテン</t>
    </rPh>
    <phoneticPr fontId="2"/>
  </si>
  <si>
    <r>
      <t>昇給月又は降給月以後の継続した３か月の報酬の月平均で算定すること</t>
    </r>
    <r>
      <rPr>
        <u/>
        <sz val="14"/>
        <rFont val="ＭＳ ゴシック"/>
        <family val="3"/>
        <charset val="128"/>
      </rPr>
      <t>（通常の方法）を希望する場合は提出の必要はありません。</t>
    </r>
    <phoneticPr fontId="2"/>
  </si>
  <si>
    <t>○制度の概要</t>
    <rPh sb="1" eb="3">
      <t>セイド</t>
    </rPh>
    <rPh sb="4" eb="6">
      <t>ガイヨウ</t>
    </rPh>
    <phoneticPr fontId="2"/>
  </si>
  <si>
    <t>○手続きの流れ</t>
    <rPh sb="1" eb="3">
      <t>テツヅ</t>
    </rPh>
    <rPh sb="5" eb="6">
      <t>ナガ</t>
    </rPh>
    <phoneticPr fontId="2"/>
  </si>
  <si>
    <t>11月</t>
  </si>
  <si>
    <t>12月</t>
  </si>
  <si>
    <t>給料</t>
    <rPh sb="0" eb="2">
      <t>キュウリョウ</t>
    </rPh>
    <phoneticPr fontId="2"/>
  </si>
  <si>
    <t>地域手当</t>
    <rPh sb="0" eb="2">
      <t>チイキ</t>
    </rPh>
    <rPh sb="2" eb="4">
      <t>テアテ</t>
    </rPh>
    <phoneticPr fontId="2"/>
  </si>
  <si>
    <t>管理職手当</t>
    <rPh sb="0" eb="2">
      <t>カンリ</t>
    </rPh>
    <rPh sb="2" eb="3">
      <t>ショク</t>
    </rPh>
    <rPh sb="3" eb="5">
      <t>テアテ</t>
    </rPh>
    <phoneticPr fontId="2"/>
  </si>
  <si>
    <t>住居手当</t>
    <rPh sb="0" eb="2">
      <t>ジュウキョ</t>
    </rPh>
    <rPh sb="2" eb="4">
      <t>テアテ</t>
    </rPh>
    <phoneticPr fontId="2"/>
  </si>
  <si>
    <t>扶養手当</t>
    <rPh sb="0" eb="2">
      <t>フヨウ</t>
    </rPh>
    <rPh sb="2" eb="4">
      <t>テアテ</t>
    </rPh>
    <phoneticPr fontId="2"/>
  </si>
  <si>
    <t>単身赴任手当</t>
    <rPh sb="0" eb="2">
      <t>タンシン</t>
    </rPh>
    <rPh sb="2" eb="4">
      <t>フニン</t>
    </rPh>
    <rPh sb="4" eb="6">
      <t>テアテ</t>
    </rPh>
    <phoneticPr fontId="2"/>
  </si>
  <si>
    <t>へき地勤務手当</t>
    <rPh sb="2" eb="3">
      <t>チ</t>
    </rPh>
    <rPh sb="3" eb="5">
      <t>キンム</t>
    </rPh>
    <rPh sb="5" eb="7">
      <t>テアテ</t>
    </rPh>
    <phoneticPr fontId="2"/>
  </si>
  <si>
    <t>農林漁業普及手当</t>
    <rPh sb="0" eb="2">
      <t>ノウリン</t>
    </rPh>
    <rPh sb="2" eb="4">
      <t>ギョギョウ</t>
    </rPh>
    <rPh sb="4" eb="6">
      <t>フキュウ</t>
    </rPh>
    <rPh sb="6" eb="8">
      <t>テアテ</t>
    </rPh>
    <phoneticPr fontId="2"/>
  </si>
  <si>
    <t>教員特別手当</t>
    <rPh sb="0" eb="2">
      <t>キョウイン</t>
    </rPh>
    <rPh sb="2" eb="4">
      <t>トクベツ</t>
    </rPh>
    <rPh sb="4" eb="6">
      <t>テアテ</t>
    </rPh>
    <phoneticPr fontId="2"/>
  </si>
  <si>
    <t>定通教育手当</t>
    <rPh sb="0" eb="1">
      <t>テイ</t>
    </rPh>
    <rPh sb="1" eb="2">
      <t>ツウ</t>
    </rPh>
    <rPh sb="2" eb="4">
      <t>キョウイク</t>
    </rPh>
    <rPh sb="4" eb="6">
      <t>テアテ</t>
    </rPh>
    <phoneticPr fontId="2"/>
  </si>
  <si>
    <t>時間外勤務手当</t>
    <rPh sb="0" eb="3">
      <t>ジカンガイ</t>
    </rPh>
    <rPh sb="3" eb="5">
      <t>キンム</t>
    </rPh>
    <rPh sb="5" eb="7">
      <t>テアテ</t>
    </rPh>
    <phoneticPr fontId="2"/>
  </si>
  <si>
    <t>夜間勤務手当</t>
    <rPh sb="0" eb="2">
      <t>ヤカン</t>
    </rPh>
    <rPh sb="2" eb="4">
      <t>キンム</t>
    </rPh>
    <rPh sb="4" eb="6">
      <t>テアテ</t>
    </rPh>
    <phoneticPr fontId="2"/>
  </si>
  <si>
    <t>休日勤務手当</t>
    <rPh sb="0" eb="2">
      <t>キュウジツ</t>
    </rPh>
    <rPh sb="2" eb="4">
      <t>キンム</t>
    </rPh>
    <rPh sb="4" eb="6">
      <t>テアテ</t>
    </rPh>
    <phoneticPr fontId="2"/>
  </si>
  <si>
    <t>宿日直手当</t>
    <rPh sb="0" eb="3">
      <t>シュクニッチョク</t>
    </rPh>
    <rPh sb="3" eb="5">
      <t>テアテ</t>
    </rPh>
    <phoneticPr fontId="2"/>
  </si>
  <si>
    <t>管理職員特勤手当</t>
    <rPh sb="0" eb="2">
      <t>カンリ</t>
    </rPh>
    <rPh sb="2" eb="4">
      <t>ショクイン</t>
    </rPh>
    <rPh sb="4" eb="5">
      <t>トク</t>
    </rPh>
    <rPh sb="5" eb="6">
      <t>キン</t>
    </rPh>
    <rPh sb="6" eb="8">
      <t>テアテ</t>
    </rPh>
    <phoneticPr fontId="2"/>
  </si>
  <si>
    <t>寒冷地手当</t>
    <rPh sb="0" eb="3">
      <t>カンレイチ</t>
    </rPh>
    <rPh sb="3" eb="5">
      <t>テアテ</t>
    </rPh>
    <phoneticPr fontId="2"/>
  </si>
  <si>
    <t>所属所名</t>
    <rPh sb="0" eb="2">
      <t>ショゾク</t>
    </rPh>
    <rPh sb="2" eb="3">
      <t>ショ</t>
    </rPh>
    <rPh sb="3" eb="4">
      <t>メイ</t>
    </rPh>
    <phoneticPr fontId="2"/>
  </si>
  <si>
    <t>所属所コード</t>
    <rPh sb="0" eb="2">
      <t>ショゾク</t>
    </rPh>
    <rPh sb="2" eb="3">
      <t>ショ</t>
    </rPh>
    <phoneticPr fontId="2"/>
  </si>
  <si>
    <t>氏名</t>
    <rPh sb="0" eb="2">
      <t>シメイ</t>
    </rPh>
    <phoneticPr fontId="2"/>
  </si>
  <si>
    <t>職名</t>
    <rPh sb="0" eb="2">
      <t>ショクメイ</t>
    </rPh>
    <phoneticPr fontId="2"/>
  </si>
  <si>
    <t>等級</t>
    <rPh sb="0" eb="2">
      <t>トウキュウ</t>
    </rPh>
    <phoneticPr fontId="2"/>
  </si>
  <si>
    <t>短期</t>
    <rPh sb="0" eb="2">
      <t>タンキ</t>
    </rPh>
    <phoneticPr fontId="2"/>
  </si>
  <si>
    <t>厚生年金</t>
    <rPh sb="0" eb="2">
      <t>コウセイ</t>
    </rPh>
    <rPh sb="2" eb="4">
      <t>ネンキン</t>
    </rPh>
    <phoneticPr fontId="2"/>
  </si>
  <si>
    <t>退職等年金</t>
    <rPh sb="0" eb="2">
      <t>タイショク</t>
    </rPh>
    <rPh sb="2" eb="3">
      <t>トウ</t>
    </rPh>
    <rPh sb="3" eb="5">
      <t>ネンキン</t>
    </rPh>
    <phoneticPr fontId="2"/>
  </si>
  <si>
    <t>合計</t>
    <rPh sb="0" eb="2">
      <t>ゴウケイ</t>
    </rPh>
    <phoneticPr fontId="2"/>
  </si>
  <si>
    <t>小計（固定的給与）</t>
    <rPh sb="0" eb="2">
      <t>ショウケイ</t>
    </rPh>
    <rPh sb="3" eb="6">
      <t>コテイテキ</t>
    </rPh>
    <rPh sb="6" eb="8">
      <t>キュウヨ</t>
    </rPh>
    <phoneticPr fontId="2"/>
  </si>
  <si>
    <t>小計（非固定的給与）</t>
    <rPh sb="0" eb="2">
      <t>ショウケイ</t>
    </rPh>
    <rPh sb="3" eb="4">
      <t>ヒ</t>
    </rPh>
    <rPh sb="4" eb="7">
      <t>コテイテキ</t>
    </rPh>
    <rPh sb="7" eb="9">
      <t>キュウヨ</t>
    </rPh>
    <phoneticPr fontId="2"/>
  </si>
  <si>
    <t>従前の標準報酬
等級・月額（※1）</t>
    <rPh sb="0" eb="2">
      <t>ジュウゼン</t>
    </rPh>
    <rPh sb="3" eb="5">
      <t>ヒョウジュン</t>
    </rPh>
    <rPh sb="5" eb="7">
      <t>ホウシュウ</t>
    </rPh>
    <rPh sb="8" eb="10">
      <t>トウキュウ</t>
    </rPh>
    <rPh sb="11" eb="13">
      <t>ゲツガク</t>
    </rPh>
    <phoneticPr fontId="2"/>
  </si>
  <si>
    <t>支給年月（※2）</t>
    <rPh sb="0" eb="2">
      <t>シキュウ</t>
    </rPh>
    <rPh sb="2" eb="4">
      <t>ネンゲツ</t>
    </rPh>
    <phoneticPr fontId="2"/>
  </si>
  <si>
    <t>通勤手当（定期券）の支給額と月数を入力すると、1か月あたりの額を算定できます→</t>
    <rPh sb="0" eb="2">
      <t>ツウキン</t>
    </rPh>
    <rPh sb="2" eb="4">
      <t>テアテ</t>
    </rPh>
    <rPh sb="5" eb="8">
      <t>テイキケン</t>
    </rPh>
    <rPh sb="10" eb="12">
      <t>シキュウ</t>
    </rPh>
    <rPh sb="12" eb="13">
      <t>ガク</t>
    </rPh>
    <rPh sb="14" eb="16">
      <t>ツキスウ</t>
    </rPh>
    <rPh sb="17" eb="19">
      <t>ニュウリョク</t>
    </rPh>
    <rPh sb="25" eb="26">
      <t>ゲツ</t>
    </rPh>
    <rPh sb="30" eb="31">
      <t>ガク</t>
    </rPh>
    <rPh sb="32" eb="34">
      <t>サンテイ</t>
    </rPh>
    <phoneticPr fontId="2"/>
  </si>
  <si>
    <t>※1　従前の
標準報酬月額</t>
    <rPh sb="3" eb="5">
      <t>ジュウゼン</t>
    </rPh>
    <rPh sb="7" eb="9">
      <t>ヒョウジュン</t>
    </rPh>
    <rPh sb="9" eb="11">
      <t>ホウシュウ</t>
    </rPh>
    <rPh sb="11" eb="13">
      <t>ゲツガク</t>
    </rPh>
    <phoneticPr fontId="2"/>
  </si>
  <si>
    <t>○注意事項</t>
    <rPh sb="1" eb="3">
      <t>チュウイ</t>
    </rPh>
    <rPh sb="3" eb="5">
      <t>ジコウ</t>
    </rPh>
    <phoneticPr fontId="2"/>
  </si>
  <si>
    <t>その他</t>
    <rPh sb="2" eb="3">
      <t>タ</t>
    </rPh>
    <phoneticPr fontId="2"/>
  </si>
  <si>
    <t>※2　支給年月</t>
    <rPh sb="3" eb="5">
      <t>シキュウ</t>
    </rPh>
    <rPh sb="5" eb="7">
      <t>ネンゲツ</t>
    </rPh>
    <phoneticPr fontId="2"/>
  </si>
  <si>
    <t>※5　固定的給与</t>
    <phoneticPr fontId="2"/>
  </si>
  <si>
    <t>※6　非固定的給与</t>
    <rPh sb="3" eb="4">
      <t>ヒ</t>
    </rPh>
    <rPh sb="4" eb="7">
      <t>コテイテキ</t>
    </rPh>
    <rPh sb="7" eb="9">
      <t>キュウヨ</t>
    </rPh>
    <phoneticPr fontId="2"/>
  </si>
  <si>
    <t>令和</t>
    <rPh sb="0" eb="2">
      <t>レイワ</t>
    </rPh>
    <phoneticPr fontId="2"/>
  </si>
  <si>
    <t>年月</t>
    <rPh sb="0" eb="2">
      <t>ネンゲツ</t>
    </rPh>
    <phoneticPr fontId="2"/>
  </si>
  <si>
    <t>スタート</t>
    <phoneticPr fontId="2"/>
  </si>
  <si>
    <t>色の箇所を入力又は選択してください。それ以外の箇所は入力しないでください。</t>
    <rPh sb="0" eb="1">
      <t>イロ</t>
    </rPh>
    <rPh sb="2" eb="4">
      <t>カショ</t>
    </rPh>
    <rPh sb="5" eb="7">
      <t>ニュウリョク</t>
    </rPh>
    <rPh sb="7" eb="8">
      <t>マタ</t>
    </rPh>
    <rPh sb="9" eb="11">
      <t>センタク</t>
    </rPh>
    <rPh sb="20" eb="22">
      <t>イガイ</t>
    </rPh>
    <rPh sb="23" eb="25">
      <t>カショ</t>
    </rPh>
    <rPh sb="26" eb="28">
      <t>ニュウリョク</t>
    </rPh>
    <phoneticPr fontId="2"/>
  </si>
  <si>
    <t>変動の要因に定期昇給を</t>
    <phoneticPr fontId="2"/>
  </si>
  <si>
    <t>←</t>
    <phoneticPr fontId="2"/>
  </si>
  <si>
    <t>↓</t>
    <phoneticPr fontId="2"/>
  </si>
  <si>
    <t>○保険者算定判定条件</t>
    <rPh sb="1" eb="4">
      <t>ホケンシャ</t>
    </rPh>
    <rPh sb="4" eb="6">
      <t>サンテイ</t>
    </rPh>
    <rPh sb="6" eb="8">
      <t>ハンテイ</t>
    </rPh>
    <rPh sb="8" eb="10">
      <t>ジョウケン</t>
    </rPh>
    <phoneticPr fontId="2"/>
  </si>
  <si>
    <t>・従前又は新たな標準報酬月額のいずれかの等級に上限額又は下限額があるときは支部へ連絡</t>
    <rPh sb="1" eb="3">
      <t>ジュウゼン</t>
    </rPh>
    <rPh sb="3" eb="4">
      <t>マタ</t>
    </rPh>
    <rPh sb="5" eb="6">
      <t>アラ</t>
    </rPh>
    <rPh sb="8" eb="10">
      <t>ヒョウジュン</t>
    </rPh>
    <rPh sb="10" eb="12">
      <t>ホウシュウ</t>
    </rPh>
    <rPh sb="12" eb="14">
      <t>ゲツガク</t>
    </rPh>
    <rPh sb="20" eb="22">
      <t>トウキュウ</t>
    </rPh>
    <rPh sb="23" eb="26">
      <t>ジョウゲンガク</t>
    </rPh>
    <rPh sb="26" eb="27">
      <t>マタ</t>
    </rPh>
    <rPh sb="28" eb="30">
      <t>カゲン</t>
    </rPh>
    <rPh sb="30" eb="31">
      <t>ガク</t>
    </rPh>
    <rPh sb="37" eb="39">
      <t>シブ</t>
    </rPh>
    <rPh sb="40" eb="42">
      <t>レンラク</t>
    </rPh>
    <phoneticPr fontId="2"/>
  </si>
  <si>
    <t>①入力の前に、以下のものを用意してください。</t>
    <rPh sb="1" eb="3">
      <t>ニュウリョク</t>
    </rPh>
    <rPh sb="4" eb="5">
      <t>マエ</t>
    </rPh>
    <rPh sb="7" eb="9">
      <t>イカ</t>
    </rPh>
    <rPh sb="13" eb="15">
      <t>ヨウイ</t>
    </rPh>
    <phoneticPr fontId="2"/>
  </si>
  <si>
    <t>固定的
給与
（※5）
（円）</t>
    <rPh sb="0" eb="3">
      <t>コテイテキ</t>
    </rPh>
    <rPh sb="4" eb="6">
      <t>キュウヨ</t>
    </rPh>
    <rPh sb="14" eb="15">
      <t>エン</t>
    </rPh>
    <phoneticPr fontId="2"/>
  </si>
  <si>
    <t>非固定的
給与
（※6）
（円）</t>
    <rPh sb="0" eb="1">
      <t>ヒ</t>
    </rPh>
    <rPh sb="1" eb="4">
      <t>コテイテキ</t>
    </rPh>
    <rPh sb="5" eb="7">
      <t>キュウヨ</t>
    </rPh>
    <rPh sb="15" eb="16">
      <t>エン</t>
    </rPh>
    <phoneticPr fontId="2"/>
  </si>
  <si>
    <t>報酬の額</t>
    <rPh sb="0" eb="2">
      <t>ホウシュウ</t>
    </rPh>
    <rPh sb="3" eb="4">
      <t>ガク</t>
    </rPh>
    <phoneticPr fontId="2"/>
  </si>
  <si>
    <t>月額（千円）</t>
    <rPh sb="0" eb="2">
      <t>ゲツガク</t>
    </rPh>
    <rPh sb="3" eb="4">
      <t>セン</t>
    </rPh>
    <rPh sb="4" eb="5">
      <t>エン</t>
    </rPh>
    <phoneticPr fontId="2"/>
  </si>
  <si>
    <t>通勤手当</t>
    <rPh sb="0" eb="2">
      <t>ツウキン</t>
    </rPh>
    <rPh sb="2" eb="4">
      <t>テアテ</t>
    </rPh>
    <phoneticPr fontId="2"/>
  </si>
  <si>
    <t>②「○注意事項」の各項目を参照し、下の各入力欄に誤りのないように入力してください。</t>
    <rPh sb="3" eb="5">
      <t>チュウイ</t>
    </rPh>
    <rPh sb="5" eb="7">
      <t>ジコウ</t>
    </rPh>
    <rPh sb="9" eb="12">
      <t>カクコウモク</t>
    </rPh>
    <rPh sb="13" eb="15">
      <t>サンショウ</t>
    </rPh>
    <rPh sb="17" eb="18">
      <t>シタ</t>
    </rPh>
    <rPh sb="19" eb="22">
      <t>カクニュウリョク</t>
    </rPh>
    <rPh sb="22" eb="23">
      <t>ラン</t>
    </rPh>
    <rPh sb="24" eb="25">
      <t>アヤマ</t>
    </rPh>
    <phoneticPr fontId="2"/>
  </si>
  <si>
    <t>○入力方法</t>
    <rPh sb="1" eb="3">
      <t>ニュウリョク</t>
    </rPh>
    <rPh sb="3" eb="5">
      <t>ホウホウ</t>
    </rPh>
    <phoneticPr fontId="2"/>
  </si>
  <si>
    <t>　・6月時点の標準報酬等級がわかるもの（標準報酬月額決定通知等）</t>
    <rPh sb="3" eb="4">
      <t>ガツ</t>
    </rPh>
    <rPh sb="4" eb="6">
      <t>ジテン</t>
    </rPh>
    <rPh sb="7" eb="9">
      <t>ヒョウジュン</t>
    </rPh>
    <rPh sb="9" eb="11">
      <t>ホウシュウ</t>
    </rPh>
    <rPh sb="11" eb="13">
      <t>トウキュウ</t>
    </rPh>
    <rPh sb="20" eb="22">
      <t>ヒョウジュン</t>
    </rPh>
    <rPh sb="22" eb="24">
      <t>ホウシュウ</t>
    </rPh>
    <rPh sb="24" eb="26">
      <t>ゲツガク</t>
    </rPh>
    <rPh sb="26" eb="28">
      <t>ケッテイ</t>
    </rPh>
    <rPh sb="28" eb="30">
      <t>ツウチ</t>
    </rPh>
    <rPh sb="30" eb="31">
      <t>トウ</t>
    </rPh>
    <phoneticPr fontId="2"/>
  </si>
  <si>
    <t>　・遡って修正があり、追給（給与改定による差額支給を含む）又は返納があったときは、修正後の額を各月の報酬額に入力すること。</t>
    <phoneticPr fontId="2"/>
  </si>
  <si>
    <t>　・通勤手当を複数月の定期券の金額で受給しているときは、1月当たりの金額に平均化して各月に入力すること。</t>
    <rPh sb="2" eb="4">
      <t>ツウキン</t>
    </rPh>
    <rPh sb="4" eb="6">
      <t>テアテ</t>
    </rPh>
    <rPh sb="7" eb="9">
      <t>フクスウ</t>
    </rPh>
    <rPh sb="9" eb="10">
      <t>ツキ</t>
    </rPh>
    <rPh sb="11" eb="14">
      <t>テイキケン</t>
    </rPh>
    <rPh sb="15" eb="17">
      <t>キンガク</t>
    </rPh>
    <rPh sb="18" eb="20">
      <t>ジュキュウ</t>
    </rPh>
    <rPh sb="29" eb="30">
      <t>ツキ</t>
    </rPh>
    <rPh sb="30" eb="31">
      <t>ア</t>
    </rPh>
    <rPh sb="34" eb="36">
      <t>キンガク</t>
    </rPh>
    <rPh sb="37" eb="40">
      <t>ヘイキンカ</t>
    </rPh>
    <rPh sb="42" eb="44">
      <t>カクツキ</t>
    </rPh>
    <rPh sb="45" eb="47">
      <t>ニュウリョク</t>
    </rPh>
    <phoneticPr fontId="2"/>
  </si>
  <si>
    <t>○入力欄</t>
    <rPh sb="1" eb="3">
      <t>ニュウリョク</t>
    </rPh>
    <rPh sb="3" eb="4">
      <t>ラン</t>
    </rPh>
    <phoneticPr fontId="2"/>
  </si>
  <si>
    <t>支払基礎日数・算定除外月入力チェック</t>
    <rPh sb="0" eb="2">
      <t>シハライ</t>
    </rPh>
    <rPh sb="2" eb="4">
      <t>キソ</t>
    </rPh>
    <rPh sb="4" eb="6">
      <t>ニッスウ</t>
    </rPh>
    <rPh sb="7" eb="9">
      <t>サンテイ</t>
    </rPh>
    <rPh sb="9" eb="11">
      <t>ジョガイ</t>
    </rPh>
    <rPh sb="11" eb="12">
      <t>ツキ</t>
    </rPh>
    <rPh sb="12" eb="14">
      <t>ニュウリョク</t>
    </rPh>
    <phoneticPr fontId="2"/>
  </si>
  <si>
    <t>入力チェック</t>
    <rPh sb="0" eb="2">
      <t>ニュウリョク</t>
    </rPh>
    <phoneticPr fontId="2"/>
  </si>
  <si>
    <t>様式１</t>
    <rPh sb="0" eb="2">
      <t>ヨウシキ</t>
    </rPh>
    <phoneticPr fontId="2"/>
  </si>
  <si>
    <t>（様式2）</t>
    <rPh sb="1" eb="3">
      <t>ヨウシキ</t>
    </rPh>
    <phoneticPr fontId="4"/>
  </si>
  <si>
    <t>（様式3）</t>
    <rPh sb="1" eb="3">
      <t>ヨウシキ</t>
    </rPh>
    <phoneticPr fontId="4"/>
  </si>
  <si>
    <r>
      <t>この用紙は、定時決定にあたり、４～６月の報酬の月平均額と年間報酬の月平均額に２等級以上差があり、</t>
    </r>
    <r>
      <rPr>
        <u/>
        <sz val="14"/>
        <rFont val="ＭＳ ゴシック"/>
        <family val="3"/>
        <charset val="128"/>
      </rPr>
      <t>年間報酬の月平</t>
    </r>
    <rPh sb="2" eb="4">
      <t>ヨウシ</t>
    </rPh>
    <rPh sb="6" eb="8">
      <t>テイジ</t>
    </rPh>
    <rPh sb="8" eb="10">
      <t>ケッテイ</t>
    </rPh>
    <rPh sb="18" eb="19">
      <t>ガツ</t>
    </rPh>
    <rPh sb="20" eb="22">
      <t>ホウシュウ</t>
    </rPh>
    <rPh sb="23" eb="24">
      <t>ツキ</t>
    </rPh>
    <rPh sb="24" eb="26">
      <t>ヘイキン</t>
    </rPh>
    <rPh sb="26" eb="27">
      <t>ガク</t>
    </rPh>
    <rPh sb="28" eb="30">
      <t>ネンカン</t>
    </rPh>
    <rPh sb="30" eb="32">
      <t>ホウシュウ</t>
    </rPh>
    <rPh sb="33" eb="34">
      <t>ツキ</t>
    </rPh>
    <rPh sb="34" eb="36">
      <t>ヘイキン</t>
    </rPh>
    <rPh sb="36" eb="37">
      <t>ガク</t>
    </rPh>
    <rPh sb="39" eb="41">
      <t>トウキュウ</t>
    </rPh>
    <rPh sb="41" eb="43">
      <t>イジョウ</t>
    </rPh>
    <rPh sb="43" eb="44">
      <t>サ</t>
    </rPh>
    <rPh sb="48" eb="50">
      <t>ネンカン</t>
    </rPh>
    <rPh sb="50" eb="52">
      <t>ホウシュウ</t>
    </rPh>
    <rPh sb="53" eb="54">
      <t>ツキ</t>
    </rPh>
    <rPh sb="54" eb="55">
      <t>ヘイ</t>
    </rPh>
    <phoneticPr fontId="4"/>
  </si>
  <si>
    <r>
      <rPr>
        <u/>
        <sz val="14"/>
        <rFont val="ＭＳ ゴシック"/>
        <family val="3"/>
        <charset val="128"/>
      </rPr>
      <t>均額で決定することに同意する方のみ提出してください。</t>
    </r>
    <r>
      <rPr>
        <sz val="14"/>
        <rFont val="ＭＳ ゴシック"/>
        <family val="3"/>
        <charset val="128"/>
      </rPr>
      <t>４～６月の報酬の月平均で算定すること</t>
    </r>
    <r>
      <rPr>
        <u/>
        <sz val="14"/>
        <rFont val="ＭＳ ゴシック"/>
        <family val="3"/>
        <charset val="128"/>
      </rPr>
      <t>（通常の方法）を希望す</t>
    </r>
    <rPh sb="10" eb="12">
      <t>ドウイ</t>
    </rPh>
    <rPh sb="17" eb="19">
      <t>テイシュツ</t>
    </rPh>
    <rPh sb="29" eb="30">
      <t>ガツ</t>
    </rPh>
    <rPh sb="31" eb="33">
      <t>ホウシュウ</t>
    </rPh>
    <rPh sb="34" eb="37">
      <t>ツキヘイキン</t>
    </rPh>
    <rPh sb="38" eb="40">
      <t>サンテイ</t>
    </rPh>
    <rPh sb="52" eb="54">
      <t>キボウ</t>
    </rPh>
    <phoneticPr fontId="4"/>
  </si>
  <si>
    <t>る場合は提出の必要はありません。</t>
    <phoneticPr fontId="2"/>
  </si>
  <si>
    <t>（標準報酬随時改定基礎届・保険者算定に係る例年の状況、報酬の比較及び組合員の同意等）</t>
    <rPh sb="1" eb="3">
      <t>ヒョウジュン</t>
    </rPh>
    <rPh sb="3" eb="5">
      <t>ホウシュウ</t>
    </rPh>
    <rPh sb="5" eb="7">
      <t>ズイジ</t>
    </rPh>
    <rPh sb="7" eb="9">
      <t>カイテイ</t>
    </rPh>
    <rPh sb="9" eb="11">
      <t>キソ</t>
    </rPh>
    <rPh sb="11" eb="12">
      <t>トドケ</t>
    </rPh>
    <rPh sb="13" eb="15">
      <t>ホケン</t>
    </rPh>
    <rPh sb="15" eb="16">
      <t>シャ</t>
    </rPh>
    <rPh sb="16" eb="18">
      <t>サンテイ</t>
    </rPh>
    <rPh sb="19" eb="20">
      <t>カカ</t>
    </rPh>
    <rPh sb="21" eb="23">
      <t>レイネン</t>
    </rPh>
    <rPh sb="24" eb="26">
      <t>ジョウキョウ</t>
    </rPh>
    <rPh sb="27" eb="29">
      <t>ホウシュウ</t>
    </rPh>
    <rPh sb="30" eb="32">
      <t>ヒカク</t>
    </rPh>
    <rPh sb="32" eb="33">
      <t>オヨ</t>
    </rPh>
    <rPh sb="34" eb="37">
      <t>クミアイイン</t>
    </rPh>
    <rPh sb="38" eb="40">
      <t>ドウイ</t>
    </rPh>
    <rPh sb="40" eb="41">
      <t>トウ</t>
    </rPh>
    <phoneticPr fontId="2"/>
  </si>
  <si>
    <t>（標準報酬定時決定基礎届・保険者算定に係る例年の状況、報酬の比較及び組合員の同意等）</t>
    <rPh sb="5" eb="7">
      <t>テイジ</t>
    </rPh>
    <rPh sb="7" eb="9">
      <t>ケッテイ</t>
    </rPh>
    <phoneticPr fontId="2"/>
  </si>
  <si>
    <t>※上記アが○で、上記イが×の場合は、年間報酬額の平均による改定の要件を満たさないため、通常の随時改定を行います。</t>
    <rPh sb="1" eb="3">
      <t>ジョウキ</t>
    </rPh>
    <rPh sb="8" eb="10">
      <t>ジョウキ</t>
    </rPh>
    <rPh sb="14" eb="16">
      <t>バアイ</t>
    </rPh>
    <rPh sb="18" eb="20">
      <t>ネンカン</t>
    </rPh>
    <rPh sb="20" eb="22">
      <t>ホウシュウ</t>
    </rPh>
    <rPh sb="22" eb="23">
      <t>ガク</t>
    </rPh>
    <rPh sb="24" eb="26">
      <t>ヘイキン</t>
    </rPh>
    <rPh sb="29" eb="31">
      <t>カイテイ</t>
    </rPh>
    <rPh sb="32" eb="34">
      <t>ヨウケン</t>
    </rPh>
    <rPh sb="35" eb="36">
      <t>ミ</t>
    </rPh>
    <rPh sb="43" eb="45">
      <t>ツウジョウ</t>
    </rPh>
    <rPh sb="46" eb="48">
      <t>ズイジ</t>
    </rPh>
    <rPh sb="48" eb="50">
      <t>カイテイ</t>
    </rPh>
    <rPh sb="51" eb="52">
      <t>オコナ</t>
    </rPh>
    <phoneticPr fontId="4"/>
  </si>
  <si>
    <t>※上記ア・イが○で、上記ウが×の場合で申立書・同意書の提出があった場合は、随時改定を実施せず、「従前の標準報酬の月額」</t>
    <rPh sb="1" eb="3">
      <t>ジョウキ</t>
    </rPh>
    <rPh sb="10" eb="12">
      <t>ジョウキ</t>
    </rPh>
    <rPh sb="16" eb="18">
      <t>バアイ</t>
    </rPh>
    <rPh sb="19" eb="21">
      <t>モウシタテ</t>
    </rPh>
    <rPh sb="21" eb="22">
      <t>ショ</t>
    </rPh>
    <rPh sb="23" eb="26">
      <t>ドウイショ</t>
    </rPh>
    <rPh sb="27" eb="29">
      <t>テイシュツ</t>
    </rPh>
    <rPh sb="33" eb="35">
      <t>バアイ</t>
    </rPh>
    <rPh sb="37" eb="39">
      <t>ズイジ</t>
    </rPh>
    <rPh sb="39" eb="41">
      <t>カイテイ</t>
    </rPh>
    <rPh sb="42" eb="44">
      <t>ジッシ</t>
    </rPh>
    <rPh sb="48" eb="50">
      <t>ジュウゼン</t>
    </rPh>
    <rPh sb="51" eb="53">
      <t>ヒョウジュン</t>
    </rPh>
    <rPh sb="53" eb="55">
      <t>ホウシュウ</t>
    </rPh>
    <rPh sb="56" eb="58">
      <t>ゲツガク</t>
    </rPh>
    <phoneticPr fontId="4"/>
  </si>
  <si>
    <t>　を引き続き適用します。（この用紙の提出が必要です。）</t>
    <rPh sb="2" eb="3">
      <t>ヒ</t>
    </rPh>
    <rPh sb="4" eb="5">
      <t>ツヅ</t>
    </rPh>
    <rPh sb="6" eb="8">
      <t>テキヨウ</t>
    </rPh>
    <rPh sb="15" eb="17">
      <t>ヨウシ</t>
    </rPh>
    <rPh sb="18" eb="20">
      <t>テイシュツ</t>
    </rPh>
    <rPh sb="21" eb="23">
      <t>ヒツヨウ</t>
    </rPh>
    <phoneticPr fontId="4"/>
  </si>
  <si>
    <t>※上記アが×の場合は、随時改定の要件を満たさないため、随時改定は実施せずに「従前の標準報酬の月額」を引き続き適用します。</t>
    <rPh sb="1" eb="3">
      <t>ジョウキ</t>
    </rPh>
    <rPh sb="7" eb="9">
      <t>バアイ</t>
    </rPh>
    <rPh sb="11" eb="13">
      <t>ズイジ</t>
    </rPh>
    <rPh sb="13" eb="15">
      <t>カイテイ</t>
    </rPh>
    <rPh sb="16" eb="18">
      <t>ヨウケン</t>
    </rPh>
    <rPh sb="19" eb="20">
      <t>ミ</t>
    </rPh>
    <rPh sb="27" eb="29">
      <t>ズイジ</t>
    </rPh>
    <rPh sb="29" eb="31">
      <t>カイテイ</t>
    </rPh>
    <rPh sb="32" eb="34">
      <t>ジッシ</t>
    </rPh>
    <rPh sb="38" eb="40">
      <t>ジュウゼン</t>
    </rPh>
    <rPh sb="41" eb="43">
      <t>ヒョウジュン</t>
    </rPh>
    <rPh sb="43" eb="45">
      <t>ホウシュウ</t>
    </rPh>
    <rPh sb="46" eb="48">
      <t>ゲツガク</t>
    </rPh>
    <rPh sb="50" eb="51">
      <t>ヒ</t>
    </rPh>
    <rPh sb="52" eb="53">
      <t>ツヅ</t>
    </rPh>
    <rPh sb="54" eb="56">
      <t>テキヨウ</t>
    </rPh>
    <phoneticPr fontId="4"/>
  </si>
  <si>
    <t>職名</t>
    <rPh sb="0" eb="2">
      <t>ショクメイ</t>
    </rPh>
    <phoneticPr fontId="2"/>
  </si>
  <si>
    <t>所属所コード</t>
    <rPh sb="0" eb="2">
      <t>ショゾク</t>
    </rPh>
    <rPh sb="2" eb="3">
      <t>ショ</t>
    </rPh>
    <phoneticPr fontId="2"/>
  </si>
  <si>
    <t>氏名</t>
    <rPh sb="0" eb="2">
      <t>シメイ</t>
    </rPh>
    <phoneticPr fontId="2"/>
  </si>
  <si>
    <t>判定</t>
    <rPh sb="0" eb="2">
      <t>ハンテイ</t>
    </rPh>
    <phoneticPr fontId="2"/>
  </si>
  <si>
    <t>○又は×</t>
    <phoneticPr fontId="2"/>
  </si>
  <si>
    <t>等級 a</t>
    <rPh sb="0" eb="2">
      <t>トウキュウ</t>
    </rPh>
    <phoneticPr fontId="2"/>
  </si>
  <si>
    <t>等級 b</t>
    <rPh sb="0" eb="2">
      <t>トウキュウ</t>
    </rPh>
    <phoneticPr fontId="2"/>
  </si>
  <si>
    <t>等級 c</t>
    <rPh sb="0" eb="2">
      <t>トウキュウ</t>
    </rPh>
    <phoneticPr fontId="2"/>
  </si>
  <si>
    <t>等級 d</t>
    <rPh sb="0" eb="2">
      <t>トウキュウ</t>
    </rPh>
    <phoneticPr fontId="2"/>
  </si>
  <si>
    <t>等級 e</t>
    <rPh sb="0" eb="2">
      <t>トウキュウ</t>
    </rPh>
    <phoneticPr fontId="2"/>
  </si>
  <si>
    <t>等級 g</t>
    <rPh sb="0" eb="2">
      <t>トウキュウ</t>
    </rPh>
    <phoneticPr fontId="2"/>
  </si>
  <si>
    <t>aとd又はbとe又はcとgの
差が2等級以上</t>
    <rPh sb="3" eb="4">
      <t>マタ</t>
    </rPh>
    <rPh sb="8" eb="9">
      <t>マタ</t>
    </rPh>
    <rPh sb="15" eb="16">
      <t>サ</t>
    </rPh>
    <rPh sb="18" eb="20">
      <t>トウキュウ</t>
    </rPh>
    <rPh sb="20" eb="22">
      <t>イジョウ</t>
    </rPh>
    <phoneticPr fontId="2"/>
  </si>
  <si>
    <t>※×のときは保険者算定の対象外です。</t>
    <rPh sb="6" eb="9">
      <t>ホケンシャ</t>
    </rPh>
    <rPh sb="9" eb="11">
      <t>サンテイ</t>
    </rPh>
    <rPh sb="12" eb="14">
      <t>タイショウ</t>
    </rPh>
    <rPh sb="14" eb="15">
      <t>ガイ</t>
    </rPh>
    <phoneticPr fontId="2"/>
  </si>
  <si>
    <t>定時決定の保険者算定の対象となる。</t>
    <rPh sb="0" eb="2">
      <t>テイジ</t>
    </rPh>
    <rPh sb="2" eb="4">
      <t>ケッテイ</t>
    </rPh>
    <rPh sb="5" eb="8">
      <t>ホケンシャ</t>
    </rPh>
    <rPh sb="8" eb="10">
      <t>サンテイ</t>
    </rPh>
    <rPh sb="11" eb="13">
      <t>タイショウ</t>
    </rPh>
    <phoneticPr fontId="2"/>
  </si>
  <si>
    <t>随時改定の保険者算定の対象となる。</t>
    <rPh sb="0" eb="2">
      <t>ズイジ</t>
    </rPh>
    <rPh sb="2" eb="4">
      <t>カイテイ</t>
    </rPh>
    <rPh sb="5" eb="8">
      <t>ホケンシャ</t>
    </rPh>
    <rPh sb="8" eb="10">
      <t>サンテイ</t>
    </rPh>
    <rPh sb="11" eb="13">
      <t>タイショウ</t>
    </rPh>
    <phoneticPr fontId="2"/>
  </si>
  <si>
    <t>随時改定の保険者算定の対象となるが、従前の標準報酬月額を引き続き適用する（改定が行われない）。
その後、定時決定の保険者算定の対象となる。</t>
    <rPh sb="0" eb="2">
      <t>ズイジ</t>
    </rPh>
    <rPh sb="2" eb="4">
      <t>カイテイ</t>
    </rPh>
    <rPh sb="5" eb="8">
      <t>ホケンシャ</t>
    </rPh>
    <rPh sb="8" eb="10">
      <t>サンテイ</t>
    </rPh>
    <rPh sb="11" eb="13">
      <t>タイショウ</t>
    </rPh>
    <rPh sb="18" eb="20">
      <t>ジュウゼン</t>
    </rPh>
    <rPh sb="21" eb="23">
      <t>ヒョウジュン</t>
    </rPh>
    <rPh sb="23" eb="25">
      <t>ホウシュウ</t>
    </rPh>
    <rPh sb="25" eb="27">
      <t>ゲツガク</t>
    </rPh>
    <rPh sb="28" eb="29">
      <t>ヒ</t>
    </rPh>
    <rPh sb="30" eb="31">
      <t>ツヅ</t>
    </rPh>
    <rPh sb="32" eb="34">
      <t>テキヨウ</t>
    </rPh>
    <rPh sb="37" eb="39">
      <t>カイテイ</t>
    </rPh>
    <rPh sb="40" eb="41">
      <t>オコナ</t>
    </rPh>
    <rPh sb="50" eb="51">
      <t>ゴ</t>
    </rPh>
    <phoneticPr fontId="2"/>
  </si>
  <si>
    <t>＜パターン①から③共通　添付書類＞
・【入力用】シート及び【判定】シートを印刷したもの
・固定的給与、非固定的給与の額がわかる書類（給与明細の写し）</t>
    <rPh sb="12" eb="14">
      <t>テンプ</t>
    </rPh>
    <rPh sb="14" eb="16">
      <t>ショルイ</t>
    </rPh>
    <rPh sb="27" eb="28">
      <t>オヨ</t>
    </rPh>
    <rPh sb="30" eb="32">
      <t>ハンテイ</t>
    </rPh>
    <rPh sb="37" eb="39">
      <t>インサツ</t>
    </rPh>
    <phoneticPr fontId="2"/>
  </si>
  <si>
    <t>※状況により、これら以外の書類の提出が必要となる場合があります。</t>
    <rPh sb="1" eb="3">
      <t>ジョウキョウ</t>
    </rPh>
    <rPh sb="10" eb="12">
      <t>イガイ</t>
    </rPh>
    <rPh sb="13" eb="15">
      <t>ショルイ</t>
    </rPh>
    <rPh sb="16" eb="18">
      <t>テイシュツ</t>
    </rPh>
    <rPh sb="19" eb="21">
      <t>ヒツヨウ</t>
    </rPh>
    <rPh sb="24" eb="26">
      <t>バアイ</t>
    </rPh>
    <phoneticPr fontId="2"/>
  </si>
  <si>
    <t>繁忙期又は閑散期に
あたる期間</t>
    <rPh sb="0" eb="2">
      <t>ハンボウ</t>
    </rPh>
    <rPh sb="2" eb="3">
      <t>キ</t>
    </rPh>
    <rPh sb="3" eb="4">
      <t>マタ</t>
    </rPh>
    <rPh sb="5" eb="8">
      <t>カンサンキ</t>
    </rPh>
    <rPh sb="13" eb="15">
      <t>キカン</t>
    </rPh>
    <phoneticPr fontId="2"/>
  </si>
  <si>
    <t>月から</t>
    <rPh sb="0" eb="1">
      <t>ガツ</t>
    </rPh>
    <phoneticPr fontId="2"/>
  </si>
  <si>
    <t>月まで</t>
    <rPh sb="0" eb="1">
      <t>ガツ</t>
    </rPh>
    <phoneticPr fontId="2"/>
  </si>
  <si>
    <t>例年</t>
    <rPh sb="0" eb="2">
      <t>レイネン</t>
    </rPh>
    <phoneticPr fontId="2"/>
  </si>
  <si>
    <t>繁忙期又は閑散期の発生理由及び報酬額の変動内容（※２）</t>
    <rPh sb="0" eb="2">
      <t>ハンボウ</t>
    </rPh>
    <rPh sb="2" eb="3">
      <t>キ</t>
    </rPh>
    <rPh sb="3" eb="4">
      <t>マタ</t>
    </rPh>
    <rPh sb="5" eb="8">
      <t>カンサンキ</t>
    </rPh>
    <rPh sb="9" eb="11">
      <t>ハッセイ</t>
    </rPh>
    <rPh sb="11" eb="13">
      <t>リユウ</t>
    </rPh>
    <rPh sb="13" eb="14">
      <t>オヨ</t>
    </rPh>
    <rPh sb="15" eb="17">
      <t>ホウシュウ</t>
    </rPh>
    <rPh sb="17" eb="18">
      <t>ガク</t>
    </rPh>
    <rPh sb="19" eb="21">
      <t>ヘンドウ</t>
    </rPh>
    <rPh sb="21" eb="23">
      <t>ナイヨウ</t>
    </rPh>
    <phoneticPr fontId="2"/>
  </si>
  <si>
    <t>年間報酬の平均で標準報酬月額を算定することの申立書
（定時決定・随時改定）</t>
    <rPh sb="27" eb="29">
      <t>テイジ</t>
    </rPh>
    <rPh sb="29" eb="31">
      <t>ケッテイ</t>
    </rPh>
    <rPh sb="32" eb="34">
      <t>ズイジ</t>
    </rPh>
    <rPh sb="34" eb="36">
      <t>カイテイ</t>
    </rPh>
    <phoneticPr fontId="2"/>
  </si>
  <si>
    <t>計算に使用しているため消さないこと</t>
    <rPh sb="0" eb="2">
      <t>ケイサン</t>
    </rPh>
    <rPh sb="3" eb="5">
      <t>シヨウ</t>
    </rPh>
    <rPh sb="11" eb="12">
      <t>ケ</t>
    </rPh>
    <phoneticPr fontId="2"/>
  </si>
  <si>
    <t>消さない</t>
    <rPh sb="0" eb="1">
      <t>ケ</t>
    </rPh>
    <phoneticPr fontId="2"/>
  </si>
  <si>
    <t>対象外
(通常の定時)</t>
    <rPh sb="0" eb="2">
      <t>タイショウ</t>
    </rPh>
    <rPh sb="2" eb="3">
      <t>ガイ</t>
    </rPh>
    <rPh sb="5" eb="7">
      <t>ツウジョウ</t>
    </rPh>
    <rPh sb="8" eb="10">
      <t>テイジ</t>
    </rPh>
    <phoneticPr fontId="2"/>
  </si>
  <si>
    <t>従前等級、算定結果に等級表上限/下限が含まれるため、個別に判断が必要。</t>
    <rPh sb="0" eb="2">
      <t>ジュウゼン</t>
    </rPh>
    <rPh sb="2" eb="4">
      <t>トウキュウ</t>
    </rPh>
    <rPh sb="5" eb="7">
      <t>サンテイ</t>
    </rPh>
    <rPh sb="7" eb="9">
      <t>ケッカ</t>
    </rPh>
    <rPh sb="10" eb="12">
      <t>トウキュウ</t>
    </rPh>
    <rPh sb="12" eb="13">
      <t>ヒョウ</t>
    </rPh>
    <rPh sb="13" eb="15">
      <t>ジョウゲン</t>
    </rPh>
    <rPh sb="16" eb="18">
      <t>カゲン</t>
    </rPh>
    <rPh sb="19" eb="20">
      <t>フク</t>
    </rPh>
    <rPh sb="26" eb="28">
      <t>コベツ</t>
    </rPh>
    <rPh sb="29" eb="31">
      <t>ハンダン</t>
    </rPh>
    <rPh sb="32" eb="34">
      <t>ヒツヨウ</t>
    </rPh>
    <phoneticPr fontId="2"/>
  </si>
  <si>
    <t>支部へ連絡し、対応を確認</t>
    <rPh sb="0" eb="2">
      <t>シブ</t>
    </rPh>
    <rPh sb="3" eb="5">
      <t>レンラク</t>
    </rPh>
    <rPh sb="7" eb="9">
      <t>タイオウ</t>
    </rPh>
    <rPh sb="10" eb="12">
      <t>カクニン</t>
    </rPh>
    <phoneticPr fontId="2"/>
  </si>
  <si>
    <t>支部へ連絡</t>
    <rPh sb="0" eb="2">
      <t>シブ</t>
    </rPh>
    <rPh sb="3" eb="5">
      <t>レンラク</t>
    </rPh>
    <phoneticPr fontId="2"/>
  </si>
  <si>
    <t>　・前年7月～当年6月までの各月の報酬の額がわかるもの（給与明細）※組合員でない期間に受けた報酬は算定に含めないこと。</t>
    <rPh sb="2" eb="4">
      <t>ゼンネン</t>
    </rPh>
    <rPh sb="5" eb="6">
      <t>ガツ</t>
    </rPh>
    <rPh sb="7" eb="9">
      <t>トウネン</t>
    </rPh>
    <rPh sb="10" eb="11">
      <t>ガツ</t>
    </rPh>
    <rPh sb="14" eb="16">
      <t>カクツキ</t>
    </rPh>
    <rPh sb="17" eb="19">
      <t>ホウシュウ</t>
    </rPh>
    <rPh sb="20" eb="21">
      <t>ガク</t>
    </rPh>
    <rPh sb="28" eb="30">
      <t>キュウヨ</t>
    </rPh>
    <rPh sb="30" eb="32">
      <t>メイサイ</t>
    </rPh>
    <rPh sb="34" eb="37">
      <t>クミアイイン</t>
    </rPh>
    <rPh sb="40" eb="42">
      <t>キカン</t>
    </rPh>
    <rPh sb="43" eb="44">
      <t>ウ</t>
    </rPh>
    <rPh sb="46" eb="48">
      <t>ホウシュウ</t>
    </rPh>
    <rPh sb="49" eb="51">
      <t>サンテイ</t>
    </rPh>
    <rPh sb="52" eb="53">
      <t>フク</t>
    </rPh>
    <phoneticPr fontId="2"/>
  </si>
  <si>
    <t>年間報酬の平均で標準報酬月額を算定することの同意書（定時決定用）</t>
    <rPh sb="0" eb="2">
      <t>ネンカン</t>
    </rPh>
    <rPh sb="2" eb="4">
      <t>ホウシュウ</t>
    </rPh>
    <rPh sb="5" eb="7">
      <t>ヘイキン</t>
    </rPh>
    <rPh sb="8" eb="10">
      <t>ヒョウジュン</t>
    </rPh>
    <rPh sb="10" eb="12">
      <t>ホウシュウ</t>
    </rPh>
    <rPh sb="12" eb="14">
      <t>ゲツガク</t>
    </rPh>
    <rPh sb="15" eb="17">
      <t>サンテイ</t>
    </rPh>
    <rPh sb="22" eb="25">
      <t>ドウイショ</t>
    </rPh>
    <rPh sb="26" eb="28">
      <t>テイジ</t>
    </rPh>
    <rPh sb="28" eb="30">
      <t>ケッテイ</t>
    </rPh>
    <rPh sb="30" eb="31">
      <t>ヨウ</t>
    </rPh>
    <phoneticPr fontId="4"/>
  </si>
  <si>
    <t>年間報酬の平均で標準報酬月額を算定することの同意書（随時改定用）</t>
    <rPh sb="0" eb="2">
      <t>ネンカン</t>
    </rPh>
    <rPh sb="2" eb="4">
      <t>ホウシュウ</t>
    </rPh>
    <rPh sb="5" eb="7">
      <t>ヘイキン</t>
    </rPh>
    <rPh sb="8" eb="10">
      <t>ヒョウジュン</t>
    </rPh>
    <rPh sb="10" eb="12">
      <t>ホウシュウ</t>
    </rPh>
    <rPh sb="12" eb="14">
      <t>ゲツガク</t>
    </rPh>
    <rPh sb="15" eb="17">
      <t>サンテイ</t>
    </rPh>
    <rPh sb="22" eb="25">
      <t>ドウイショ</t>
    </rPh>
    <rPh sb="26" eb="28">
      <t>ズイジ</t>
    </rPh>
    <rPh sb="28" eb="30">
      <t>カイテイ</t>
    </rPh>
    <rPh sb="30" eb="31">
      <t>ヨウ</t>
    </rPh>
    <rPh sb="31" eb="32">
      <t>ジョウヨウ</t>
    </rPh>
    <phoneticPr fontId="4"/>
  </si>
  <si>
    <t>・様式１【申立書（定時決定・随時改定）】
・様式２【同意書（定時決定用）】</t>
    <phoneticPr fontId="2"/>
  </si>
  <si>
    <t>○</t>
    <phoneticPr fontId="2"/>
  </si>
  <si>
    <t>校長　○○　○○</t>
    <rPh sb="0" eb="2">
      <t>コウチョウ</t>
    </rPh>
    <phoneticPr fontId="2"/>
  </si>
  <si>
    <t>上記期間については例年、年度末・年度始めのため人事異動、給与等に係る事務量が他の期間に比べ大幅に増加し繁忙期となるのに伴い、時間外勤務手当の支給額も多額となる。</t>
    <rPh sb="0" eb="2">
      <t>ジョウキ</t>
    </rPh>
    <rPh sb="2" eb="4">
      <t>キカン</t>
    </rPh>
    <rPh sb="9" eb="11">
      <t>レイネン</t>
    </rPh>
    <rPh sb="12" eb="15">
      <t>ネンドマツ</t>
    </rPh>
    <rPh sb="16" eb="18">
      <t>ネンド</t>
    </rPh>
    <rPh sb="18" eb="19">
      <t>ハジ</t>
    </rPh>
    <rPh sb="23" eb="25">
      <t>ジンジ</t>
    </rPh>
    <rPh sb="25" eb="27">
      <t>イドウ</t>
    </rPh>
    <rPh sb="28" eb="30">
      <t>キュウヨ</t>
    </rPh>
    <rPh sb="30" eb="31">
      <t>トウ</t>
    </rPh>
    <rPh sb="32" eb="33">
      <t>カカ</t>
    </rPh>
    <rPh sb="34" eb="36">
      <t>ジム</t>
    </rPh>
    <rPh sb="36" eb="37">
      <t>リョウ</t>
    </rPh>
    <rPh sb="38" eb="39">
      <t>タ</t>
    </rPh>
    <rPh sb="40" eb="42">
      <t>キカン</t>
    </rPh>
    <rPh sb="43" eb="44">
      <t>クラ</t>
    </rPh>
    <rPh sb="45" eb="47">
      <t>オオハバ</t>
    </rPh>
    <rPh sb="48" eb="50">
      <t>ゾウカ</t>
    </rPh>
    <rPh sb="51" eb="53">
      <t>ハンボウ</t>
    </rPh>
    <rPh sb="53" eb="54">
      <t>キ</t>
    </rPh>
    <rPh sb="59" eb="60">
      <t>トモナ</t>
    </rPh>
    <rPh sb="62" eb="65">
      <t>ジカンガイ</t>
    </rPh>
    <rPh sb="65" eb="67">
      <t>キンム</t>
    </rPh>
    <rPh sb="67" eb="69">
      <t>テアテ</t>
    </rPh>
    <rPh sb="70" eb="73">
      <t>シキュウガク</t>
    </rPh>
    <rPh sb="74" eb="76">
      <t>タガク</t>
    </rPh>
    <phoneticPr fontId="2"/>
  </si>
  <si>
    <t>※県立高等学校、特別支援学校については学校長が、教育委員会事務局は課室の長が証明してください。（提出先は総務事務センター）</t>
    <rPh sb="24" eb="26">
      <t>キョウイク</t>
    </rPh>
    <rPh sb="26" eb="29">
      <t>イインカイ</t>
    </rPh>
    <rPh sb="29" eb="31">
      <t>ジム</t>
    </rPh>
    <rPh sb="31" eb="32">
      <t>キョク</t>
    </rPh>
    <rPh sb="33" eb="35">
      <t>カシツ</t>
    </rPh>
    <rPh sb="36" eb="37">
      <t>チョウ</t>
    </rPh>
    <phoneticPr fontId="2"/>
  </si>
  <si>
    <t>愛知県立○○高等学校</t>
    <rPh sb="0" eb="2">
      <t>アイチ</t>
    </rPh>
    <rPh sb="2" eb="4">
      <t>ケンリツ</t>
    </rPh>
    <rPh sb="6" eb="8">
      <t>コウトウ</t>
    </rPh>
    <rPh sb="8" eb="10">
      <t>ガッコウ</t>
    </rPh>
    <phoneticPr fontId="2"/>
  </si>
  <si>
    <t>　当所属所は、例年、下記の期間が繁忙期又は閑散期にあたるため、標準報酬月額の算定基礎月（※１）の報酬額が変動し、地方公務員等共済組合法第43条第5項及び厚生年金保険法第21条第1項、又は地方公務員等共済組合法第43条第10項及び厚生年金保険法第23条第1項の規定により標準報酬月額を算出すると、年間報酬の平均により算出する場合と比較し2等級以上の差が生じることから、著しく不当であると思料されますので、地方公務員等共済組合法第43条第16項及び厚生年金保険法第24条第1項の規定により、年間平均による保険者算定を行っていただくよう申し立てます。
　なお、当所属所における例年の状況、報酬の比較及び組合員の同意等の資料を添付します。</t>
    <rPh sb="1" eb="2">
      <t>トウ</t>
    </rPh>
    <rPh sb="2" eb="4">
      <t>ショゾク</t>
    </rPh>
    <rPh sb="4" eb="5">
      <t>ショ</t>
    </rPh>
    <rPh sb="7" eb="9">
      <t>レイネン</t>
    </rPh>
    <rPh sb="13" eb="15">
      <t>キカン</t>
    </rPh>
    <rPh sb="16" eb="18">
      <t>ハンボウ</t>
    </rPh>
    <rPh sb="18" eb="19">
      <t>キ</t>
    </rPh>
    <rPh sb="19" eb="20">
      <t>マタ</t>
    </rPh>
    <rPh sb="21" eb="24">
      <t>カンサンキ</t>
    </rPh>
    <rPh sb="31" eb="33">
      <t>ヒョウジュン</t>
    </rPh>
    <rPh sb="33" eb="35">
      <t>ホウシュウ</t>
    </rPh>
    <rPh sb="35" eb="37">
      <t>ゲツガク</t>
    </rPh>
    <rPh sb="38" eb="40">
      <t>サンテイ</t>
    </rPh>
    <rPh sb="40" eb="42">
      <t>キソ</t>
    </rPh>
    <rPh sb="42" eb="43">
      <t>ヅキ</t>
    </rPh>
    <rPh sb="48" eb="50">
      <t>ホウシュウ</t>
    </rPh>
    <rPh sb="50" eb="51">
      <t>ガク</t>
    </rPh>
    <rPh sb="52" eb="54">
      <t>ヘンドウ</t>
    </rPh>
    <rPh sb="141" eb="143">
      <t>サンシュツ</t>
    </rPh>
    <phoneticPr fontId="2"/>
  </si>
  <si>
    <t>※１　算定基礎月とは、定時決定の場合は４～６月、随時改定の場合は固定的給与の変動があった月から継続した３か月間をいう。
※２　算定基礎月の報酬額が他の期間と比較して多くなる（少なくなる）理由が、業務の性質上、毎年発生しない場合（例：単年度に一時的に業務が集中したために時間外勤務手当が多く支給された場合等）は年間平均による保険者算定の対象となりません。
  加えて、随時改定の場合は、固定的給与の変動が定期昇給に伴うものでないとき（例：通勤手当・扶養手当等の額の変動、休業や給与改定に伴う給料額の変動等）は、例年発生するものではないため、年間平均の保険者算定の対象となりません。</t>
    <phoneticPr fontId="2"/>
  </si>
  <si>
    <t>①　支払基礎日数17日未満の月の報酬額は除く。
②　欠勤や無給休職により報酬の全部が支給されない場合は、支払基礎日数が17日以上である月は実支給額を用いることとし、休職者給与を受けている
　こと等により報酬の一部が支給されない月がある場合は、支払基礎日数が17日以上であっても当該月を除く。
③　給与の支払いに遅配がある場合は
　ア　前年６月分以前に支払うべきであった給与の遅配分を前年７月～本年６月に受けた場合は、その遅配分に当たる報酬の額を除く。
　イ　前年７月～本年６月の間に本来支払うはずの報酬の一部が、本年７月以降に支払われることになった場合は、その支払うはずだった月を除く。
④　前年７月～本年６月の間に固定的給与の変動が起こった場合でも、報酬月額の算定対象となる月であれば、固定的給与の変動が反映された報酬も
　含めて平均を算定する。
⑤　前年７月～本年６月の間に、今回の保険者算定の要件を満たす所属所（部署）に異動した場合（組合員資格の得喪を伴う異動を除く。）でも、報
　酬月額の算定の対象となる月であれば、異動前の所属所（部署）で受けた報酬も含めて平均を算定する。
⑥　年間報酬の平均で決定する場合は、「標準報酬定時決定基礎届」の「修正平均額」欄には「前年７月～本年６月の平均額」を記入する。</t>
    <rPh sb="42" eb="44">
      <t>シキュウ</t>
    </rPh>
    <rPh sb="48" eb="50">
      <t>バアイ</t>
    </rPh>
    <rPh sb="52" eb="54">
      <t>シハライ</t>
    </rPh>
    <rPh sb="54" eb="56">
      <t>キソ</t>
    </rPh>
    <rPh sb="56" eb="58">
      <t>ニッスウ</t>
    </rPh>
    <rPh sb="61" eb="62">
      <t>ニチ</t>
    </rPh>
    <rPh sb="62" eb="64">
      <t>イジョウ</t>
    </rPh>
    <rPh sb="67" eb="68">
      <t>ツキ</t>
    </rPh>
    <rPh sb="69" eb="70">
      <t>ジツ</t>
    </rPh>
    <rPh sb="70" eb="73">
      <t>シキュウガク</t>
    </rPh>
    <rPh sb="74" eb="75">
      <t>モチ</t>
    </rPh>
    <rPh sb="82" eb="84">
      <t>キュウショク</t>
    </rPh>
    <rPh sb="84" eb="85">
      <t>シャ</t>
    </rPh>
    <rPh sb="85" eb="87">
      <t>キュウヨ</t>
    </rPh>
    <rPh sb="88" eb="89">
      <t>ウ</t>
    </rPh>
    <rPh sb="97" eb="98">
      <t>トウ</t>
    </rPh>
    <rPh sb="101" eb="103">
      <t>ホウシュウ</t>
    </rPh>
    <rPh sb="104" eb="106">
      <t>イチブ</t>
    </rPh>
    <rPh sb="107" eb="109">
      <t>シキュウ</t>
    </rPh>
    <rPh sb="113" eb="114">
      <t>ツキ</t>
    </rPh>
    <rPh sb="117" eb="119">
      <t>バアイ</t>
    </rPh>
    <rPh sb="121" eb="123">
      <t>シハライ</t>
    </rPh>
    <rPh sb="123" eb="125">
      <t>キソ</t>
    </rPh>
    <rPh sb="125" eb="127">
      <t>ニッスウ</t>
    </rPh>
    <rPh sb="130" eb="131">
      <t>ニチ</t>
    </rPh>
    <rPh sb="131" eb="133">
      <t>イジョウ</t>
    </rPh>
    <rPh sb="138" eb="140">
      <t>トウガイ</t>
    </rPh>
    <rPh sb="140" eb="141">
      <t>ツキ</t>
    </rPh>
    <rPh sb="142" eb="143">
      <t>ノゾ</t>
    </rPh>
    <rPh sb="196" eb="198">
      <t>ホンネン</t>
    </rPh>
    <rPh sb="256" eb="258">
      <t>ホンネン</t>
    </rPh>
    <rPh sb="290" eb="291">
      <t>ノゾ</t>
    </rPh>
    <rPh sb="311" eb="313">
      <t>キュウヨ</t>
    </rPh>
    <rPh sb="331" eb="333">
      <t>サンテイ</t>
    </rPh>
    <rPh sb="347" eb="349">
      <t>キュウヨ</t>
    </rPh>
    <rPh sb="358" eb="360">
      <t>ホウシュウ</t>
    </rPh>
    <rPh sb="369" eb="371">
      <t>サンテイ</t>
    </rPh>
    <rPh sb="405" eb="407">
      <t>ショゾク</t>
    </rPh>
    <rPh sb="407" eb="408">
      <t>ショ</t>
    </rPh>
    <rPh sb="448" eb="450">
      <t>サンテイ</t>
    </rPh>
    <rPh sb="466" eb="468">
      <t>ショゾク</t>
    </rPh>
    <rPh sb="468" eb="469">
      <t>ショ</t>
    </rPh>
    <rPh sb="486" eb="488">
      <t>サンテイ</t>
    </rPh>
    <rPh sb="494" eb="496">
      <t>ネンカン</t>
    </rPh>
    <rPh sb="496" eb="498">
      <t>ホウシュウ</t>
    </rPh>
    <rPh sb="499" eb="501">
      <t>ヘイキン</t>
    </rPh>
    <rPh sb="502" eb="504">
      <t>ケッテイ</t>
    </rPh>
    <rPh sb="506" eb="508">
      <t>バアイ</t>
    </rPh>
    <rPh sb="525" eb="527">
      <t>シュウセイ</t>
    </rPh>
    <rPh sb="527" eb="529">
      <t>ヘイキン</t>
    </rPh>
    <rPh sb="529" eb="530">
      <t>ガク</t>
    </rPh>
    <rPh sb="531" eb="532">
      <t>ラン</t>
    </rPh>
    <rPh sb="550" eb="552">
      <t>キニュウ</t>
    </rPh>
    <phoneticPr fontId="4"/>
  </si>
  <si>
    <r>
      <t xml:space="preserve">   定時決定又は随時改定において標準報酬月額を通常の方法で算定した場合、算定の基礎となる月に他の月と比較して著しく多い（又は少ない）報酬を受けているために、標準報酬月額が著しく高く（低く）算定されてしまう場合があります。
   年間平均による保険者算定により、通常の方法ではなく年間の報酬額の平均をもとに算定を行うことで、実態に近い標準報酬月額となります。
   手続きにあたっては、以下の点をご理解くださるようお願いします。
・各要件に該当したうえで、</t>
    </r>
    <r>
      <rPr>
        <u/>
        <sz val="11"/>
        <color theme="1"/>
        <rFont val="ＭＳ Ｐゴシック"/>
        <family val="3"/>
        <charset val="128"/>
        <scheme val="minor"/>
      </rPr>
      <t>組合員が希望する場合（組合員の同意書の提出があった場合）</t>
    </r>
    <r>
      <rPr>
        <sz val="11"/>
        <color theme="1"/>
        <rFont val="ＭＳ Ｐゴシック"/>
        <family val="3"/>
        <charset val="128"/>
        <scheme val="minor"/>
      </rPr>
      <t>に年間平均による保険者算定の対象となること（要件に該当しても組合員が希望しない場合は通常の方法で決定又は改定がされ、特に手続きの必要はない）。
・年間平均による算定と通常の方法による算定を行った場合の著しい差（2等級以上）が、</t>
    </r>
    <r>
      <rPr>
        <u/>
        <sz val="11"/>
        <color theme="1"/>
        <rFont val="ＭＳ Ｐゴシック"/>
        <family val="3"/>
        <charset val="128"/>
        <scheme val="minor"/>
      </rPr>
      <t>業務の性質上、その所属において例年発生するものであること</t>
    </r>
    <r>
      <rPr>
        <sz val="11"/>
        <color theme="1"/>
        <rFont val="ＭＳ Ｐゴシック"/>
        <family val="3"/>
        <charset val="128"/>
        <scheme val="minor"/>
      </rPr>
      <t>（単年度のみ一時的に業務量が増加した場合や、一時的な人員不足による繁忙の場合は対象外）。
・上記の著しい差が発生する原因として、主に繁忙/閑散による時間外勤務手当支給額の多寡が想定されるため、時間外勤務手当が支給されない者が対象となる事例は少ないと考えられること。
・</t>
    </r>
    <r>
      <rPr>
        <u/>
        <sz val="11"/>
        <color theme="1"/>
        <rFont val="ＭＳ Ｐゴシック"/>
        <family val="3"/>
        <charset val="128"/>
        <scheme val="minor"/>
      </rPr>
      <t>年間平均による随時改定の保険者算定については、その随時改定の原因となった固定的給与の変動理由に、定期昇給による給料の変動が含まれていなければならないこと</t>
    </r>
    <r>
      <rPr>
        <sz val="11"/>
        <color theme="1"/>
        <rFont val="ＭＳ Ｐゴシック"/>
        <family val="3"/>
        <charset val="128"/>
        <scheme val="minor"/>
      </rPr>
      <t>（昇格や給与改定、手当額の変動だけでは例年発生すると認められない）。
・</t>
    </r>
    <r>
      <rPr>
        <u/>
        <sz val="11"/>
        <color theme="1"/>
        <rFont val="ＭＳ Ｐゴシック"/>
        <family val="3"/>
        <charset val="128"/>
        <scheme val="minor"/>
      </rPr>
      <t>標準報酬月額の変動により、掛金額だけでなく年金や給付金、所得税・住民税等にも影響があること</t>
    </r>
    <r>
      <rPr>
        <sz val="11"/>
        <color theme="1"/>
        <rFont val="ＭＳ Ｐゴシック"/>
        <family val="3"/>
        <charset val="128"/>
        <scheme val="minor"/>
      </rPr>
      <t>。</t>
    </r>
    <rPh sb="183" eb="185">
      <t>テツヅ</t>
    </rPh>
    <rPh sb="193" eb="195">
      <t>イカ</t>
    </rPh>
    <rPh sb="196" eb="197">
      <t>テン</t>
    </rPh>
    <rPh sb="199" eb="201">
      <t>リカイ</t>
    </rPh>
    <rPh sb="208" eb="209">
      <t>ネガ</t>
    </rPh>
    <rPh sb="217" eb="218">
      <t>カク</t>
    </rPh>
    <rPh sb="330" eb="332">
      <t>ネンカン</t>
    </rPh>
    <rPh sb="332" eb="334">
      <t>ヘイキン</t>
    </rPh>
    <rPh sb="337" eb="339">
      <t>サンテイ</t>
    </rPh>
    <rPh sb="340" eb="342">
      <t>ツウジョウ</t>
    </rPh>
    <rPh sb="343" eb="345">
      <t>ホウホウ</t>
    </rPh>
    <rPh sb="348" eb="350">
      <t>サンテイ</t>
    </rPh>
    <rPh sb="351" eb="352">
      <t>オコナ</t>
    </rPh>
    <rPh sb="354" eb="356">
      <t>バアイ</t>
    </rPh>
    <rPh sb="357" eb="358">
      <t>イチジル</t>
    </rPh>
    <rPh sb="360" eb="361">
      <t>サ</t>
    </rPh>
    <rPh sb="363" eb="365">
      <t>トウキュウ</t>
    </rPh>
    <rPh sb="365" eb="367">
      <t>イジョウ</t>
    </rPh>
    <rPh sb="370" eb="372">
      <t>ギョウム</t>
    </rPh>
    <rPh sb="373" eb="376">
      <t>セイシツジョウ</t>
    </rPh>
    <rPh sb="379" eb="381">
      <t>ショゾク</t>
    </rPh>
    <rPh sb="475" eb="477">
      <t>キンム</t>
    </rPh>
    <rPh sb="497" eb="499">
      <t>キンム</t>
    </rPh>
    <rPh sb="532" eb="534">
      <t>ネンカン</t>
    </rPh>
    <rPh sb="534" eb="536">
      <t>ヘイキン</t>
    </rPh>
    <rPh sb="539" eb="541">
      <t>ズイジ</t>
    </rPh>
    <rPh sb="541" eb="543">
      <t>カイテイ</t>
    </rPh>
    <rPh sb="544" eb="547">
      <t>ホケンシャ</t>
    </rPh>
    <rPh sb="547" eb="549">
      <t>サンテイ</t>
    </rPh>
    <rPh sb="557" eb="559">
      <t>ズイジ</t>
    </rPh>
    <rPh sb="559" eb="561">
      <t>カイテイ</t>
    </rPh>
    <rPh sb="562" eb="564">
      <t>ゲンイン</t>
    </rPh>
    <rPh sb="568" eb="571">
      <t>コテイテキ</t>
    </rPh>
    <rPh sb="571" eb="573">
      <t>キュウヨ</t>
    </rPh>
    <rPh sb="574" eb="576">
      <t>ヘンドウ</t>
    </rPh>
    <rPh sb="576" eb="578">
      <t>リユウ</t>
    </rPh>
    <rPh sb="580" eb="582">
      <t>テイキ</t>
    </rPh>
    <rPh sb="582" eb="584">
      <t>ショウキュウ</t>
    </rPh>
    <rPh sb="587" eb="589">
      <t>キュウリョウ</t>
    </rPh>
    <rPh sb="590" eb="592">
      <t>ヘンドウ</t>
    </rPh>
    <rPh sb="593" eb="594">
      <t>フク</t>
    </rPh>
    <rPh sb="651" eb="653">
      <t>ヘンドウ</t>
    </rPh>
    <rPh sb="672" eb="675">
      <t>ショトクゼイ</t>
    </rPh>
    <rPh sb="676" eb="679">
      <t>ジュウミンゼイ</t>
    </rPh>
    <rPh sb="679" eb="680">
      <t>トウ</t>
    </rPh>
    <rPh sb="682" eb="684">
      <t>エイキョウ</t>
    </rPh>
    <phoneticPr fontId="2"/>
  </si>
  <si>
    <t>特に各月の報酬の額を入力する箇所については、以下の点に注意してください。</t>
    <rPh sb="0" eb="1">
      <t>トク</t>
    </rPh>
    <rPh sb="2" eb="4">
      <t>カクツキ</t>
    </rPh>
    <rPh sb="5" eb="7">
      <t>ホウシュウ</t>
    </rPh>
    <rPh sb="8" eb="9">
      <t>ガク</t>
    </rPh>
    <rPh sb="10" eb="12">
      <t>ニュウリョク</t>
    </rPh>
    <rPh sb="14" eb="16">
      <t>カショ</t>
    </rPh>
    <rPh sb="22" eb="24">
      <t>イカ</t>
    </rPh>
    <rPh sb="25" eb="26">
      <t>テン</t>
    </rPh>
    <rPh sb="27" eb="29">
      <t>チュウイ</t>
    </rPh>
    <phoneticPr fontId="2"/>
  </si>
  <si>
    <t>給料・手当等の追給（給与改定による差額支給を含む）・返納があった場合は、実際に支給・返納があった月ではなく、本来の支給月の金額に含める（返納の場合は本来の支給月から差し引く）。</t>
    <rPh sb="0" eb="2">
      <t>キュウリョウ</t>
    </rPh>
    <rPh sb="3" eb="5">
      <t>テアテ</t>
    </rPh>
    <rPh sb="5" eb="6">
      <t>トウ</t>
    </rPh>
    <rPh sb="7" eb="9">
      <t>ツイキュウ</t>
    </rPh>
    <rPh sb="10" eb="12">
      <t>キュウヨ</t>
    </rPh>
    <rPh sb="12" eb="14">
      <t>カイテイ</t>
    </rPh>
    <rPh sb="17" eb="19">
      <t>サガク</t>
    </rPh>
    <rPh sb="19" eb="21">
      <t>シキュウ</t>
    </rPh>
    <rPh sb="22" eb="23">
      <t>フク</t>
    </rPh>
    <rPh sb="26" eb="28">
      <t>ヘンノウ</t>
    </rPh>
    <rPh sb="32" eb="34">
      <t>バアイ</t>
    </rPh>
    <rPh sb="36" eb="38">
      <t>ジッサイ</t>
    </rPh>
    <rPh sb="39" eb="41">
      <t>シキュウ</t>
    </rPh>
    <rPh sb="42" eb="44">
      <t>ヘンノウ</t>
    </rPh>
    <rPh sb="48" eb="49">
      <t>ツキ</t>
    </rPh>
    <rPh sb="54" eb="56">
      <t>ホンライ</t>
    </rPh>
    <rPh sb="57" eb="59">
      <t>シキュウ</t>
    </rPh>
    <rPh sb="59" eb="60">
      <t>ツキ</t>
    </rPh>
    <rPh sb="61" eb="63">
      <t>キンガク</t>
    </rPh>
    <rPh sb="64" eb="65">
      <t>フク</t>
    </rPh>
    <rPh sb="68" eb="70">
      <t>ヘンノウ</t>
    </rPh>
    <rPh sb="71" eb="73">
      <t>バアイ</t>
    </rPh>
    <rPh sb="82" eb="83">
      <t>サ</t>
    </rPh>
    <rPh sb="84" eb="85">
      <t>ヒ</t>
    </rPh>
    <phoneticPr fontId="2"/>
  </si>
  <si>
    <r>
      <t xml:space="preserve">以下に該当する月はドロップダウンリストから「する」を、該当しない場合は「しない」を選択すること。
・休職給が支給される休職期間を含む月
・懲戒により減額処分を受けた月
・ストライキによる賃金カットを受けた月
・月の途中に資格取得した場合の資格取得月
・フルタイム再任用となった月以前の月
</t>
    </r>
    <r>
      <rPr>
        <u/>
        <sz val="11"/>
        <color theme="1"/>
        <rFont val="ＭＳ Ｐゴシック"/>
        <family val="3"/>
        <charset val="128"/>
        <scheme val="minor"/>
      </rPr>
      <t xml:space="preserve">※「する」を選択した場合であっても、固定的給与及び非固定的給与の支給があれば、その額を該当欄に入力すること（要件の確認に必要なため）。
</t>
    </r>
    <r>
      <rPr>
        <sz val="11"/>
        <color theme="1"/>
        <rFont val="ＭＳ Ｐゴシック"/>
        <family val="3"/>
        <charset val="128"/>
        <scheme val="minor"/>
      </rPr>
      <t>※該当する場合、通常の定時決定の算定及び年間報酬の月平均額の算定からは除かれる。通常の随時改定の算定においては、支払基礎日数が17日以上であれば含まれる。</t>
    </r>
    <rPh sb="0" eb="2">
      <t>イカ</t>
    </rPh>
    <rPh sb="3" eb="5">
      <t>ガイトウ</t>
    </rPh>
    <rPh sb="7" eb="8">
      <t>ツキ</t>
    </rPh>
    <rPh sb="27" eb="29">
      <t>ガイトウ</t>
    </rPh>
    <rPh sb="32" eb="34">
      <t>バアイ</t>
    </rPh>
    <rPh sb="41" eb="43">
      <t>センタク</t>
    </rPh>
    <rPh sb="50" eb="52">
      <t>キュウショク</t>
    </rPh>
    <rPh sb="52" eb="53">
      <t>キュウ</t>
    </rPh>
    <rPh sb="54" eb="56">
      <t>シキュウ</t>
    </rPh>
    <rPh sb="59" eb="61">
      <t>キュウショク</t>
    </rPh>
    <rPh sb="61" eb="63">
      <t>キカン</t>
    </rPh>
    <rPh sb="64" eb="65">
      <t>フク</t>
    </rPh>
    <rPh sb="66" eb="67">
      <t>ツキ</t>
    </rPh>
    <rPh sb="69" eb="71">
      <t>チョウカイ</t>
    </rPh>
    <rPh sb="74" eb="76">
      <t>ゲンガク</t>
    </rPh>
    <rPh sb="76" eb="78">
      <t>ショブン</t>
    </rPh>
    <rPh sb="79" eb="80">
      <t>ウ</t>
    </rPh>
    <rPh sb="82" eb="83">
      <t>ツキ</t>
    </rPh>
    <rPh sb="93" eb="95">
      <t>チンギン</t>
    </rPh>
    <rPh sb="99" eb="100">
      <t>ウ</t>
    </rPh>
    <rPh sb="102" eb="103">
      <t>ツキ</t>
    </rPh>
    <rPh sb="150" eb="152">
      <t>センタク</t>
    </rPh>
    <rPh sb="154" eb="156">
      <t>バアイ</t>
    </rPh>
    <rPh sb="162" eb="165">
      <t>コテイテキ</t>
    </rPh>
    <rPh sb="165" eb="167">
      <t>キュウヨ</t>
    </rPh>
    <rPh sb="167" eb="168">
      <t>オヨ</t>
    </rPh>
    <rPh sb="169" eb="170">
      <t>ヒ</t>
    </rPh>
    <rPh sb="170" eb="173">
      <t>コテイテキ</t>
    </rPh>
    <rPh sb="173" eb="175">
      <t>キュウヨ</t>
    </rPh>
    <rPh sb="185" eb="186">
      <t>ガク</t>
    </rPh>
    <rPh sb="187" eb="189">
      <t>ガイトウ</t>
    </rPh>
    <rPh sb="189" eb="190">
      <t>ラン</t>
    </rPh>
    <rPh sb="198" eb="200">
      <t>ヨウケン</t>
    </rPh>
    <rPh sb="201" eb="203">
      <t>カクニン</t>
    </rPh>
    <rPh sb="204" eb="206">
      <t>ヒツヨウ</t>
    </rPh>
    <rPh sb="213" eb="215">
      <t>ガイトウ</t>
    </rPh>
    <rPh sb="217" eb="219">
      <t>バアイ</t>
    </rPh>
    <rPh sb="230" eb="231">
      <t>オヨ</t>
    </rPh>
    <rPh sb="232" eb="234">
      <t>ネンカン</t>
    </rPh>
    <rPh sb="234" eb="236">
      <t>ホウシュウ</t>
    </rPh>
    <rPh sb="237" eb="240">
      <t>ツキヘイキン</t>
    </rPh>
    <rPh sb="240" eb="241">
      <t>ガク</t>
    </rPh>
    <rPh sb="242" eb="244">
      <t>サンテイ</t>
    </rPh>
    <rPh sb="247" eb="248">
      <t>ノゾ</t>
    </rPh>
    <rPh sb="252" eb="254">
      <t>ツウジョウ</t>
    </rPh>
    <rPh sb="255" eb="257">
      <t>ズイジ</t>
    </rPh>
    <rPh sb="257" eb="259">
      <t>カイテイ</t>
    </rPh>
    <rPh sb="260" eb="262">
      <t>サンテイ</t>
    </rPh>
    <rPh sb="268" eb="270">
      <t>シハライ</t>
    </rPh>
    <rPh sb="270" eb="272">
      <t>キソ</t>
    </rPh>
    <rPh sb="272" eb="274">
      <t>ニッスウ</t>
    </rPh>
    <rPh sb="277" eb="278">
      <t>ニチ</t>
    </rPh>
    <rPh sb="278" eb="280">
      <t>イジョウ</t>
    </rPh>
    <rPh sb="284" eb="285">
      <t>フク</t>
    </rPh>
    <phoneticPr fontId="2"/>
  </si>
  <si>
    <t>対象外
(通常の随時)</t>
    <rPh sb="0" eb="2">
      <t>タイショウ</t>
    </rPh>
    <rPh sb="2" eb="3">
      <t>ガイ</t>
    </rPh>
    <rPh sb="5" eb="7">
      <t>ツウジョウ</t>
    </rPh>
    <rPh sb="8" eb="10">
      <t>ズイジ</t>
    </rPh>
    <phoneticPr fontId="2"/>
  </si>
  <si>
    <t>・４～６月と７～３月いずれかに算定に含める月が１月もない場合は算定不可</t>
    <rPh sb="4" eb="5">
      <t>ガツ</t>
    </rPh>
    <rPh sb="9" eb="10">
      <t>ガツ</t>
    </rPh>
    <rPh sb="15" eb="17">
      <t>サンテイ</t>
    </rPh>
    <rPh sb="18" eb="19">
      <t>フク</t>
    </rPh>
    <rPh sb="21" eb="22">
      <t>ツキ</t>
    </rPh>
    <rPh sb="24" eb="25">
      <t>ツキ</t>
    </rPh>
    <rPh sb="28" eb="30">
      <t>バアイ</t>
    </rPh>
    <rPh sb="31" eb="33">
      <t>サンテイ</t>
    </rPh>
    <rPh sb="33" eb="35">
      <t>フカ</t>
    </rPh>
    <phoneticPr fontId="2"/>
  </si>
  <si>
    <t>保険者算定を希望する場合に必要な書類</t>
    <rPh sb="0" eb="3">
      <t>ホケンシャ</t>
    </rPh>
    <rPh sb="3" eb="5">
      <t>サンテイ</t>
    </rPh>
    <rPh sb="6" eb="8">
      <t>キボウ</t>
    </rPh>
    <rPh sb="10" eb="12">
      <t>バアイ</t>
    </rPh>
    <rPh sb="13" eb="15">
      <t>ヒツヨウ</t>
    </rPh>
    <rPh sb="16" eb="18">
      <t>ショルイ</t>
    </rPh>
    <phoneticPr fontId="2"/>
  </si>
  <si>
    <r>
      <t>以上の差があり、「年間平均の標準報酬の月額」で改定又は従前の標準報酬月額を適用することに</t>
    </r>
    <r>
      <rPr>
        <u/>
        <sz val="14"/>
        <rFont val="ＭＳ ゴシック"/>
        <family val="3"/>
        <charset val="128"/>
      </rPr>
      <t>同意する方のみ提出できます。</t>
    </r>
    <rPh sb="25" eb="26">
      <t>マタ</t>
    </rPh>
    <rPh sb="27" eb="29">
      <t>ジュウゼン</t>
    </rPh>
    <rPh sb="30" eb="32">
      <t>ヒョウジュン</t>
    </rPh>
    <rPh sb="32" eb="34">
      <t>ホウシュウ</t>
    </rPh>
    <rPh sb="34" eb="36">
      <t>ゲツガク</t>
    </rPh>
    <rPh sb="37" eb="39">
      <t>テキヨウ</t>
    </rPh>
    <phoneticPr fontId="2"/>
  </si>
  <si>
    <t>・様式１【申立書（定時決定・随時改定）】
・様式３【同意書（随時改定用）】</t>
    <rPh sb="1" eb="3">
      <t>ヨウシキ</t>
    </rPh>
    <rPh sb="5" eb="8">
      <t>モウシタテショ</t>
    </rPh>
    <rPh sb="9" eb="11">
      <t>テイジ</t>
    </rPh>
    <rPh sb="11" eb="13">
      <t>ケッテイ</t>
    </rPh>
    <rPh sb="14" eb="16">
      <t>ズイジ</t>
    </rPh>
    <rPh sb="16" eb="18">
      <t>カイテイ</t>
    </rPh>
    <rPh sb="30" eb="32">
      <t>ズイジ</t>
    </rPh>
    <rPh sb="32" eb="34">
      <t>カイテイ</t>
    </rPh>
    <phoneticPr fontId="2"/>
  </si>
  <si>
    <t>・様式１【申立書（定時決定・随時改定）】
・様式２【同意書（定時決定用）】
・様式３【同意書（随時改定用）】</t>
    <rPh sb="47" eb="49">
      <t>ズイジ</t>
    </rPh>
    <rPh sb="49" eb="51">
      <t>カイテイ</t>
    </rPh>
    <phoneticPr fontId="2"/>
  </si>
  <si>
    <t>含む</t>
  </si>
  <si>
    <t>７月</t>
    <rPh sb="1" eb="2">
      <t>ガツ</t>
    </rPh>
    <phoneticPr fontId="2"/>
  </si>
  <si>
    <t>８月</t>
  </si>
  <si>
    <t>９月</t>
  </si>
  <si>
    <t>10月</t>
    <phoneticPr fontId="2"/>
  </si>
  <si>
    <t>１月</t>
    <phoneticPr fontId="2"/>
  </si>
  <si>
    <t>２月</t>
  </si>
  <si>
    <t>３月</t>
  </si>
  <si>
    <t>４月</t>
  </si>
  <si>
    <t>５月</t>
  </si>
  <si>
    <t>６月</t>
    <phoneticPr fontId="2"/>
  </si>
  <si>
    <t>年間平均による保険者算定の要件を満たさないため、通常の方法により随時改定又は定時決定が行われる（または、従前の等級が引き続き適用される）。</t>
    <rPh sb="0" eb="2">
      <t>ネンカン</t>
    </rPh>
    <rPh sb="2" eb="4">
      <t>ヘイキン</t>
    </rPh>
    <rPh sb="7" eb="10">
      <t>ホケンシャ</t>
    </rPh>
    <rPh sb="10" eb="12">
      <t>サンテイ</t>
    </rPh>
    <rPh sb="13" eb="15">
      <t>ヨウケン</t>
    </rPh>
    <rPh sb="16" eb="17">
      <t>ミ</t>
    </rPh>
    <rPh sb="24" eb="26">
      <t>ツウジョウ</t>
    </rPh>
    <rPh sb="27" eb="29">
      <t>ホウホウ</t>
    </rPh>
    <rPh sb="32" eb="34">
      <t>ズイジ</t>
    </rPh>
    <rPh sb="34" eb="36">
      <t>カイテイ</t>
    </rPh>
    <rPh sb="36" eb="37">
      <t>マタ</t>
    </rPh>
    <rPh sb="38" eb="40">
      <t>テイジ</t>
    </rPh>
    <rPh sb="40" eb="42">
      <t>ケッテイ</t>
    </rPh>
    <rPh sb="43" eb="44">
      <t>オコナ</t>
    </rPh>
    <phoneticPr fontId="2"/>
  </si>
  <si>
    <t>初任給調整手当</t>
    <rPh sb="0" eb="3">
      <t>ショニンキュウ</t>
    </rPh>
    <rPh sb="3" eb="5">
      <t>チョウセイ</t>
    </rPh>
    <rPh sb="5" eb="7">
      <t>テアテ</t>
    </rPh>
    <phoneticPr fontId="2"/>
  </si>
  <si>
    <t>産業教育手当</t>
  </si>
  <si>
    <t>特地勤務手当</t>
    <rPh sb="0" eb="1">
      <t>トク</t>
    </rPh>
    <rPh sb="1" eb="2">
      <t>チ</t>
    </rPh>
    <rPh sb="2" eb="4">
      <t>キンム</t>
    </rPh>
    <rPh sb="4" eb="6">
      <t>テアテ</t>
    </rPh>
    <phoneticPr fontId="2"/>
  </si>
  <si>
    <t>特殊勤務手当（月額分を除く）</t>
    <rPh sb="0" eb="2">
      <t>トクシュ</t>
    </rPh>
    <rPh sb="2" eb="4">
      <t>キンム</t>
    </rPh>
    <rPh sb="4" eb="6">
      <t>テアテ</t>
    </rPh>
    <rPh sb="7" eb="9">
      <t>ゲツガク</t>
    </rPh>
    <rPh sb="9" eb="10">
      <t>ブン</t>
    </rPh>
    <rPh sb="11" eb="12">
      <t>ノゾ</t>
    </rPh>
    <phoneticPr fontId="2"/>
  </si>
  <si>
    <t>固定的給与とは、月等を単位として一定額が継続して支給される報酬。なお、期末勤勉手当は固定的給与、非固定的給与のいずれにも含めない。
通勤手当等、複数月分がまとめて支給される場合は、1か月あたりの金額を算出して各月の報酬に算入する。この際、各月分として算定された額に1円未満の端数を生じる場合は、当該支給期間の末月以外はこれを切り捨て、末月で調整する。
※表中の各手当等の名称は愛知県給与条例上の名称であり、他の条例・規則等により報酬が支給されている場合は、性質上該当すると思われる箇所に入力すること。</t>
    <rPh sb="177" eb="179">
      <t>ヒョウチュウ</t>
    </rPh>
    <rPh sb="180" eb="183">
      <t>カクテアテ</t>
    </rPh>
    <rPh sb="183" eb="184">
      <t>トウ</t>
    </rPh>
    <rPh sb="185" eb="187">
      <t>メイショウ</t>
    </rPh>
    <rPh sb="188" eb="191">
      <t>アイチケン</t>
    </rPh>
    <rPh sb="191" eb="193">
      <t>キュウヨ</t>
    </rPh>
    <rPh sb="193" eb="195">
      <t>ジョウレイ</t>
    </rPh>
    <rPh sb="195" eb="196">
      <t>ジョウ</t>
    </rPh>
    <rPh sb="197" eb="199">
      <t>メイショウ</t>
    </rPh>
    <rPh sb="203" eb="204">
      <t>タ</t>
    </rPh>
    <rPh sb="205" eb="207">
      <t>ジョウレイ</t>
    </rPh>
    <rPh sb="208" eb="210">
      <t>キソク</t>
    </rPh>
    <rPh sb="210" eb="211">
      <t>トウ</t>
    </rPh>
    <rPh sb="214" eb="216">
      <t>ホウシュウ</t>
    </rPh>
    <rPh sb="217" eb="219">
      <t>シキュウ</t>
    </rPh>
    <rPh sb="224" eb="226">
      <t>バアイ</t>
    </rPh>
    <rPh sb="228" eb="231">
      <t>セイシツジョウ</t>
    </rPh>
    <rPh sb="231" eb="233">
      <t>ガイトウ</t>
    </rPh>
    <rPh sb="236" eb="237">
      <t>オモ</t>
    </rPh>
    <rPh sb="240" eb="242">
      <t>カショ</t>
    </rPh>
    <rPh sb="243" eb="245">
      <t>ニュウリョク</t>
    </rPh>
    <phoneticPr fontId="2"/>
  </si>
  <si>
    <t>非固定的給与とは、勤務実績に応じ支給される報酬。
なお、期末勤勉手当は固定的給与、非固定的給与のいずれにも含めない。
※表中の各手当等の名称は愛知県給与条例上の名称であり、他の条例・規則等により報酬が支給されている場合は、性質上該当すると思われる箇所に入力すること。</t>
    <phoneticPr fontId="2"/>
  </si>
  <si>
    <t>算定から除外（※3）</t>
    <rPh sb="0" eb="2">
      <t>サンテイ</t>
    </rPh>
    <rPh sb="4" eb="6">
      <t>ジョガイ</t>
    </rPh>
    <phoneticPr fontId="2"/>
  </si>
  <si>
    <t>※3 算定から除外</t>
    <rPh sb="3" eb="5">
      <t>サンテイ</t>
    </rPh>
    <rPh sb="7" eb="9">
      <t>ジョガイ</t>
    </rPh>
    <phoneticPr fontId="2"/>
  </si>
  <si>
    <t>支払基礎日数が17日以上（※4）</t>
    <rPh sb="0" eb="2">
      <t>シハライ</t>
    </rPh>
    <rPh sb="2" eb="4">
      <t>キソ</t>
    </rPh>
    <rPh sb="4" eb="6">
      <t>ニッスウ</t>
    </rPh>
    <rPh sb="9" eb="12">
      <t>ニチイジョウ</t>
    </rPh>
    <phoneticPr fontId="2"/>
  </si>
  <si>
    <t>※4　支払基礎日数が17日以上</t>
    <rPh sb="3" eb="5">
      <t>シハライ</t>
    </rPh>
    <rPh sb="5" eb="7">
      <t>キソ</t>
    </rPh>
    <rPh sb="7" eb="9">
      <t>ニッスウ</t>
    </rPh>
    <rPh sb="12" eb="15">
      <t>ニチイジョウ</t>
    </rPh>
    <phoneticPr fontId="2"/>
  </si>
  <si>
    <r>
      <t xml:space="preserve">支払基礎日数が17日以上であれば「○」を、17日未満であれば「×」をドロップダウンリストから選択すること。
支払基礎日数とは、暦日数から「週休日」及び「欠勤等の日数」を除いた日数。
・祝日は支払基礎日数に含める。
・欠勤等とは、1日単位の欠勤、休職、育児休業、自己啓発休業、配偶者同行休業、大学院就学休業、介護休業、その他の休業をさす。
　なお、欠勤したことによる給料の減額が翌月に行われる場合は、欠勤日の翌月の支払基礎日数から除く。
　欠勤等がなければ、支払基礎日数は通常17日以上となる。
・時間単位の欠勤、年次休暇や産前産後休暇をはじめとする有給の休暇は支払基礎日数に含める。
</t>
    </r>
    <r>
      <rPr>
        <u/>
        <sz val="11"/>
        <color theme="1"/>
        <rFont val="ＭＳ Ｐゴシック"/>
        <family val="3"/>
        <charset val="128"/>
        <scheme val="minor"/>
      </rPr>
      <t>※支払基礎日数が17日未満の月は報酬額等の計算からは除外されるが、固定的給与及び非固定的給与の支給があれば、その額を該当欄に入力すること（要件の確認に必要なため）。</t>
    </r>
    <rPh sb="0" eb="2">
      <t>シハライ</t>
    </rPh>
    <rPh sb="2" eb="4">
      <t>キソ</t>
    </rPh>
    <rPh sb="4" eb="6">
      <t>ニッスウ</t>
    </rPh>
    <rPh sb="9" eb="12">
      <t>ニチイジョウ</t>
    </rPh>
    <rPh sb="23" eb="24">
      <t>ニチ</t>
    </rPh>
    <rPh sb="24" eb="26">
      <t>ミマン</t>
    </rPh>
    <rPh sb="46" eb="48">
      <t>センタク</t>
    </rPh>
    <rPh sb="160" eb="161">
      <t>タ</t>
    </rPh>
    <rPh sb="162" eb="164">
      <t>キュウギョウ</t>
    </rPh>
    <rPh sb="173" eb="175">
      <t>ケッキン</t>
    </rPh>
    <rPh sb="182" eb="184">
      <t>キュウリョウ</t>
    </rPh>
    <rPh sb="185" eb="187">
      <t>ゲンガク</t>
    </rPh>
    <rPh sb="188" eb="190">
      <t>ヨクゲツ</t>
    </rPh>
    <rPh sb="191" eb="192">
      <t>オコナ</t>
    </rPh>
    <rPh sb="195" eb="197">
      <t>バアイ</t>
    </rPh>
    <rPh sb="199" eb="201">
      <t>ケッキン</t>
    </rPh>
    <rPh sb="201" eb="202">
      <t>ビ</t>
    </rPh>
    <rPh sb="203" eb="205">
      <t>ヨクゲツ</t>
    </rPh>
    <rPh sb="206" eb="208">
      <t>シハライ</t>
    </rPh>
    <rPh sb="208" eb="210">
      <t>キソ</t>
    </rPh>
    <rPh sb="210" eb="212">
      <t>ニッスウ</t>
    </rPh>
    <rPh sb="214" eb="215">
      <t>ノゾ</t>
    </rPh>
    <rPh sb="219" eb="221">
      <t>ケッキン</t>
    </rPh>
    <rPh sb="221" eb="222">
      <t>トウ</t>
    </rPh>
    <rPh sb="228" eb="230">
      <t>シハライ</t>
    </rPh>
    <rPh sb="230" eb="232">
      <t>キソ</t>
    </rPh>
    <rPh sb="232" eb="234">
      <t>ニッスウ</t>
    </rPh>
    <rPh sb="235" eb="237">
      <t>ツウジョウ</t>
    </rPh>
    <rPh sb="239" eb="242">
      <t>ニチイジョウ</t>
    </rPh>
    <rPh sb="294" eb="296">
      <t>シハライ</t>
    </rPh>
    <rPh sb="296" eb="298">
      <t>キソ</t>
    </rPh>
    <rPh sb="298" eb="300">
      <t>ニッスウ</t>
    </rPh>
    <rPh sb="303" eb="304">
      <t>ニチ</t>
    </rPh>
    <rPh sb="304" eb="306">
      <t>ミマン</t>
    </rPh>
    <rPh sb="309" eb="311">
      <t>ホウシュウ</t>
    </rPh>
    <rPh sb="311" eb="312">
      <t>ガク</t>
    </rPh>
    <rPh sb="312" eb="313">
      <t>トウ</t>
    </rPh>
    <rPh sb="314" eb="316">
      <t>ケイサン</t>
    </rPh>
    <rPh sb="319" eb="321">
      <t>ジョガイ</t>
    </rPh>
    <rPh sb="362" eb="364">
      <t>ヨウケン</t>
    </rPh>
    <rPh sb="368" eb="370">
      <t>ヒツヨウ</t>
    </rPh>
    <phoneticPr fontId="2"/>
  </si>
  <si>
    <t>①アイシステムを起動し、「福利厚生（教育）」→「標準報酬」のメニューを開く</t>
    <rPh sb="8" eb="10">
      <t>キドウ</t>
    </rPh>
    <rPh sb="13" eb="15">
      <t>フクリ</t>
    </rPh>
    <rPh sb="15" eb="17">
      <t>コウセイ</t>
    </rPh>
    <rPh sb="18" eb="20">
      <t>キョウイク</t>
    </rPh>
    <rPh sb="24" eb="26">
      <t>ヒョウジュン</t>
    </rPh>
    <rPh sb="26" eb="28">
      <t>ホウシュウ</t>
    </rPh>
    <rPh sb="35" eb="36">
      <t>ヒラ</t>
    </rPh>
    <phoneticPr fontId="2"/>
  </si>
  <si>
    <t>クリックし、ファイルを任意のフォルダに保存</t>
    <phoneticPr fontId="2"/>
  </si>
  <si>
    <t>②「年間平均による保険者算定」-「給与データ（年間平均による保険者算定)」の項目の「ダウンロード」ボタンを</t>
    <rPh sb="2" eb="4">
      <t>ネンカン</t>
    </rPh>
    <rPh sb="4" eb="6">
      <t>ヘイキン</t>
    </rPh>
    <rPh sb="9" eb="12">
      <t>ホケンシャ</t>
    </rPh>
    <rPh sb="12" eb="14">
      <t>サンテイ</t>
    </rPh>
    <rPh sb="17" eb="19">
      <t>キュウヨ</t>
    </rPh>
    <rPh sb="23" eb="25">
      <t>ネンカン</t>
    </rPh>
    <rPh sb="25" eb="27">
      <t>ヘイキン</t>
    </rPh>
    <rPh sb="30" eb="33">
      <t>ホケンシャ</t>
    </rPh>
    <rPh sb="33" eb="35">
      <t>サンテイ</t>
    </rPh>
    <rPh sb="38" eb="40">
      <t>コウモク</t>
    </rPh>
    <phoneticPr fontId="2"/>
  </si>
  <si>
    <t>③保存した給与データ（エクセルファイル）を開き、D7セルからO31セルまでをコピー</t>
    <rPh sb="1" eb="3">
      <t>ホゾン</t>
    </rPh>
    <rPh sb="5" eb="7">
      <t>キュウヨ</t>
    </rPh>
    <rPh sb="21" eb="22">
      <t>ヒラ</t>
    </rPh>
    <phoneticPr fontId="2"/>
  </si>
  <si>
    <t xml:space="preserve">①【入力用】シートに必要事項を入力
　※入力上の注意事項については、【入力用】シートに記載がありますので参照してください。
　※入力結果は【判定】シート及び様式２・３に反映されます。
　※県立高等学校・特別支援学校、教育委員会事務局の組合員に限り、アイシステムから給与データをダウンロードできます。使用方法は、【給与データ使用方法（アイシステムのみ）】シートを参照してください。
②【判定】シートで年間平均による保険者算定の対象となるか確認
③対象となる場合、状況に応じた様式（申立書、同意書等）を作成し、下記提出先へ提出
＜提出先＞
・市町村立学校→各教育事務所（支所）
・県立高等学校・特別支援学校、県教委事務局等のアイシステム対象所属→総務事務センター
・その他の所属（大学・組合等）→公立学校共済組合愛知支部　共済経理グループ（愛知県教育委員会福利課内）
※このファイルは定期昇給期が4月である組合員の方向けです（愛知県等）。定期昇給期が10月である方（名古屋市等）は「保険者算定　申立書・同意書（10月昇給者用）」のエクセルファイルを使用してください。
</t>
    <rPh sb="117" eb="120">
      <t>クミアイイン</t>
    </rPh>
    <rPh sb="121" eb="122">
      <t>カギ</t>
    </rPh>
    <rPh sb="180" eb="182">
      <t>サンショウ</t>
    </rPh>
    <rPh sb="192" eb="194">
      <t>ハンテイ</t>
    </rPh>
    <rPh sb="199" eb="201">
      <t>ネンカン</t>
    </rPh>
    <rPh sb="201" eb="203">
      <t>ヘイキン</t>
    </rPh>
    <rPh sb="206" eb="209">
      <t>ホケンシャ</t>
    </rPh>
    <rPh sb="209" eb="211">
      <t>サンテイ</t>
    </rPh>
    <rPh sb="264" eb="266">
      <t>テイシュツ</t>
    </rPh>
    <rPh sb="266" eb="267">
      <t>サキ</t>
    </rPh>
    <rPh sb="270" eb="273">
      <t>シチョウソン</t>
    </rPh>
    <rPh sb="273" eb="274">
      <t>リツ</t>
    </rPh>
    <rPh sb="277" eb="280">
      <t>カクキョウイク</t>
    </rPh>
    <rPh sb="280" eb="282">
      <t>ジム</t>
    </rPh>
    <rPh sb="282" eb="283">
      <t>ショ</t>
    </rPh>
    <rPh sb="284" eb="286">
      <t>シショ</t>
    </rPh>
    <rPh sb="289" eb="291">
      <t>ケンリツ</t>
    </rPh>
    <rPh sb="291" eb="293">
      <t>コウトウ</t>
    </rPh>
    <rPh sb="293" eb="295">
      <t>ガッコウ</t>
    </rPh>
    <rPh sb="296" eb="298">
      <t>トクベツ</t>
    </rPh>
    <rPh sb="298" eb="300">
      <t>シエン</t>
    </rPh>
    <rPh sb="300" eb="302">
      <t>ガッコウ</t>
    </rPh>
    <rPh sb="303" eb="304">
      <t>ケン</t>
    </rPh>
    <rPh sb="304" eb="305">
      <t>キョウ</t>
    </rPh>
    <rPh sb="305" eb="306">
      <t>イ</t>
    </rPh>
    <rPh sb="306" eb="309">
      <t>ジムキョク</t>
    </rPh>
    <rPh sb="309" eb="310">
      <t>トウ</t>
    </rPh>
    <rPh sb="317" eb="319">
      <t>タイショウ</t>
    </rPh>
    <rPh sb="319" eb="321">
      <t>ショゾク</t>
    </rPh>
    <rPh sb="322" eb="324">
      <t>ソウム</t>
    </rPh>
    <rPh sb="324" eb="326">
      <t>ジム</t>
    </rPh>
    <rPh sb="334" eb="335">
      <t>タ</t>
    </rPh>
    <rPh sb="336" eb="338">
      <t>ショゾク</t>
    </rPh>
    <rPh sb="339" eb="341">
      <t>ダイガク</t>
    </rPh>
    <rPh sb="342" eb="344">
      <t>クミアイ</t>
    </rPh>
    <rPh sb="344" eb="345">
      <t>トウ</t>
    </rPh>
    <rPh sb="347" eb="349">
      <t>コウリツ</t>
    </rPh>
    <rPh sb="349" eb="351">
      <t>ガッコウ</t>
    </rPh>
    <rPh sb="351" eb="353">
      <t>キョウサイ</t>
    </rPh>
    <rPh sb="353" eb="355">
      <t>クミアイ</t>
    </rPh>
    <rPh sb="355" eb="357">
      <t>アイチ</t>
    </rPh>
    <rPh sb="357" eb="359">
      <t>シブ</t>
    </rPh>
    <rPh sb="360" eb="362">
      <t>キョウサイ</t>
    </rPh>
    <rPh sb="362" eb="364">
      <t>ケイリ</t>
    </rPh>
    <rPh sb="369" eb="372">
      <t>アイチケン</t>
    </rPh>
    <rPh sb="372" eb="374">
      <t>キョウイク</t>
    </rPh>
    <rPh sb="374" eb="377">
      <t>イインカイ</t>
    </rPh>
    <rPh sb="377" eb="379">
      <t>フクリ</t>
    </rPh>
    <rPh sb="379" eb="380">
      <t>カ</t>
    </rPh>
    <rPh sb="380" eb="381">
      <t>ナイ</t>
    </rPh>
    <phoneticPr fontId="2"/>
  </si>
  <si>
    <t>なお、従前の標準報酬等級（短期）はダウンロードした給与データのI4セル、標準報酬等級（厚生年金）はL4セルに</t>
    <rPh sb="3" eb="5">
      <t>ジュウゼン</t>
    </rPh>
    <rPh sb="6" eb="8">
      <t>ヒョウジュン</t>
    </rPh>
    <rPh sb="8" eb="10">
      <t>ホウシュウ</t>
    </rPh>
    <rPh sb="10" eb="12">
      <t>トウキュウ</t>
    </rPh>
    <rPh sb="13" eb="15">
      <t>タンキ</t>
    </rPh>
    <rPh sb="25" eb="27">
      <t>キュウヨ</t>
    </rPh>
    <rPh sb="36" eb="38">
      <t>ヒョウジュン</t>
    </rPh>
    <rPh sb="38" eb="40">
      <t>ホウシュウ</t>
    </rPh>
    <rPh sb="40" eb="42">
      <t>トウキュウ</t>
    </rPh>
    <rPh sb="43" eb="45">
      <t>コウセイ</t>
    </rPh>
    <rPh sb="45" eb="47">
      <t>ネンキン</t>
    </rPh>
    <phoneticPr fontId="2"/>
  </si>
  <si>
    <t>※このとき、「提出年度」の欄が当年度となっていることを確認してください。</t>
    <rPh sb="7" eb="9">
      <t>テイシュツ</t>
    </rPh>
    <rPh sb="9" eb="11">
      <t>ネンド</t>
    </rPh>
    <rPh sb="13" eb="14">
      <t>ラン</t>
    </rPh>
    <rPh sb="15" eb="18">
      <t>トウネンド</t>
    </rPh>
    <rPh sb="27" eb="29">
      <t>カクニン</t>
    </rPh>
    <phoneticPr fontId="2"/>
  </si>
  <si>
    <t>⑤貼り付けた結果を確認してください。（誤りがある場合は修正してください。）</t>
    <rPh sb="1" eb="2">
      <t>ハ</t>
    </rPh>
    <rPh sb="3" eb="4">
      <t>ツ</t>
    </rPh>
    <rPh sb="6" eb="8">
      <t>ケッカ</t>
    </rPh>
    <rPh sb="9" eb="11">
      <t>カクニン</t>
    </rPh>
    <rPh sb="19" eb="20">
      <t>アヤマ</t>
    </rPh>
    <rPh sb="24" eb="26">
      <t>バアイ</t>
    </rPh>
    <rPh sb="27" eb="29">
      <t>シュウセイ</t>
    </rPh>
    <phoneticPr fontId="2"/>
  </si>
  <si>
    <t>⑥給与データを貼り付けた箇所以外の各項目については、直接入力してください。</t>
    <rPh sb="1" eb="3">
      <t>キュウヨ</t>
    </rPh>
    <rPh sb="7" eb="8">
      <t>ハ</t>
    </rPh>
    <rPh sb="9" eb="10">
      <t>ツ</t>
    </rPh>
    <rPh sb="12" eb="14">
      <t>カショ</t>
    </rPh>
    <rPh sb="14" eb="16">
      <t>イガイ</t>
    </rPh>
    <rPh sb="17" eb="18">
      <t>カク</t>
    </rPh>
    <rPh sb="18" eb="20">
      <t>コウモク</t>
    </rPh>
    <phoneticPr fontId="2"/>
  </si>
  <si>
    <t>⑦全ての項目への入力が完了したら、【判定】シートで結果を確認してください。</t>
    <rPh sb="1" eb="2">
      <t>スベ</t>
    </rPh>
    <rPh sb="4" eb="6">
      <t>コウモク</t>
    </rPh>
    <rPh sb="8" eb="10">
      <t>ニュウリョク</t>
    </rPh>
    <rPh sb="11" eb="13">
      <t>カンリョウ</t>
    </rPh>
    <rPh sb="18" eb="20">
      <t>ハンテイ</t>
    </rPh>
    <rPh sb="25" eb="27">
      <t>ケッカ</t>
    </rPh>
    <rPh sb="28" eb="30">
      <t>カクニン</t>
    </rPh>
    <phoneticPr fontId="2"/>
  </si>
  <si>
    <t>※６月給与処理後から８月の末までの間以外でダウンロードした場合、データが空白となります。</t>
    <rPh sb="2" eb="3">
      <t>ガツ</t>
    </rPh>
    <rPh sb="3" eb="5">
      <t>キュウヨ</t>
    </rPh>
    <rPh sb="5" eb="7">
      <t>ショリ</t>
    </rPh>
    <rPh sb="7" eb="8">
      <t>ゴ</t>
    </rPh>
    <rPh sb="11" eb="12">
      <t>ガツ</t>
    </rPh>
    <rPh sb="13" eb="14">
      <t>マツ</t>
    </rPh>
    <rPh sb="17" eb="18">
      <t>カン</t>
    </rPh>
    <rPh sb="18" eb="20">
      <t>イガイ</t>
    </rPh>
    <rPh sb="29" eb="31">
      <t>バアイ</t>
    </rPh>
    <rPh sb="36" eb="38">
      <t>クウハク</t>
    </rPh>
    <phoneticPr fontId="2"/>
  </si>
  <si>
    <t>F24セルにデータを貼り付け（F23セルに貼り付けないようにしてください）</t>
    <phoneticPr fontId="2"/>
  </si>
  <si>
    <t>※６月給与処理後当年度用のデータが生成された後は、その後に追徴、返納があっても修正がされないため注意</t>
    <rPh sb="2" eb="3">
      <t>ガツ</t>
    </rPh>
    <rPh sb="3" eb="5">
      <t>キュウヨ</t>
    </rPh>
    <rPh sb="5" eb="7">
      <t>ショリ</t>
    </rPh>
    <rPh sb="7" eb="8">
      <t>ゴ</t>
    </rPh>
    <rPh sb="8" eb="11">
      <t>トウネンド</t>
    </rPh>
    <rPh sb="11" eb="12">
      <t>ヨウ</t>
    </rPh>
    <rPh sb="17" eb="19">
      <t>セイセイ</t>
    </rPh>
    <rPh sb="22" eb="23">
      <t>アト</t>
    </rPh>
    <rPh sb="27" eb="28">
      <t>ゴ</t>
    </rPh>
    <rPh sb="29" eb="31">
      <t>ツイチョウ</t>
    </rPh>
    <rPh sb="32" eb="34">
      <t>ヘンノウ</t>
    </rPh>
    <rPh sb="39" eb="41">
      <t>シュウセイ</t>
    </rPh>
    <rPh sb="48" eb="50">
      <t>チュウイ</t>
    </rPh>
    <phoneticPr fontId="2"/>
  </si>
  <si>
    <t>令和５年</t>
    <rPh sb="0" eb="2">
      <t>レイワ</t>
    </rPh>
    <rPh sb="3" eb="4">
      <t>ネン</t>
    </rPh>
    <phoneticPr fontId="2"/>
  </si>
  <si>
    <t>令和６年</t>
    <rPh sb="0" eb="2">
      <t>レイワ</t>
    </rPh>
    <rPh sb="3" eb="4">
      <t>ネン</t>
    </rPh>
    <phoneticPr fontId="2"/>
  </si>
  <si>
    <t>④【令和６年度版】保険者算定 申立書・同意書（４月昇給者用）.xlsx（当エクセルファイル）の【入力用】シート</t>
    <rPh sb="2" eb="4">
      <t>レイワ</t>
    </rPh>
    <rPh sb="5" eb="7">
      <t>ネンド</t>
    </rPh>
    <rPh sb="7" eb="8">
      <t>バン</t>
    </rPh>
    <rPh sb="9" eb="12">
      <t>ホケンシャ</t>
    </rPh>
    <rPh sb="12" eb="14">
      <t>サンテイ</t>
    </rPh>
    <rPh sb="15" eb="18">
      <t>モウシタテショ</t>
    </rPh>
    <rPh sb="19" eb="22">
      <t>ドウイショ</t>
    </rPh>
    <rPh sb="24" eb="25">
      <t>ガツ</t>
    </rPh>
    <rPh sb="25" eb="27">
      <t>ショウキュウ</t>
    </rPh>
    <rPh sb="27" eb="29">
      <t>シャヨウ</t>
    </rPh>
    <rPh sb="36" eb="37">
      <t>トウ</t>
    </rPh>
    <rPh sb="48" eb="51">
      <t>ニュウリョクヨウ</t>
    </rPh>
    <phoneticPr fontId="2"/>
  </si>
  <si>
    <t>記載されています。標準報酬等級（退職等年金）については、標準報酬等級（短期）が36等級以上である場合は</t>
    <rPh sb="16" eb="18">
      <t>タイショク</t>
    </rPh>
    <rPh sb="18" eb="19">
      <t>トウ</t>
    </rPh>
    <rPh sb="19" eb="21">
      <t>ネンキン</t>
    </rPh>
    <rPh sb="41" eb="43">
      <t>トウキュウ</t>
    </rPh>
    <rPh sb="43" eb="45">
      <t>イジョウ</t>
    </rPh>
    <rPh sb="48" eb="50">
      <t>バアイ</t>
    </rPh>
    <phoneticPr fontId="2"/>
  </si>
  <si>
    <t>32等級、それ以外の場合は標準報酬等級（厚生年金）と同じです。</t>
    <rPh sb="20" eb="24">
      <t>コウセイネンキン</t>
    </rPh>
    <phoneticPr fontId="2"/>
  </si>
  <si>
    <t>組合員番号</t>
    <rPh sb="0" eb="3">
      <t>クミアイイン</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</si>
</sst>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0" x14ac:knownFonts="1">
    <font>
      <sz val="11"/>
      <color theme="1"/>
      <name val="ＭＳ Ｐゴシック"/>
      <family val="3"/>
      <charset val="128"/>
      <scheme val="minor"/>
    </font>
    <font>
      <sz val="14"/>
      <name val="ＭＳ ゴシック"/>
      <family val="3"/>
      <charset val="128"/>
    </font>
    <font>
      <sz val="6"/>
      <name val="ＭＳ Ｐゴシック"/>
      <family val="3"/>
      <charset val="128"/>
      <scheme val="minor"/>
    </font>
    <font>
      <b/>
      <sz val="14"/>
      <name val="ＭＳ ゴシック"/>
      <family val="3"/>
      <charset val="128"/>
    </font>
    <font>
      <sz val="6"/>
      <name val="ＭＳ Ｐゴシック"/>
      <family val="3"/>
      <charset val="128"/>
    </font>
    <font>
      <sz val="13"/>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b/>
      <sz val="18"/>
      <name val="ＭＳ ゴシック"/>
      <family val="3"/>
      <charset val="128"/>
    </font>
    <font>
      <sz val="16"/>
      <name val="ＭＳ ゴシック"/>
      <family val="3"/>
      <charset val="128"/>
    </font>
    <font>
      <sz val="11"/>
      <color theme="1"/>
      <name val="ＭＳ Ｐゴシック"/>
      <family val="2"/>
      <scheme val="minor"/>
    </font>
    <font>
      <b/>
      <sz val="14"/>
      <color theme="1"/>
      <name val="ＭＳ Ｐゴシック"/>
      <family val="3"/>
      <charset val="128"/>
      <scheme val="minor"/>
    </font>
    <font>
      <b/>
      <sz val="16"/>
      <color theme="1"/>
      <name val="ＭＳ Ｐゴシック"/>
      <family val="3"/>
      <charset val="128"/>
      <scheme val="minor"/>
    </font>
    <font>
      <vertAlign val="superscript"/>
      <sz val="14"/>
      <name val="ＭＳ ゴシック"/>
      <family val="3"/>
      <charset val="128"/>
    </font>
    <font>
      <sz val="11"/>
      <color theme="1"/>
      <name val="ＭＳ Ｐ明朝"/>
      <family val="1"/>
      <charset val="128"/>
    </font>
    <font>
      <sz val="10.5"/>
      <color theme="1"/>
      <name val="ＭＳ 明朝"/>
      <family val="1"/>
      <charset val="128"/>
    </font>
    <font>
      <sz val="14"/>
      <color theme="1"/>
      <name val="ＭＳ Ｐ明朝"/>
      <family val="1"/>
      <charset val="128"/>
    </font>
    <font>
      <sz val="9"/>
      <color theme="1"/>
      <name val="ＭＳ Ｐゴシック"/>
      <family val="3"/>
      <charset val="128"/>
      <scheme val="minor"/>
    </font>
    <font>
      <sz val="9"/>
      <color theme="1"/>
      <name val="ＭＳ 明朝"/>
      <family val="1"/>
      <charset val="128"/>
    </font>
    <font>
      <sz val="6"/>
      <color theme="1"/>
      <name val="ＭＳ Ｐゴシック"/>
      <family val="3"/>
      <charset val="128"/>
      <scheme val="minor"/>
    </font>
    <font>
      <sz val="8"/>
      <color theme="1"/>
      <name val="ＭＳ Ｐゴシック"/>
      <family val="3"/>
      <charset val="128"/>
      <scheme val="minor"/>
    </font>
    <font>
      <u/>
      <sz val="11"/>
      <color theme="1"/>
      <name val="ＭＳ Ｐゴシック"/>
      <family val="3"/>
      <charset val="128"/>
      <scheme val="minor"/>
    </font>
    <font>
      <sz val="10"/>
      <name val="ＭＳ ゴシック"/>
      <family val="3"/>
      <charset val="128"/>
    </font>
    <font>
      <sz val="12"/>
      <color theme="1"/>
      <name val="ＭＳ Ｐ明朝"/>
      <family val="1"/>
      <charset val="128"/>
    </font>
    <font>
      <u/>
      <sz val="14"/>
      <name val="ＭＳ ゴシック"/>
      <family val="3"/>
      <charset val="128"/>
    </font>
    <font>
      <sz val="10"/>
      <color theme="1"/>
      <name val="ＭＳ Ｐゴシック"/>
      <family val="3"/>
      <charset val="128"/>
      <scheme val="minor"/>
    </font>
    <font>
      <sz val="8"/>
      <color theme="1"/>
      <name val="ＭＳ Ｐ明朝"/>
      <family val="1"/>
      <charset val="128"/>
    </font>
    <font>
      <sz val="11"/>
      <color rgb="FFFF0000"/>
      <name val="ＭＳ Ｐ明朝"/>
      <family val="1"/>
      <charset val="128"/>
    </font>
    <font>
      <sz val="6"/>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0"/>
        <bgColor indexed="64"/>
      </patternFill>
    </fill>
  </fills>
  <borders count="16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top/>
      <bottom style="thin">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left style="thin">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double">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s>
  <cellStyleXfs count="2">
    <xf numFmtId="0" fontId="0" fillId="0" borderId="0">
      <alignment vertical="center"/>
    </xf>
    <xf numFmtId="0" fontId="11" fillId="0" borderId="0"/>
  </cellStyleXfs>
  <cellXfs count="879">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3" fillId="0" borderId="0" xfId="0" applyFont="1">
      <alignment vertical="center"/>
    </xf>
    <xf numFmtId="176" fontId="1" fillId="0" borderId="0" xfId="0" applyNumberFormat="1" applyFont="1" applyBorder="1" applyAlignment="1">
      <alignment horizontal="center" vertical="center"/>
    </xf>
    <xf numFmtId="0" fontId="1" fillId="0" borderId="0" xfId="0" applyFont="1" applyBorder="1" applyAlignment="1">
      <alignment horizontal="center" vertical="center"/>
    </xf>
    <xf numFmtId="49" fontId="3" fillId="0" borderId="0" xfId="0" applyNumberFormat="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6" fillId="0" borderId="0" xfId="0" applyFont="1">
      <alignment vertical="center"/>
    </xf>
    <xf numFmtId="0" fontId="6" fillId="0" borderId="0" xfId="0" applyFont="1" applyFill="1">
      <alignment vertical="center"/>
    </xf>
    <xf numFmtId="0" fontId="7" fillId="0" borderId="0" xfId="0" applyFont="1" applyFill="1">
      <alignment vertical="center"/>
    </xf>
    <xf numFmtId="0" fontId="7" fillId="0" borderId="0" xfId="0" applyFont="1">
      <alignment vertical="center"/>
    </xf>
    <xf numFmtId="0" fontId="9" fillId="0" borderId="0" xfId="0" applyFont="1" applyAlignment="1">
      <alignment horizontal="center" vertical="center" wrapText="1"/>
    </xf>
    <xf numFmtId="0" fontId="1" fillId="0" borderId="0" xfId="0" applyFont="1" applyBorder="1" applyAlignment="1">
      <alignment horizontal="center" vertical="center"/>
    </xf>
    <xf numFmtId="176" fontId="0" fillId="0" borderId="0" xfId="0" applyNumberFormat="1" applyAlignment="1">
      <alignment vertical="center" wrapText="1"/>
    </xf>
    <xf numFmtId="176" fontId="0" fillId="0" borderId="30" xfId="0" applyNumberFormat="1" applyBorder="1" applyAlignment="1">
      <alignment vertical="center" wrapText="1"/>
    </xf>
    <xf numFmtId="176" fontId="0" fillId="0" borderId="24" xfId="0" applyNumberFormat="1" applyBorder="1" applyAlignment="1">
      <alignment vertical="center" wrapText="1"/>
    </xf>
    <xf numFmtId="176" fontId="0" fillId="0" borderId="0" xfId="0" applyNumberFormat="1" applyBorder="1" applyAlignment="1">
      <alignment horizontal="center" vertical="center" wrapText="1"/>
    </xf>
    <xf numFmtId="176" fontId="0" fillId="0" borderId="0" xfId="0" applyNumberFormat="1" applyFill="1" applyBorder="1" applyAlignment="1">
      <alignment horizontal="center" vertical="center" wrapText="1"/>
    </xf>
    <xf numFmtId="176" fontId="0" fillId="0" borderId="0" xfId="0" applyNumberFormat="1" applyAlignment="1">
      <alignment vertical="center"/>
    </xf>
    <xf numFmtId="176" fontId="0" fillId="0" borderId="0" xfId="0" applyNumberFormat="1" applyBorder="1" applyAlignment="1">
      <alignment vertical="center" wrapText="1"/>
    </xf>
    <xf numFmtId="176" fontId="0" fillId="0" borderId="0" xfId="0" applyNumberFormat="1" applyAlignment="1">
      <alignment horizontal="left" vertical="center"/>
    </xf>
    <xf numFmtId="177" fontId="1" fillId="0" borderId="0" xfId="0" applyNumberFormat="1" applyFont="1" applyFill="1">
      <alignment vertical="center"/>
    </xf>
    <xf numFmtId="177" fontId="1" fillId="0" borderId="0" xfId="0" applyNumberFormat="1" applyFont="1">
      <alignment vertical="center"/>
    </xf>
    <xf numFmtId="177" fontId="1" fillId="0" borderId="0" xfId="0" applyNumberFormat="1" applyFont="1" applyAlignment="1">
      <alignment vertical="center"/>
    </xf>
    <xf numFmtId="177" fontId="1" fillId="0" borderId="0" xfId="0" applyNumberFormat="1" applyFont="1" applyAlignment="1">
      <alignment horizontal="left" vertical="center"/>
    </xf>
    <xf numFmtId="177" fontId="1" fillId="0" borderId="0" xfId="0" applyNumberFormat="1" applyFont="1" applyBorder="1" applyAlignment="1">
      <alignment vertical="center"/>
    </xf>
    <xf numFmtId="177" fontId="3" fillId="0" borderId="0" xfId="0" applyNumberFormat="1" applyFont="1" applyBorder="1" applyAlignment="1">
      <alignment horizontal="center" vertical="center"/>
    </xf>
    <xf numFmtId="177" fontId="1" fillId="0" borderId="0" xfId="0" applyNumberFormat="1" applyFont="1" applyBorder="1">
      <alignment vertical="center"/>
    </xf>
    <xf numFmtId="177" fontId="1" fillId="0" borderId="0" xfId="0" applyNumberFormat="1" applyFont="1" applyAlignment="1">
      <alignment horizontal="center" vertical="center"/>
    </xf>
    <xf numFmtId="177" fontId="3" fillId="0" borderId="0" xfId="0" applyNumberFormat="1" applyFont="1">
      <alignment vertical="center"/>
    </xf>
    <xf numFmtId="177" fontId="3" fillId="0" borderId="0" xfId="0" applyNumberFormat="1" applyFont="1" applyFill="1">
      <alignment vertical="center"/>
    </xf>
    <xf numFmtId="177" fontId="6" fillId="0" borderId="0" xfId="0" applyNumberFormat="1" applyFont="1" applyFill="1">
      <alignment vertical="center"/>
    </xf>
    <xf numFmtId="177" fontId="8"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xf>
    <xf numFmtId="177" fontId="7" fillId="0" borderId="0" xfId="0" applyNumberFormat="1" applyFont="1">
      <alignment vertical="center"/>
    </xf>
    <xf numFmtId="177" fontId="7" fillId="0" borderId="0" xfId="0" applyNumberFormat="1" applyFont="1" applyFill="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horizontal="center" vertical="center" wrapText="1"/>
    </xf>
    <xf numFmtId="177" fontId="1" fillId="0" borderId="12" xfId="0" applyNumberFormat="1" applyFont="1" applyBorder="1">
      <alignment vertical="center"/>
    </xf>
    <xf numFmtId="177" fontId="1" fillId="0" borderId="10" xfId="0" applyNumberFormat="1" applyFont="1" applyBorder="1">
      <alignment vertical="center"/>
    </xf>
    <xf numFmtId="177" fontId="1" fillId="0" borderId="9" xfId="0" applyNumberFormat="1" applyFont="1" applyBorder="1">
      <alignment vertical="center"/>
    </xf>
    <xf numFmtId="177" fontId="1" fillId="0" borderId="8" xfId="0" applyNumberFormat="1" applyFont="1" applyBorder="1">
      <alignment vertical="center"/>
    </xf>
    <xf numFmtId="177" fontId="1" fillId="0" borderId="7" xfId="0" applyNumberFormat="1" applyFont="1" applyBorder="1">
      <alignment vertical="center"/>
    </xf>
    <xf numFmtId="0" fontId="15" fillId="0" borderId="0" xfId="0" applyFont="1">
      <alignment vertical="center"/>
    </xf>
    <xf numFmtId="0" fontId="15" fillId="0" borderId="0" xfId="0" applyFont="1" applyAlignment="1">
      <alignment horizontal="center" vertical="center"/>
    </xf>
    <xf numFmtId="176" fontId="0" fillId="0" borderId="30" xfId="0" applyNumberFormat="1" applyFill="1" applyBorder="1" applyAlignment="1">
      <alignment horizontal="center" vertical="center" wrapText="1"/>
    </xf>
    <xf numFmtId="176" fontId="18" fillId="0" borderId="0" xfId="0" applyNumberFormat="1" applyFont="1" applyAlignment="1">
      <alignment vertical="center" wrapText="1"/>
    </xf>
    <xf numFmtId="0" fontId="0" fillId="0" borderId="0" xfId="0" applyBorder="1">
      <alignment vertical="center"/>
    </xf>
    <xf numFmtId="0" fontId="0" fillId="0" borderId="11" xfId="0" applyBorder="1">
      <alignment vertical="center"/>
    </xf>
    <xf numFmtId="176" fontId="20" fillId="0" borderId="0" xfId="0" applyNumberFormat="1" applyFont="1" applyAlignment="1">
      <alignment vertical="center"/>
    </xf>
    <xf numFmtId="176" fontId="0" fillId="0" borderId="32" xfId="0" applyNumberFormat="1" applyFill="1" applyBorder="1" applyAlignment="1">
      <alignment vertical="center" wrapText="1"/>
    </xf>
    <xf numFmtId="176" fontId="0" fillId="0" borderId="31" xfId="0" applyNumberFormat="1" applyFill="1" applyBorder="1" applyAlignment="1">
      <alignment vertical="center" wrapText="1"/>
    </xf>
    <xf numFmtId="176" fontId="0" fillId="0" borderId="31" xfId="0" applyNumberFormat="1" applyFill="1" applyBorder="1" applyAlignment="1">
      <alignment horizontal="center" vertical="center" wrapText="1"/>
    </xf>
    <xf numFmtId="176" fontId="0" fillId="0" borderId="23" xfId="0" applyNumberFormat="1" applyFill="1" applyBorder="1" applyAlignment="1">
      <alignment vertical="center" wrapText="1"/>
    </xf>
    <xf numFmtId="176" fontId="0" fillId="0" borderId="11" xfId="0" applyNumberFormat="1" applyFill="1" applyBorder="1" applyAlignment="1">
      <alignment vertical="center" wrapText="1"/>
    </xf>
    <xf numFmtId="176" fontId="0" fillId="0" borderId="24" xfId="0" applyNumberFormat="1" applyFill="1" applyBorder="1" applyAlignment="1">
      <alignment vertical="center" wrapText="1"/>
    </xf>
    <xf numFmtId="176" fontId="13" fillId="0" borderId="0" xfId="0" applyNumberFormat="1" applyFont="1" applyFill="1" applyBorder="1" applyAlignment="1">
      <alignment vertical="center" wrapText="1"/>
    </xf>
    <xf numFmtId="0" fontId="1" fillId="0" borderId="0" xfId="0" applyFont="1" applyBorder="1" applyAlignment="1">
      <alignment horizontal="center" vertical="center"/>
    </xf>
    <xf numFmtId="0" fontId="1" fillId="0" borderId="5" xfId="0" applyFont="1" applyBorder="1">
      <alignment vertical="center"/>
    </xf>
    <xf numFmtId="0" fontId="1" fillId="0" borderId="69" xfId="0" applyFont="1" applyBorder="1">
      <alignment vertical="center"/>
    </xf>
    <xf numFmtId="0" fontId="1" fillId="0" borderId="52"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0" xfId="0" applyFont="1" applyFill="1" applyBorder="1">
      <alignment vertical="center"/>
    </xf>
    <xf numFmtId="0" fontId="3" fillId="0" borderId="94" xfId="0" applyFont="1" applyBorder="1">
      <alignment vertical="center"/>
    </xf>
    <xf numFmtId="0" fontId="1" fillId="0" borderId="95" xfId="0" applyFont="1" applyBorder="1">
      <alignment vertical="center"/>
    </xf>
    <xf numFmtId="0" fontId="1" fillId="0" borderId="96" xfId="0" applyFont="1" applyBorder="1">
      <alignment vertical="center"/>
    </xf>
    <xf numFmtId="0" fontId="3" fillId="0" borderId="6"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49" fontId="3" fillId="0" borderId="52"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0" xfId="0" applyFont="1" applyBorder="1">
      <alignment vertical="center"/>
    </xf>
    <xf numFmtId="0" fontId="7" fillId="0" borderId="0" xfId="0" applyFont="1" applyBorder="1">
      <alignment vertical="center"/>
    </xf>
    <xf numFmtId="177" fontId="1" fillId="0" borderId="0" xfId="0" applyNumberFormat="1" applyFont="1" applyFill="1" applyBorder="1" applyAlignment="1">
      <alignment horizontal="center" vertical="center"/>
    </xf>
    <xf numFmtId="177" fontId="1" fillId="0" borderId="0" xfId="0" applyNumberFormat="1" applyFont="1" applyBorder="1" applyAlignment="1">
      <alignment horizontal="center" vertical="center"/>
    </xf>
    <xf numFmtId="177" fontId="1" fillId="0" borderId="0" xfId="0" applyNumberFormat="1" applyFont="1" applyFill="1" applyBorder="1" applyAlignment="1">
      <alignment vertical="center" wrapText="1"/>
    </xf>
    <xf numFmtId="177" fontId="1" fillId="0" borderId="11" xfId="0" applyNumberFormat="1" applyFont="1" applyFill="1" applyBorder="1">
      <alignment vertical="center"/>
    </xf>
    <xf numFmtId="177" fontId="1" fillId="0" borderId="0" xfId="0" applyNumberFormat="1" applyFont="1" applyFill="1" applyBorder="1">
      <alignment vertical="center"/>
    </xf>
    <xf numFmtId="177" fontId="6" fillId="0" borderId="0" xfId="0" applyNumberFormat="1" applyFont="1" applyFill="1" applyBorder="1" applyAlignment="1">
      <alignment horizontal="center" vertical="center"/>
    </xf>
    <xf numFmtId="177" fontId="1" fillId="0" borderId="0" xfId="0" applyNumberFormat="1" applyFont="1" applyBorder="1" applyAlignment="1">
      <alignment vertical="top" wrapText="1"/>
    </xf>
    <xf numFmtId="177" fontId="3" fillId="0" borderId="0" xfId="0" applyNumberFormat="1" applyFont="1" applyBorder="1" applyAlignment="1">
      <alignment vertical="center"/>
    </xf>
    <xf numFmtId="177" fontId="6" fillId="0" borderId="0" xfId="0" applyNumberFormat="1" applyFont="1" applyFill="1" applyBorder="1" applyAlignment="1">
      <alignment horizontal="left" vertical="center"/>
    </xf>
    <xf numFmtId="177" fontId="1" fillId="0" borderId="95" xfId="0" applyNumberFormat="1" applyFont="1" applyBorder="1">
      <alignment vertical="center"/>
    </xf>
    <xf numFmtId="177" fontId="1" fillId="0" borderId="95" xfId="0" applyNumberFormat="1" applyFont="1" applyBorder="1" applyAlignment="1">
      <alignment vertical="top" wrapText="1"/>
    </xf>
    <xf numFmtId="177" fontId="1" fillId="0" borderId="96" xfId="0" applyNumberFormat="1" applyFont="1" applyBorder="1">
      <alignment vertical="center"/>
    </xf>
    <xf numFmtId="177" fontId="7" fillId="0" borderId="97" xfId="0" applyNumberFormat="1" applyFont="1" applyBorder="1">
      <alignment vertical="center"/>
    </xf>
    <xf numFmtId="177" fontId="1" fillId="0" borderId="98" xfId="0" applyNumberFormat="1" applyFont="1" applyBorder="1">
      <alignment vertical="center"/>
    </xf>
    <xf numFmtId="177" fontId="1" fillId="0" borderId="99" xfId="0" applyNumberFormat="1" applyFont="1" applyBorder="1">
      <alignment vertical="center"/>
    </xf>
    <xf numFmtId="177" fontId="1" fillId="0" borderId="100" xfId="0" applyNumberFormat="1" applyFont="1" applyBorder="1">
      <alignment vertical="center"/>
    </xf>
    <xf numFmtId="177" fontId="1" fillId="0" borderId="97" xfId="0" applyNumberFormat="1" applyFont="1" applyBorder="1" applyAlignment="1">
      <alignment vertical="top" wrapText="1"/>
    </xf>
    <xf numFmtId="177" fontId="1" fillId="0" borderId="94" xfId="0" applyNumberFormat="1" applyFont="1" applyBorder="1">
      <alignment vertical="center"/>
    </xf>
    <xf numFmtId="177" fontId="1" fillId="0" borderId="97" xfId="0" applyNumberFormat="1" applyFont="1" applyBorder="1">
      <alignment vertical="center"/>
    </xf>
    <xf numFmtId="177" fontId="1" fillId="0" borderId="97" xfId="0" applyNumberFormat="1" applyFont="1" applyBorder="1" applyAlignment="1">
      <alignment vertical="center"/>
    </xf>
    <xf numFmtId="177" fontId="1" fillId="0" borderId="128" xfId="0" applyNumberFormat="1" applyFont="1" applyFill="1" applyBorder="1" applyAlignment="1">
      <alignment vertical="center"/>
    </xf>
    <xf numFmtId="177" fontId="3" fillId="0" borderId="6" xfId="0" applyNumberFormat="1" applyFont="1" applyBorder="1">
      <alignment vertical="center"/>
    </xf>
    <xf numFmtId="177" fontId="1" fillId="0" borderId="5" xfId="0" applyNumberFormat="1" applyFont="1" applyBorder="1">
      <alignment vertical="center"/>
    </xf>
    <xf numFmtId="177" fontId="1" fillId="0" borderId="69" xfId="0" applyNumberFormat="1" applyFont="1" applyBorder="1">
      <alignment vertical="center"/>
    </xf>
    <xf numFmtId="177" fontId="1" fillId="0" borderId="4" xfId="0" applyNumberFormat="1" applyFont="1" applyBorder="1" applyAlignment="1">
      <alignment vertical="center"/>
    </xf>
    <xf numFmtId="177" fontId="1" fillId="0" borderId="52" xfId="0" applyNumberFormat="1" applyFont="1" applyBorder="1" applyAlignment="1">
      <alignment vertical="center"/>
    </xf>
    <xf numFmtId="177" fontId="1" fillId="0" borderId="4" xfId="0" applyNumberFormat="1" applyFont="1" applyBorder="1">
      <alignment vertical="center"/>
    </xf>
    <xf numFmtId="177" fontId="1" fillId="0" borderId="52" xfId="0" applyNumberFormat="1" applyFont="1" applyBorder="1">
      <alignment vertical="center"/>
    </xf>
    <xf numFmtId="177" fontId="1" fillId="0" borderId="4" xfId="0" applyNumberFormat="1" applyFont="1" applyBorder="1" applyAlignment="1">
      <alignment horizontal="center" vertical="center"/>
    </xf>
    <xf numFmtId="177" fontId="3" fillId="0" borderId="52" xfId="0" applyNumberFormat="1" applyFont="1" applyBorder="1" applyAlignment="1">
      <alignment horizontal="center" vertical="center"/>
    </xf>
    <xf numFmtId="177" fontId="1" fillId="0" borderId="3" xfId="0" applyNumberFormat="1" applyFont="1" applyBorder="1">
      <alignment vertical="center"/>
    </xf>
    <xf numFmtId="177" fontId="1" fillId="0" borderId="2" xfId="0" applyNumberFormat="1" applyFont="1" applyBorder="1" applyAlignment="1">
      <alignment horizontal="center" vertical="center"/>
    </xf>
    <xf numFmtId="177" fontId="1" fillId="0" borderId="2" xfId="0" applyNumberFormat="1" applyFont="1" applyBorder="1" applyAlignment="1">
      <alignment vertical="center"/>
    </xf>
    <xf numFmtId="177" fontId="1" fillId="0" borderId="2" xfId="0" applyNumberFormat="1" applyFont="1" applyBorder="1">
      <alignment vertical="center"/>
    </xf>
    <xf numFmtId="177" fontId="1" fillId="0" borderId="1" xfId="0" applyNumberFormat="1" applyFont="1" applyBorder="1">
      <alignment vertical="center"/>
    </xf>
    <xf numFmtId="177" fontId="3" fillId="0" borderId="97" xfId="0" applyNumberFormat="1" applyFont="1" applyBorder="1" applyAlignment="1">
      <alignment vertical="center"/>
    </xf>
    <xf numFmtId="0" fontId="17" fillId="0" borderId="0" xfId="0" applyFont="1" applyAlignment="1">
      <alignment horizontal="center" vertical="center"/>
    </xf>
    <xf numFmtId="0" fontId="15" fillId="0" borderId="19" xfId="0" applyFont="1" applyBorder="1" applyAlignment="1">
      <alignment horizontal="center" vertical="center"/>
    </xf>
    <xf numFmtId="0" fontId="15" fillId="0" borderId="19" xfId="0" applyFont="1" applyFill="1" applyBorder="1" applyAlignment="1">
      <alignment vertical="center"/>
    </xf>
    <xf numFmtId="0" fontId="15" fillId="0" borderId="11" xfId="0" applyFont="1" applyFill="1" applyBorder="1" applyAlignment="1">
      <alignment vertical="center"/>
    </xf>
    <xf numFmtId="0" fontId="15" fillId="0" borderId="19" xfId="0" applyFont="1" applyFill="1" applyBorder="1" applyAlignment="1">
      <alignment horizontal="center" vertical="center"/>
    </xf>
    <xf numFmtId="0" fontId="15" fillId="4" borderId="0" xfId="0" applyFont="1" applyFill="1" applyAlignment="1">
      <alignment horizontal="center" vertical="center"/>
    </xf>
    <xf numFmtId="0" fontId="15" fillId="0" borderId="0" xfId="0" applyFont="1" applyFill="1" applyAlignment="1">
      <alignment vertical="center"/>
    </xf>
    <xf numFmtId="0" fontId="24" fillId="0" borderId="0" xfId="0" applyFont="1">
      <alignment vertical="center"/>
    </xf>
    <xf numFmtId="177" fontId="25" fillId="0" borderId="0" xfId="0" applyNumberFormat="1" applyFont="1" applyBorder="1">
      <alignment vertical="center"/>
    </xf>
    <xf numFmtId="0" fontId="25" fillId="0" borderId="0" xfId="0" applyFont="1" applyBorder="1">
      <alignment vertical="center"/>
    </xf>
    <xf numFmtId="0" fontId="0" fillId="4" borderId="53" xfId="0" applyFill="1" applyBorder="1">
      <alignment vertical="center"/>
    </xf>
    <xf numFmtId="0" fontId="0" fillId="0" borderId="26" xfId="0" applyBorder="1">
      <alignment vertical="center"/>
    </xf>
    <xf numFmtId="0" fontId="0" fillId="4" borderId="152" xfId="0" applyFill="1" applyBorder="1" applyAlignment="1">
      <alignment horizontal="center" vertical="center"/>
    </xf>
    <xf numFmtId="0" fontId="0" fillId="0" borderId="154" xfId="0" applyBorder="1" applyAlignment="1">
      <alignment horizontal="center" vertical="center"/>
    </xf>
    <xf numFmtId="0" fontId="0" fillId="0" borderId="0" xfId="0" applyFill="1" applyBorder="1">
      <alignment vertical="center"/>
    </xf>
    <xf numFmtId="0" fontId="0" fillId="0" borderId="119" xfId="0" applyBorder="1" applyAlignment="1">
      <alignment horizontal="center" vertical="center"/>
    </xf>
    <xf numFmtId="0" fontId="0" fillId="0" borderId="141" xfId="0" applyBorder="1" applyAlignment="1">
      <alignment horizontal="center" vertical="center"/>
    </xf>
    <xf numFmtId="0" fontId="0" fillId="0" borderId="146" xfId="0"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17" xfId="0" applyFill="1" applyBorder="1" applyAlignment="1">
      <alignment horizontal="center" vertical="center"/>
    </xf>
    <xf numFmtId="0" fontId="0" fillId="0" borderId="1" xfId="0" applyFill="1" applyBorder="1" applyAlignment="1">
      <alignment horizontal="center" vertical="center"/>
    </xf>
    <xf numFmtId="176" fontId="0" fillId="4" borderId="132" xfId="0" applyNumberFormat="1" applyFill="1" applyBorder="1">
      <alignment vertical="center"/>
    </xf>
    <xf numFmtId="176" fontId="0" fillId="4" borderId="138" xfId="0" applyNumberFormat="1" applyFill="1" applyBorder="1">
      <alignment vertical="center"/>
    </xf>
    <xf numFmtId="176" fontId="0" fillId="4" borderId="137" xfId="0" applyNumberFormat="1" applyFill="1" applyBorder="1">
      <alignment vertical="center"/>
    </xf>
    <xf numFmtId="176" fontId="0" fillId="4" borderId="135" xfId="0" applyNumberFormat="1" applyFill="1" applyBorder="1">
      <alignment vertical="center"/>
    </xf>
    <xf numFmtId="176" fontId="0" fillId="4" borderId="139" xfId="0" applyNumberFormat="1" applyFill="1" applyBorder="1">
      <alignment vertical="center"/>
    </xf>
    <xf numFmtId="176" fontId="0" fillId="4" borderId="54" xfId="0" applyNumberFormat="1" applyFill="1" applyBorder="1">
      <alignment vertical="center"/>
    </xf>
    <xf numFmtId="176" fontId="0" fillId="4" borderId="140" xfId="0" applyNumberFormat="1" applyFill="1" applyBorder="1">
      <alignment vertical="center"/>
    </xf>
    <xf numFmtId="176" fontId="0" fillId="4" borderId="119" xfId="0" applyNumberFormat="1" applyFill="1" applyBorder="1">
      <alignment vertical="center"/>
    </xf>
    <xf numFmtId="176" fontId="0" fillId="4" borderId="141" xfId="0" applyNumberFormat="1" applyFill="1" applyBorder="1">
      <alignment vertical="center"/>
    </xf>
    <xf numFmtId="176" fontId="0" fillId="0" borderId="53" xfId="0" applyNumberFormat="1" applyFill="1" applyBorder="1">
      <alignment vertical="center"/>
    </xf>
    <xf numFmtId="176" fontId="0" fillId="0" borderId="59" xfId="0" applyNumberFormat="1" applyFill="1" applyBorder="1">
      <alignment vertical="center"/>
    </xf>
    <xf numFmtId="176" fontId="0" fillId="0" borderId="61" xfId="0" applyNumberFormat="1" applyFill="1" applyBorder="1">
      <alignment vertical="center"/>
    </xf>
    <xf numFmtId="176" fontId="0" fillId="0" borderId="62" xfId="0" applyNumberFormat="1" applyFill="1" applyBorder="1">
      <alignment vertical="center"/>
    </xf>
    <xf numFmtId="0" fontId="0" fillId="0" borderId="4" xfId="0" applyBorder="1" applyAlignment="1">
      <alignment horizontal="center" vertical="center"/>
    </xf>
    <xf numFmtId="0" fontId="0" fillId="0" borderId="0" xfId="0" applyAlignment="1">
      <alignment vertical="center"/>
    </xf>
    <xf numFmtId="0" fontId="0" fillId="0" borderId="0" xfId="0" applyNumberFormat="1" applyAlignment="1">
      <alignment vertical="center"/>
    </xf>
    <xf numFmtId="0" fontId="0" fillId="0" borderId="155" xfId="0" applyBorder="1" applyAlignment="1">
      <alignment horizontal="center" vertical="center"/>
    </xf>
    <xf numFmtId="0" fontId="0" fillId="0" borderId="0" xfId="0" applyBorder="1" applyAlignment="1">
      <alignment vertical="center"/>
    </xf>
    <xf numFmtId="176" fontId="0" fillId="0" borderId="0" xfId="0" applyNumberFormat="1" applyFont="1" applyBorder="1" applyAlignment="1">
      <alignment vertical="center" wrapText="1"/>
    </xf>
    <xf numFmtId="0" fontId="18" fillId="0" borderId="0" xfId="0" applyNumberFormat="1" applyFont="1" applyBorder="1" applyAlignment="1">
      <alignment vertical="center"/>
    </xf>
    <xf numFmtId="176" fontId="0" fillId="0" borderId="0" xfId="0" applyNumberFormat="1" applyBorder="1" applyAlignment="1">
      <alignment vertical="center"/>
    </xf>
    <xf numFmtId="176" fontId="0" fillId="0" borderId="0" xfId="0" applyNumberFormat="1" applyBorder="1" applyAlignment="1">
      <alignment horizontal="left" vertical="center"/>
    </xf>
    <xf numFmtId="0" fontId="0" fillId="0" borderId="52" xfId="0" applyBorder="1">
      <alignment vertical="center"/>
    </xf>
    <xf numFmtId="0" fontId="21" fillId="0" borderId="153" xfId="0" applyFont="1" applyBorder="1" applyAlignment="1">
      <alignment horizontal="center" vertical="center"/>
    </xf>
    <xf numFmtId="0" fontId="21" fillId="0" borderId="137" xfId="0" applyFont="1" applyBorder="1" applyAlignment="1">
      <alignment horizontal="center" vertical="center"/>
    </xf>
    <xf numFmtId="0" fontId="21" fillId="0" borderId="143" xfId="0" applyFont="1" applyBorder="1" applyAlignment="1">
      <alignment horizontal="center" vertical="center"/>
    </xf>
    <xf numFmtId="0" fontId="0" fillId="0" borderId="26" xfId="0" applyBorder="1" applyAlignment="1">
      <alignment vertical="center"/>
    </xf>
    <xf numFmtId="0" fontId="0" fillId="0" borderId="11" xfId="0" applyBorder="1" applyAlignment="1">
      <alignment vertical="center"/>
    </xf>
    <xf numFmtId="0" fontId="0" fillId="0" borderId="0" xfId="0" applyAlignment="1">
      <alignment horizontal="right" vertical="center"/>
    </xf>
    <xf numFmtId="0" fontId="21" fillId="0" borderId="0" xfId="0" applyFont="1" applyBorder="1" applyAlignment="1">
      <alignment vertical="center"/>
    </xf>
    <xf numFmtId="0" fontId="9" fillId="0" borderId="0" xfId="0" applyFont="1" applyAlignment="1">
      <alignment vertical="center" wrapText="1"/>
    </xf>
    <xf numFmtId="177" fontId="9" fillId="0" borderId="0" xfId="0" applyNumberFormat="1" applyFont="1" applyAlignment="1">
      <alignment vertical="center" wrapText="1"/>
    </xf>
    <xf numFmtId="177" fontId="1" fillId="0" borderId="11" xfId="0" applyNumberFormat="1" applyFont="1" applyFill="1" applyBorder="1" applyAlignment="1">
      <alignment vertical="center" shrinkToFit="1"/>
    </xf>
    <xf numFmtId="0" fontId="0" fillId="0" borderId="0" xfId="0" applyFill="1" applyBorder="1" applyAlignment="1">
      <alignment horizontal="center" vertical="center"/>
    </xf>
    <xf numFmtId="176" fontId="0" fillId="0" borderId="27" xfId="0" applyNumberFormat="1" applyBorder="1" applyAlignment="1">
      <alignment vertical="center" wrapText="1"/>
    </xf>
    <xf numFmtId="176" fontId="0" fillId="0" borderId="52" xfId="0" applyNumberFormat="1" applyBorder="1" applyAlignment="1">
      <alignment vertical="center" wrapText="1"/>
    </xf>
    <xf numFmtId="176" fontId="0" fillId="0" borderId="28" xfId="0" applyNumberFormat="1" applyBorder="1" applyAlignment="1">
      <alignment vertical="center" wrapText="1"/>
    </xf>
    <xf numFmtId="176" fontId="0" fillId="0" borderId="5" xfId="0" applyNumberFormat="1" applyBorder="1" applyAlignment="1">
      <alignment vertical="center" wrapText="1"/>
    </xf>
    <xf numFmtId="176" fontId="0" fillId="0" borderId="29" xfId="0" applyNumberFormat="1" applyBorder="1" applyAlignment="1">
      <alignment vertical="center" wrapText="1"/>
    </xf>
    <xf numFmtId="0" fontId="27" fillId="0" borderId="0" xfId="0" applyFont="1">
      <alignment vertical="center"/>
    </xf>
    <xf numFmtId="0" fontId="17" fillId="0" borderId="0" xfId="0" applyFont="1" applyAlignment="1">
      <alignment horizontal="center" vertical="center"/>
    </xf>
    <xf numFmtId="0" fontId="15" fillId="0" borderId="0" xfId="0" applyFont="1" applyAlignment="1">
      <alignment horizontal="center" vertical="center"/>
    </xf>
    <xf numFmtId="0" fontId="28" fillId="4" borderId="0" xfId="0" applyFont="1" applyFill="1" applyAlignment="1">
      <alignment horizontal="center" vertical="center"/>
    </xf>
    <xf numFmtId="0" fontId="29" fillId="0" borderId="0" xfId="0" applyFont="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77" fontId="1" fillId="0" borderId="0" xfId="0" applyNumberFormat="1" applyFont="1" applyBorder="1" applyAlignment="1">
      <alignment horizontal="center" vertical="center"/>
    </xf>
    <xf numFmtId="176" fontId="1" fillId="0" borderId="0" xfId="0" applyNumberFormat="1" applyFont="1" applyBorder="1" applyAlignment="1">
      <alignment horizontal="center" vertical="center"/>
    </xf>
    <xf numFmtId="0" fontId="9" fillId="0" borderId="0" xfId="0" applyFont="1" applyAlignment="1">
      <alignment horizontal="center" vertical="center" wrapText="1"/>
    </xf>
    <xf numFmtId="177" fontId="1" fillId="0" borderId="0" xfId="0" applyNumberFormat="1" applyFont="1" applyFill="1" applyBorder="1" applyAlignment="1">
      <alignment horizontal="center" vertical="center"/>
    </xf>
    <xf numFmtId="0" fontId="0" fillId="4" borderId="24" xfId="0" applyFill="1" applyBorder="1" applyAlignment="1">
      <alignment horizontal="center" vertical="center"/>
    </xf>
    <xf numFmtId="0" fontId="0" fillId="0" borderId="152" xfId="0" applyFill="1" applyBorder="1" applyAlignment="1">
      <alignment horizontal="center" vertical="center"/>
    </xf>
    <xf numFmtId="176" fontId="0" fillId="4" borderId="134" xfId="0" applyNumberFormat="1" applyFill="1" applyBorder="1" applyProtection="1">
      <alignment vertical="center"/>
    </xf>
    <xf numFmtId="176" fontId="0" fillId="4" borderId="132" xfId="0" applyNumberFormat="1" applyFill="1" applyBorder="1" applyProtection="1">
      <alignment vertical="center"/>
    </xf>
    <xf numFmtId="176" fontId="0" fillId="4" borderId="137" xfId="0" applyNumberFormat="1" applyFill="1" applyBorder="1" applyProtection="1">
      <alignment vertical="center"/>
    </xf>
    <xf numFmtId="176" fontId="0" fillId="4" borderId="135" xfId="0" applyNumberFormat="1" applyFill="1" applyBorder="1" applyProtection="1">
      <alignment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0" borderId="157" xfId="0" applyBorder="1" applyAlignment="1">
      <alignment horizontal="center" vertical="center"/>
    </xf>
    <xf numFmtId="0" fontId="0" fillId="4" borderId="55" xfId="0" applyFill="1" applyBorder="1">
      <alignment vertical="center"/>
    </xf>
    <xf numFmtId="0" fontId="0" fillId="4" borderId="37" xfId="0" applyFill="1" applyBorder="1">
      <alignment vertical="center"/>
    </xf>
    <xf numFmtId="0" fontId="0" fillId="4" borderId="34" xfId="0" applyFill="1" applyBorder="1">
      <alignment vertical="center"/>
    </xf>
    <xf numFmtId="0" fontId="0" fillId="4" borderId="105" xfId="0" applyFill="1" applyBorder="1" applyAlignment="1">
      <alignment horizontal="center" vertical="center"/>
    </xf>
    <xf numFmtId="0" fontId="0" fillId="4" borderId="70" xfId="0" applyFill="1" applyBorder="1" applyAlignment="1">
      <alignment horizontal="center" vertical="center"/>
    </xf>
    <xf numFmtId="176" fontId="0" fillId="4" borderId="158" xfId="0" applyNumberFormat="1" applyFill="1" applyBorder="1">
      <alignment vertical="center"/>
    </xf>
    <xf numFmtId="176" fontId="0" fillId="4" borderId="138" xfId="0" applyNumberFormat="1" applyFill="1" applyBorder="1" applyProtection="1">
      <alignment vertical="center"/>
    </xf>
    <xf numFmtId="176" fontId="0" fillId="4" borderId="159" xfId="0" applyNumberFormat="1" applyFill="1" applyBorder="1">
      <alignment vertical="center"/>
    </xf>
    <xf numFmtId="176" fontId="0" fillId="4" borderId="139" xfId="0" applyNumberFormat="1" applyFill="1" applyBorder="1" applyProtection="1">
      <alignment vertical="center"/>
    </xf>
    <xf numFmtId="176" fontId="0" fillId="4" borderId="143" xfId="0" applyNumberFormat="1" applyFill="1" applyBorder="1" applyProtection="1">
      <alignment vertical="center"/>
    </xf>
    <xf numFmtId="176" fontId="0" fillId="4" borderId="105" xfId="0" applyNumberFormat="1" applyFill="1" applyBorder="1">
      <alignment vertical="center"/>
    </xf>
    <xf numFmtId="176" fontId="0" fillId="4" borderId="157" xfId="0" applyNumberFormat="1" applyFill="1" applyBorder="1">
      <alignment vertical="center"/>
    </xf>
    <xf numFmtId="176" fontId="0" fillId="0" borderId="55" xfId="0" applyNumberFormat="1" applyFill="1" applyBorder="1">
      <alignment vertical="center"/>
    </xf>
    <xf numFmtId="176" fontId="0" fillId="0" borderId="37" xfId="0" applyNumberFormat="1" applyFill="1" applyBorder="1">
      <alignment vertical="center"/>
    </xf>
    <xf numFmtId="176" fontId="0" fillId="0" borderId="34" xfId="0" applyNumberFormat="1" applyFill="1" applyBorder="1">
      <alignment vertical="center"/>
    </xf>
    <xf numFmtId="176" fontId="0" fillId="0" borderId="58" xfId="0" applyNumberFormat="1" applyFill="1" applyBorder="1">
      <alignment vertical="center"/>
    </xf>
    <xf numFmtId="176" fontId="0" fillId="0" borderId="60" xfId="0" applyNumberFormat="1" applyFill="1" applyBorder="1">
      <alignment vertical="center"/>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26" xfId="0" applyFill="1" applyBorder="1" applyAlignment="1">
      <alignment horizontal="left" vertical="center" wrapText="1"/>
    </xf>
    <xf numFmtId="0" fontId="0" fillId="0" borderId="0" xfId="0" applyFill="1" applyBorder="1" applyAlignment="1">
      <alignment horizontal="left" vertical="center" wrapText="1"/>
    </xf>
    <xf numFmtId="0" fontId="0" fillId="0" borderId="27" xfId="0" applyFill="1" applyBorder="1" applyAlignment="1">
      <alignment horizontal="left" vertical="center" wrapText="1"/>
    </xf>
    <xf numFmtId="0" fontId="0" fillId="0" borderId="23" xfId="0" applyFill="1" applyBorder="1" applyAlignment="1">
      <alignment horizontal="left" vertical="center" wrapText="1"/>
    </xf>
    <xf numFmtId="0" fontId="0" fillId="0" borderId="11" xfId="0" applyFill="1" applyBorder="1" applyAlignment="1">
      <alignment horizontal="left" vertical="center" wrapText="1"/>
    </xf>
    <xf numFmtId="0" fontId="0" fillId="0" borderId="24" xfId="0" applyFill="1" applyBorder="1" applyAlignment="1">
      <alignment horizontal="left" vertical="center" wrapText="1"/>
    </xf>
    <xf numFmtId="0" fontId="0" fillId="0" borderId="53" xfId="0" applyFill="1" applyBorder="1" applyAlignment="1">
      <alignment horizontal="left" vertical="top" wrapText="1"/>
    </xf>
    <xf numFmtId="0" fontId="0" fillId="0" borderId="53" xfId="0"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136" xfId="0" applyBorder="1" applyAlignment="1">
      <alignment horizontal="center" vertical="center"/>
    </xf>
    <xf numFmtId="0" fontId="0" fillId="0" borderId="143" xfId="0" applyBorder="1" applyAlignment="1">
      <alignment horizontal="center" vertical="center"/>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31" xfId="0" applyFill="1" applyBorder="1" applyAlignment="1">
      <alignment horizontal="center" vertical="center"/>
    </xf>
    <xf numFmtId="0" fontId="0" fillId="0" borderId="33" xfId="0"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9"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05" xfId="0" applyBorder="1" applyAlignment="1">
      <alignment horizontal="center" vertical="center"/>
    </xf>
    <xf numFmtId="0" fontId="0" fillId="0" borderId="54" xfId="0" applyBorder="1" applyAlignment="1">
      <alignment horizontal="center" vertical="center"/>
    </xf>
    <xf numFmtId="0" fontId="0" fillId="0" borderId="140" xfId="0" applyBorder="1" applyAlignment="1">
      <alignment horizontal="center" vertical="center"/>
    </xf>
    <xf numFmtId="0" fontId="0" fillId="0" borderId="136" xfId="0" applyBorder="1" applyAlignment="1">
      <alignment horizontal="center" vertical="center" shrinkToFit="1"/>
    </xf>
    <xf numFmtId="0" fontId="0" fillId="0" borderId="143" xfId="0" applyBorder="1" applyAlignment="1">
      <alignment horizontal="center" vertical="center" shrinkToFit="1"/>
    </xf>
    <xf numFmtId="0" fontId="0" fillId="0" borderId="16" xfId="0" applyBorder="1" applyAlignment="1">
      <alignment horizontal="center"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8" xfId="0" applyBorder="1" applyAlignment="1">
      <alignment horizontal="center" vertical="center" wrapText="1"/>
    </xf>
    <xf numFmtId="0" fontId="0" fillId="0" borderId="53"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0" fillId="0" borderId="32" xfId="0" applyFill="1" applyBorder="1" applyAlignment="1">
      <alignment horizontal="center" vertical="center"/>
    </xf>
    <xf numFmtId="0" fontId="0" fillId="0" borderId="30" xfId="0" applyFill="1" applyBorder="1" applyAlignment="1">
      <alignment horizontal="center" vertical="center"/>
    </xf>
    <xf numFmtId="176" fontId="0" fillId="0" borderId="133" xfId="0" applyNumberFormat="1" applyFill="1" applyBorder="1" applyAlignment="1">
      <alignment horizontal="center" vertical="center" wrapText="1"/>
    </xf>
    <xf numFmtId="176" fontId="0" fillId="0" borderId="134" xfId="0" applyNumberFormat="1" applyFill="1" applyBorder="1" applyAlignment="1">
      <alignment horizontal="center" vertical="center" wrapText="1"/>
    </xf>
    <xf numFmtId="176" fontId="0" fillId="4" borderId="26" xfId="0" applyNumberFormat="1" applyFill="1" applyBorder="1" applyAlignment="1">
      <alignment horizontal="center" vertical="center" wrapText="1"/>
    </xf>
    <xf numFmtId="176" fontId="0" fillId="4" borderId="27" xfId="0" applyNumberFormat="1" applyFill="1" applyBorder="1" applyAlignment="1">
      <alignment horizontal="center" vertical="center" wrapText="1"/>
    </xf>
    <xf numFmtId="0" fontId="0" fillId="0" borderId="20" xfId="0" applyFill="1" applyBorder="1" applyAlignment="1">
      <alignment horizontal="center" vertical="center" wrapText="1"/>
    </xf>
    <xf numFmtId="0" fontId="0" fillId="0" borderId="19" xfId="0" applyFill="1" applyBorder="1" applyAlignment="1">
      <alignment horizontal="center" vertical="center"/>
    </xf>
    <xf numFmtId="176" fontId="0" fillId="0" borderId="83" xfId="0" applyNumberFormat="1" applyFill="1" applyBorder="1" applyAlignment="1">
      <alignment horizontal="center" vertical="center"/>
    </xf>
    <xf numFmtId="176" fontId="0" fillId="0" borderId="85" xfId="0" applyNumberFormat="1" applyFill="1" applyBorder="1" applyAlignment="1">
      <alignment horizontal="center" vertical="center"/>
    </xf>
    <xf numFmtId="176" fontId="0" fillId="0" borderId="26" xfId="0" applyNumberFormat="1" applyFill="1" applyBorder="1" applyAlignment="1">
      <alignment horizontal="center" vertical="center" wrapText="1"/>
    </xf>
    <xf numFmtId="176" fontId="0" fillId="0" borderId="27"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1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0" xfId="0" applyFill="1"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4" borderId="150" xfId="0" applyFill="1" applyBorder="1" applyAlignment="1">
      <alignment horizontal="center" vertical="center"/>
    </xf>
    <xf numFmtId="0" fontId="0" fillId="4" borderId="148" xfId="0" applyFill="1" applyBorder="1" applyAlignment="1">
      <alignment horizontal="center" vertical="center"/>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23" xfId="0" applyBorder="1" applyAlignment="1">
      <alignment horizontal="center" vertical="center"/>
    </xf>
    <xf numFmtId="0" fontId="0" fillId="0" borderId="70" xfId="0" applyBorder="1" applyAlignment="1">
      <alignment horizontal="center" vertical="center"/>
    </xf>
    <xf numFmtId="176" fontId="0" fillId="0" borderId="53" xfId="0" applyNumberFormat="1" applyBorder="1" applyAlignment="1">
      <alignment horizontal="center" vertical="center"/>
    </xf>
    <xf numFmtId="0" fontId="0" fillId="0" borderId="151" xfId="0" applyBorder="1" applyAlignment="1">
      <alignment horizontal="center" vertical="center"/>
    </xf>
    <xf numFmtId="0" fontId="0" fillId="0" borderId="118" xfId="0" applyBorder="1" applyAlignment="1">
      <alignment horizontal="center" vertical="center"/>
    </xf>
    <xf numFmtId="0" fontId="0" fillId="0" borderId="147" xfId="0" applyBorder="1" applyAlignment="1">
      <alignment horizontal="center" vertical="center"/>
    </xf>
    <xf numFmtId="0" fontId="0" fillId="4" borderId="149" xfId="0" applyFill="1" applyBorder="1" applyAlignment="1">
      <alignment horizontal="center" vertical="center"/>
    </xf>
    <xf numFmtId="0" fontId="0" fillId="4" borderId="17" xfId="0" applyFill="1" applyBorder="1" applyAlignment="1">
      <alignment horizontal="center" vertical="center"/>
    </xf>
    <xf numFmtId="0" fontId="0" fillId="4" borderId="119" xfId="0" applyFill="1" applyBorder="1" applyAlignment="1">
      <alignment horizontal="center" vertical="center"/>
    </xf>
    <xf numFmtId="0" fontId="0" fillId="0" borderId="4" xfId="0"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4" borderId="18" xfId="0" applyFill="1" applyBorder="1" applyAlignment="1">
      <alignment horizontal="center" vertical="center"/>
    </xf>
    <xf numFmtId="0" fontId="0" fillId="4" borderId="1" xfId="0" applyFill="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17" xfId="0" applyBorder="1" applyAlignment="1">
      <alignment horizontal="center" vertical="center" wrapText="1"/>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33" xfId="0" applyBorder="1" applyAlignment="1">
      <alignment horizontal="center" vertical="center"/>
    </xf>
    <xf numFmtId="0" fontId="0" fillId="0" borderId="142" xfId="0" applyBorder="1" applyAlignment="1">
      <alignment horizontal="center" vertical="center"/>
    </xf>
    <xf numFmtId="176" fontId="0" fillId="0" borderId="20"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0" fillId="0" borderId="21"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0" xfId="0" applyNumberFormat="1" applyBorder="1" applyAlignment="1">
      <alignment horizontal="center" vertical="center" wrapText="1"/>
    </xf>
    <xf numFmtId="176" fontId="0" fillId="0" borderId="27" xfId="0" applyNumberFormat="1" applyBorder="1" applyAlignment="1">
      <alignment horizontal="center" vertical="center" wrapText="1"/>
    </xf>
    <xf numFmtId="176" fontId="0" fillId="0" borderId="23"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24" xfId="0" applyNumberFormat="1" applyBorder="1" applyAlignment="1">
      <alignment horizontal="center" vertical="center" wrapText="1"/>
    </xf>
    <xf numFmtId="176" fontId="0" fillId="0" borderId="20" xfId="0" applyNumberFormat="1" applyBorder="1" applyAlignment="1">
      <alignment horizontal="left" vertical="center" wrapText="1"/>
    </xf>
    <xf numFmtId="176" fontId="0" fillId="0" borderId="19" xfId="0" applyNumberFormat="1" applyBorder="1" applyAlignment="1">
      <alignment horizontal="left" vertical="center" wrapText="1"/>
    </xf>
    <xf numFmtId="176" fontId="0" fillId="0" borderId="21" xfId="0" applyNumberFormat="1" applyBorder="1" applyAlignment="1">
      <alignment horizontal="left" vertical="center" wrapText="1"/>
    </xf>
    <xf numFmtId="176" fontId="0" fillId="0" borderId="26" xfId="0" applyNumberFormat="1" applyBorder="1" applyAlignment="1">
      <alignment horizontal="left" vertical="center" wrapText="1"/>
    </xf>
    <xf numFmtId="176" fontId="0" fillId="0" borderId="0" xfId="0" applyNumberFormat="1" applyBorder="1" applyAlignment="1">
      <alignment horizontal="left" vertical="center" wrapText="1"/>
    </xf>
    <xf numFmtId="176" fontId="0" fillId="0" borderId="27" xfId="0" applyNumberFormat="1" applyBorder="1" applyAlignment="1">
      <alignment horizontal="left" vertical="center" wrapText="1"/>
    </xf>
    <xf numFmtId="176" fontId="0" fillId="0" borderId="23" xfId="0" applyNumberFormat="1" applyBorder="1" applyAlignment="1">
      <alignment horizontal="left" vertical="center" wrapText="1"/>
    </xf>
    <xf numFmtId="176" fontId="0" fillId="0" borderId="11" xfId="0" applyNumberFormat="1" applyBorder="1" applyAlignment="1">
      <alignment horizontal="left" vertical="center" wrapText="1"/>
    </xf>
    <xf numFmtId="176" fontId="0" fillId="0" borderId="24" xfId="0" applyNumberFormat="1" applyBorder="1" applyAlignment="1">
      <alignment horizontal="left" vertical="center" wrapText="1"/>
    </xf>
    <xf numFmtId="176" fontId="0" fillId="0" borderId="53" xfId="0" applyNumberFormat="1" applyBorder="1" applyAlignment="1">
      <alignment horizontal="center" vertical="center" wrapText="1"/>
    </xf>
    <xf numFmtId="176" fontId="0" fillId="0" borderId="53" xfId="0" applyNumberFormat="1" applyFill="1" applyBorder="1" applyAlignment="1">
      <alignment horizontal="center" vertical="center" wrapText="1"/>
    </xf>
    <xf numFmtId="176" fontId="0" fillId="0" borderId="53" xfId="0" applyNumberFormat="1" applyFill="1" applyBorder="1" applyAlignment="1">
      <alignment horizontal="right" vertical="center" wrapText="1"/>
    </xf>
    <xf numFmtId="176" fontId="0" fillId="0" borderId="32" xfId="0" applyNumberFormat="1" applyFill="1" applyBorder="1" applyAlignment="1">
      <alignment horizontal="center" vertical="center" wrapText="1"/>
    </xf>
    <xf numFmtId="176" fontId="0" fillId="0" borderId="30" xfId="0" applyNumberFormat="1" applyFill="1" applyBorder="1" applyAlignment="1">
      <alignment horizontal="center" vertical="center" wrapText="1"/>
    </xf>
    <xf numFmtId="176" fontId="0" fillId="0" borderId="54" xfId="0" applyNumberFormat="1" applyFill="1" applyBorder="1" applyAlignment="1">
      <alignment horizontal="right" vertical="center" wrapText="1"/>
    </xf>
    <xf numFmtId="176" fontId="0" fillId="0" borderId="31" xfId="0" applyNumberFormat="1" applyFill="1" applyBorder="1" applyAlignment="1">
      <alignment horizontal="center" vertical="center" wrapText="1"/>
    </xf>
    <xf numFmtId="176" fontId="0" fillId="0" borderId="54" xfId="0" applyNumberFormat="1" applyFill="1" applyBorder="1" applyAlignment="1">
      <alignment horizontal="center" vertical="center" wrapText="1"/>
    </xf>
    <xf numFmtId="176" fontId="0" fillId="0" borderId="23"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0" fontId="0" fillId="0" borderId="53" xfId="0" applyNumberFormat="1" applyFill="1" applyBorder="1" applyAlignment="1">
      <alignment horizontal="center" vertical="center" wrapText="1"/>
    </xf>
    <xf numFmtId="176" fontId="0" fillId="0" borderId="32" xfId="0" applyNumberFormat="1" applyBorder="1" applyAlignment="1">
      <alignment horizontal="center" vertical="center" wrapText="1"/>
    </xf>
    <xf numFmtId="176" fontId="0" fillId="0" borderId="31" xfId="0" applyNumberFormat="1" applyBorder="1" applyAlignment="1">
      <alignment horizontal="center" vertical="center" wrapText="1"/>
    </xf>
    <xf numFmtId="176" fontId="0" fillId="0" borderId="30" xfId="0" applyNumberFormat="1" applyBorder="1" applyAlignment="1">
      <alignment horizontal="center" vertical="center" wrapText="1"/>
    </xf>
    <xf numFmtId="176" fontId="0" fillId="0" borderId="24" xfId="0" applyNumberFormat="1" applyFill="1" applyBorder="1" applyAlignment="1">
      <alignment horizontal="center" vertical="center" wrapText="1"/>
    </xf>
    <xf numFmtId="176" fontId="0" fillId="0" borderId="32" xfId="0" applyNumberFormat="1" applyFill="1" applyBorder="1" applyAlignment="1">
      <alignment horizontal="right" vertical="center" wrapText="1"/>
    </xf>
    <xf numFmtId="176" fontId="0" fillId="0" borderId="5" xfId="0" applyNumberFormat="1" applyBorder="1" applyAlignment="1">
      <alignment horizontal="center" vertical="center" wrapText="1"/>
    </xf>
    <xf numFmtId="176" fontId="0" fillId="0" borderId="69"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0" fillId="0" borderId="5" xfId="0" applyNumberFormat="1" applyBorder="1" applyAlignment="1">
      <alignment horizontal="left" vertical="center" wrapText="1"/>
    </xf>
    <xf numFmtId="176" fontId="0" fillId="0" borderId="69" xfId="0" applyNumberFormat="1" applyBorder="1" applyAlignment="1">
      <alignment horizontal="left" vertical="center" wrapText="1"/>
    </xf>
    <xf numFmtId="176" fontId="0" fillId="0" borderId="70" xfId="0" applyNumberFormat="1" applyBorder="1" applyAlignment="1">
      <alignment horizontal="left" vertical="center" wrapText="1"/>
    </xf>
    <xf numFmtId="176" fontId="0" fillId="0" borderId="18" xfId="0" applyNumberFormat="1" applyBorder="1" applyAlignment="1">
      <alignment horizontal="left" vertical="center" wrapText="1"/>
    </xf>
    <xf numFmtId="176" fontId="0" fillId="0" borderId="52" xfId="0" applyNumberFormat="1" applyBorder="1" applyAlignment="1">
      <alignment horizontal="left" vertical="center" wrapText="1"/>
    </xf>
    <xf numFmtId="176" fontId="0" fillId="0" borderId="22"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22" xfId="0" applyNumberFormat="1" applyBorder="1" applyAlignment="1">
      <alignment horizontal="left" vertical="center" wrapText="1"/>
    </xf>
    <xf numFmtId="176" fontId="0" fillId="0" borderId="4" xfId="0" applyNumberFormat="1" applyBorder="1" applyAlignment="1">
      <alignment horizontal="left" vertical="center" wrapText="1"/>
    </xf>
    <xf numFmtId="176" fontId="0" fillId="0" borderId="3" xfId="0" applyNumberFormat="1" applyBorder="1" applyAlignment="1">
      <alignment horizontal="left" vertical="center" wrapText="1"/>
    </xf>
    <xf numFmtId="176" fontId="0" fillId="0" borderId="2" xfId="0" applyNumberFormat="1" applyBorder="1" applyAlignment="1">
      <alignment horizontal="left" vertical="center" wrapText="1"/>
    </xf>
    <xf numFmtId="176" fontId="0" fillId="0" borderId="1" xfId="0" applyNumberFormat="1" applyBorder="1" applyAlignment="1">
      <alignment horizontal="left" vertical="center" wrapText="1"/>
    </xf>
    <xf numFmtId="176" fontId="0" fillId="0" borderId="25" xfId="0" applyNumberFormat="1" applyBorder="1" applyAlignment="1">
      <alignment horizontal="center" vertical="center" wrapText="1"/>
    </xf>
    <xf numFmtId="176" fontId="21" fillId="0" borderId="53" xfId="0" applyNumberFormat="1" applyFont="1" applyBorder="1" applyAlignment="1">
      <alignment horizontal="center" vertical="center" wrapText="1"/>
    </xf>
    <xf numFmtId="176" fontId="18" fillId="0" borderId="19" xfId="0" applyNumberFormat="1" applyFont="1" applyFill="1" applyBorder="1" applyAlignment="1">
      <alignment horizontal="center" vertical="center" wrapText="1"/>
    </xf>
    <xf numFmtId="176" fontId="18" fillId="0" borderId="21"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176" fontId="18" fillId="0" borderId="27" xfId="0" applyNumberFormat="1" applyFont="1" applyFill="1" applyBorder="1" applyAlignment="1">
      <alignment horizontal="center" vertical="center" wrapText="1"/>
    </xf>
    <xf numFmtId="176" fontId="18" fillId="0" borderId="11" xfId="0" applyNumberFormat="1" applyFont="1" applyFill="1" applyBorder="1" applyAlignment="1">
      <alignment horizontal="center" vertical="center" wrapText="1"/>
    </xf>
    <xf numFmtId="176" fontId="18" fillId="0" borderId="24" xfId="0" applyNumberFormat="1" applyFont="1" applyFill="1" applyBorder="1" applyAlignment="1">
      <alignment horizontal="center" vertical="center" wrapText="1"/>
    </xf>
    <xf numFmtId="176" fontId="0" fillId="0" borderId="93" xfId="0" applyNumberFormat="1" applyFill="1" applyBorder="1" applyAlignment="1">
      <alignment horizontal="center" vertical="center" wrapText="1"/>
    </xf>
    <xf numFmtId="176" fontId="0" fillId="0" borderId="90" xfId="0" applyNumberFormat="1" applyFill="1" applyBorder="1" applyAlignment="1">
      <alignment horizontal="center" vertical="center" wrapText="1"/>
    </xf>
    <xf numFmtId="176" fontId="0" fillId="0" borderId="91" xfId="0" applyNumberFormat="1" applyBorder="1" applyAlignment="1">
      <alignment horizontal="center" vertical="center" wrapText="1"/>
    </xf>
    <xf numFmtId="176" fontId="0" fillId="0" borderId="39" xfId="0" applyNumberFormat="1" applyBorder="1" applyAlignment="1">
      <alignment horizontal="center" vertical="center" wrapText="1"/>
    </xf>
    <xf numFmtId="176" fontId="0" fillId="0" borderId="39" xfId="0" applyNumberFormat="1" applyFill="1" applyBorder="1" applyAlignment="1">
      <alignment horizontal="center" vertical="center" wrapText="1"/>
    </xf>
    <xf numFmtId="176" fontId="12" fillId="0" borderId="6"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69"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0" xfId="0" applyNumberFormat="1" applyFont="1" applyBorder="1" applyAlignment="1">
      <alignment horizontal="center" vertical="center"/>
    </xf>
    <xf numFmtId="176" fontId="12" fillId="0" borderId="5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0" fillId="0" borderId="63" xfId="0" applyNumberFormat="1" applyBorder="1" applyAlignment="1">
      <alignment horizontal="center" vertical="center"/>
    </xf>
    <xf numFmtId="176" fontId="0" fillId="0" borderId="63" xfId="0" applyNumberFormat="1" applyBorder="1" applyAlignment="1">
      <alignment horizontal="center" vertical="center" wrapText="1"/>
    </xf>
    <xf numFmtId="176" fontId="0" fillId="0" borderId="65" xfId="0" applyNumberFormat="1" applyBorder="1" applyAlignment="1">
      <alignment horizontal="center" vertical="center" wrapText="1"/>
    </xf>
    <xf numFmtId="176" fontId="0" fillId="0" borderId="66" xfId="0" applyNumberFormat="1" applyBorder="1" applyAlignment="1">
      <alignment horizontal="center" vertical="center" wrapText="1"/>
    </xf>
    <xf numFmtId="176" fontId="0" fillId="0" borderId="129" xfId="0" applyNumberFormat="1" applyBorder="1" applyAlignment="1">
      <alignment horizontal="center" vertical="center"/>
    </xf>
    <xf numFmtId="176" fontId="0" fillId="0" borderId="130" xfId="0" applyNumberFormat="1" applyBorder="1" applyAlignment="1">
      <alignment horizontal="center" vertical="center"/>
    </xf>
    <xf numFmtId="176" fontId="0" fillId="0" borderId="131" xfId="0" applyNumberFormat="1" applyBorder="1" applyAlignment="1">
      <alignment horizontal="center" vertical="center"/>
    </xf>
    <xf numFmtId="176" fontId="18" fillId="0" borderId="14" xfId="0" applyNumberFormat="1" applyFont="1" applyBorder="1" applyAlignment="1">
      <alignment horizontal="left" vertical="center" wrapText="1"/>
    </xf>
    <xf numFmtId="176" fontId="18" fillId="0" borderId="0" xfId="0" applyNumberFormat="1" applyFont="1" applyAlignment="1">
      <alignment horizontal="left" vertical="center" wrapText="1"/>
    </xf>
    <xf numFmtId="176" fontId="13" fillId="3" borderId="6" xfId="0" applyNumberFormat="1" applyFont="1" applyFill="1" applyBorder="1" applyAlignment="1">
      <alignment horizontal="center" vertical="center" wrapText="1"/>
    </xf>
    <xf numFmtId="176" fontId="13" fillId="3" borderId="5" xfId="0" applyNumberFormat="1" applyFont="1" applyFill="1" applyBorder="1" applyAlignment="1">
      <alignment horizontal="center" vertical="center" wrapText="1"/>
    </xf>
    <xf numFmtId="176" fontId="13" fillId="3" borderId="69" xfId="0" applyNumberFormat="1" applyFont="1" applyFill="1" applyBorder="1" applyAlignment="1">
      <alignment horizontal="center" vertical="center" wrapText="1"/>
    </xf>
    <xf numFmtId="176" fontId="13" fillId="3" borderId="4" xfId="0" applyNumberFormat="1" applyFont="1" applyFill="1" applyBorder="1" applyAlignment="1">
      <alignment horizontal="center" vertical="center" wrapText="1"/>
    </xf>
    <xf numFmtId="176" fontId="13" fillId="3" borderId="0" xfId="0" applyNumberFormat="1" applyFont="1" applyFill="1" applyBorder="1" applyAlignment="1">
      <alignment horizontal="center" vertical="center" wrapText="1"/>
    </xf>
    <xf numFmtId="176" fontId="13" fillId="3" borderId="52" xfId="0" applyNumberFormat="1" applyFont="1" applyFill="1" applyBorder="1" applyAlignment="1">
      <alignment horizontal="center" vertical="center" wrapText="1"/>
    </xf>
    <xf numFmtId="176" fontId="13" fillId="3" borderId="3" xfId="0" applyNumberFormat="1" applyFont="1" applyFill="1" applyBorder="1" applyAlignment="1">
      <alignment horizontal="center" vertical="center" wrapText="1"/>
    </xf>
    <xf numFmtId="176" fontId="13" fillId="3" borderId="2" xfId="0" applyNumberFormat="1" applyFont="1" applyFill="1" applyBorder="1" applyAlignment="1">
      <alignment horizontal="center" vertical="center" wrapText="1"/>
    </xf>
    <xf numFmtId="176" fontId="13" fillId="3" borderId="1" xfId="0" applyNumberFormat="1" applyFont="1" applyFill="1" applyBorder="1" applyAlignment="1">
      <alignment horizontal="center" vertical="center" wrapText="1"/>
    </xf>
    <xf numFmtId="176" fontId="0" fillId="0" borderId="6" xfId="0" applyNumberFormat="1" applyBorder="1" applyAlignment="1">
      <alignment horizontal="center" vertical="center" wrapText="1"/>
    </xf>
    <xf numFmtId="176" fontId="0" fillId="0" borderId="29"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68" xfId="0" applyNumberFormat="1" applyBorder="1" applyAlignment="1">
      <alignment horizontal="center" vertical="center" wrapText="1"/>
    </xf>
    <xf numFmtId="176" fontId="0" fillId="0" borderId="130" xfId="0" applyNumberFormat="1" applyBorder="1" applyAlignment="1">
      <alignment horizontal="center" vertical="center" wrapText="1"/>
    </xf>
    <xf numFmtId="176" fontId="0" fillId="0" borderId="131" xfId="0" applyNumberFormat="1" applyBorder="1" applyAlignment="1">
      <alignment horizontal="center" vertical="center" wrapText="1"/>
    </xf>
    <xf numFmtId="176" fontId="0" fillId="0" borderId="30" xfId="0" applyNumberFormat="1" applyBorder="1" applyAlignment="1">
      <alignment horizontal="center" vertical="center"/>
    </xf>
    <xf numFmtId="176" fontId="0" fillId="0" borderId="64" xfId="0" applyNumberFormat="1" applyBorder="1" applyAlignment="1">
      <alignment horizontal="center" vertical="center"/>
    </xf>
    <xf numFmtId="176" fontId="0" fillId="0" borderId="30" xfId="0" applyNumberFormat="1" applyFont="1" applyBorder="1" applyAlignment="1">
      <alignment horizontal="center" vertical="center" wrapText="1"/>
    </xf>
    <xf numFmtId="176" fontId="0" fillId="0" borderId="53" xfId="0" applyNumberFormat="1" applyFont="1" applyBorder="1" applyAlignment="1">
      <alignment horizontal="center" vertical="center" wrapText="1"/>
    </xf>
    <xf numFmtId="176" fontId="0" fillId="0" borderId="64" xfId="0" applyNumberFormat="1" applyFont="1" applyBorder="1" applyAlignment="1">
      <alignment horizontal="center" vertical="center" wrapText="1"/>
    </xf>
    <xf numFmtId="176" fontId="0" fillId="0" borderId="64" xfId="0" applyNumberFormat="1" applyBorder="1" applyAlignment="1">
      <alignment horizontal="center" vertical="center" wrapText="1"/>
    </xf>
    <xf numFmtId="176" fontId="0" fillId="0" borderId="67" xfId="0" applyNumberFormat="1" applyBorder="1" applyAlignment="1">
      <alignment horizontal="center" vertical="center" wrapText="1"/>
    </xf>
    <xf numFmtId="176" fontId="0" fillId="0" borderId="28" xfId="0" applyNumberFormat="1" applyBorder="1" applyAlignment="1">
      <alignment horizontal="center" vertical="center" wrapText="1"/>
    </xf>
    <xf numFmtId="176" fontId="0" fillId="0" borderId="16" xfId="0" applyNumberFormat="1" applyBorder="1" applyAlignment="1">
      <alignment horizontal="center" vertical="center" wrapText="1"/>
    </xf>
    <xf numFmtId="176" fontId="0" fillId="0" borderId="28" xfId="0" applyNumberFormat="1" applyBorder="1" applyAlignment="1">
      <alignment horizontal="left" vertical="center" wrapText="1"/>
    </xf>
    <xf numFmtId="176" fontId="0" fillId="0" borderId="29" xfId="0" applyNumberFormat="1" applyBorder="1" applyAlignment="1">
      <alignment horizontal="left" vertical="center" wrapText="1"/>
    </xf>
    <xf numFmtId="176" fontId="0" fillId="0" borderId="51" xfId="0" applyNumberFormat="1" applyBorder="1" applyAlignment="1">
      <alignment horizontal="center" vertical="center" wrapText="1"/>
    </xf>
    <xf numFmtId="176" fontId="26" fillId="0" borderId="31" xfId="0" applyNumberFormat="1" applyFont="1" applyBorder="1" applyAlignment="1">
      <alignment horizontal="center" vertical="center" wrapText="1"/>
    </xf>
    <xf numFmtId="176" fontId="26" fillId="0" borderId="30" xfId="0" applyNumberFormat="1" applyFont="1" applyBorder="1" applyAlignment="1">
      <alignment horizontal="center" vertical="center" wrapText="1"/>
    </xf>
    <xf numFmtId="176" fontId="0" fillId="0" borderId="55" xfId="0" applyNumberFormat="1" applyBorder="1" applyAlignment="1">
      <alignment horizontal="center" vertical="center" wrapText="1"/>
    </xf>
    <xf numFmtId="176" fontId="0" fillId="0" borderId="56" xfId="0" applyNumberFormat="1" applyBorder="1" applyAlignment="1">
      <alignment horizontal="center" vertical="center" wrapText="1"/>
    </xf>
    <xf numFmtId="176" fontId="0" fillId="0" borderId="57" xfId="0" applyNumberFormat="1" applyBorder="1" applyAlignment="1">
      <alignment horizontal="center" vertical="center" wrapText="1"/>
    </xf>
    <xf numFmtId="176" fontId="0" fillId="0" borderId="58" xfId="0" applyNumberFormat="1" applyBorder="1" applyAlignment="1">
      <alignment horizontal="center" vertical="center" wrapText="1"/>
    </xf>
    <xf numFmtId="176" fontId="0" fillId="0" borderId="59" xfId="0" applyNumberFormat="1" applyBorder="1" applyAlignment="1">
      <alignment horizontal="center" vertical="center" wrapText="1"/>
    </xf>
    <xf numFmtId="176" fontId="0" fillId="0" borderId="60" xfId="0" applyNumberFormat="1" applyBorder="1" applyAlignment="1">
      <alignment horizontal="center" vertical="center" wrapText="1"/>
    </xf>
    <xf numFmtId="176" fontId="0" fillId="0" borderId="61" xfId="0" applyNumberFormat="1" applyBorder="1" applyAlignment="1">
      <alignment horizontal="center" vertical="center" wrapText="1"/>
    </xf>
    <xf numFmtId="176" fontId="0" fillId="0" borderId="62" xfId="0" applyNumberFormat="1" applyBorder="1" applyAlignment="1">
      <alignment horizontal="center" vertical="center" wrapText="1"/>
    </xf>
    <xf numFmtId="0" fontId="19" fillId="0" borderId="53" xfId="0" applyFont="1" applyBorder="1" applyAlignment="1">
      <alignment horizontal="left" vertical="center" wrapText="1"/>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4" borderId="0" xfId="0" applyFont="1" applyFill="1" applyBorder="1" applyAlignment="1">
      <alignment horizontal="left" vertical="center"/>
    </xf>
    <xf numFmtId="0" fontId="15" fillId="4" borderId="11"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4" borderId="0" xfId="0" applyFont="1" applyFill="1" applyAlignment="1">
      <alignment horizontal="lef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0" xfId="0" applyFont="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left" vertical="center" wrapText="1"/>
    </xf>
    <xf numFmtId="0" fontId="15" fillId="0" borderId="23" xfId="0" applyFont="1" applyBorder="1" applyAlignment="1">
      <alignment horizontal="left" vertical="center" wrapText="1"/>
    </xf>
    <xf numFmtId="0" fontId="15" fillId="0" borderId="11" xfId="0" applyFont="1" applyBorder="1" applyAlignment="1">
      <alignment horizontal="left" vertical="center" wrapText="1"/>
    </xf>
    <xf numFmtId="0" fontId="15" fillId="0" borderId="24" xfId="0" applyFont="1" applyBorder="1" applyAlignment="1">
      <alignment horizontal="left" vertical="center" wrapText="1"/>
    </xf>
    <xf numFmtId="0" fontId="15" fillId="4" borderId="20"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distributed" wrapText="1"/>
    </xf>
    <xf numFmtId="0" fontId="15" fillId="0" borderId="53" xfId="0" applyFont="1" applyBorder="1" applyAlignment="1">
      <alignment horizontal="left" vertical="center" wrapText="1"/>
    </xf>
    <xf numFmtId="0" fontId="15" fillId="0" borderId="53" xfId="0" applyFont="1" applyBorder="1" applyAlignment="1">
      <alignment horizontal="lef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24" xfId="0" applyFont="1" applyFill="1" applyBorder="1" applyAlignment="1">
      <alignment horizontal="center" vertical="center"/>
    </xf>
    <xf numFmtId="0" fontId="28" fillId="4" borderId="20" xfId="0" applyFont="1" applyFill="1" applyBorder="1" applyAlignment="1">
      <alignment horizontal="center" vertical="center"/>
    </xf>
    <xf numFmtId="0" fontId="28" fillId="4" borderId="19"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0"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28" fillId="4" borderId="26"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8" fillId="4" borderId="27" xfId="0" applyFont="1" applyFill="1" applyBorder="1" applyAlignment="1">
      <alignment horizontal="left" vertical="center" wrapText="1"/>
    </xf>
    <xf numFmtId="0" fontId="28" fillId="4" borderId="23" xfId="0" applyFont="1" applyFill="1" applyBorder="1" applyAlignment="1">
      <alignment horizontal="left" vertical="center" wrapText="1"/>
    </xf>
    <xf numFmtId="0" fontId="28" fillId="4" borderId="11"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28" fillId="4" borderId="0" xfId="0" applyFont="1" applyFill="1" applyAlignment="1">
      <alignment horizontal="left" vertical="center"/>
    </xf>
    <xf numFmtId="0" fontId="28" fillId="4" borderId="11" xfId="0" applyFont="1" applyFill="1" applyBorder="1" applyAlignment="1">
      <alignment horizontal="left" vertical="center"/>
    </xf>
    <xf numFmtId="0" fontId="28" fillId="4" borderId="0" xfId="0" applyFont="1" applyFill="1" applyBorder="1" applyAlignment="1">
      <alignment horizontal="left" vertical="center"/>
    </xf>
    <xf numFmtId="177" fontId="1" fillId="0" borderId="26" xfId="0" applyNumberFormat="1" applyFont="1" applyFill="1" applyBorder="1" applyAlignment="1">
      <alignment horizontal="center" vertical="center" shrinkToFit="1"/>
    </xf>
    <xf numFmtId="177" fontId="1" fillId="0" borderId="0" xfId="0" applyNumberFormat="1" applyFont="1" applyFill="1" applyBorder="1" applyAlignment="1">
      <alignment horizontal="center" vertical="center" shrinkToFit="1"/>
    </xf>
    <xf numFmtId="177" fontId="1" fillId="0" borderId="11" xfId="0" applyNumberFormat="1" applyFont="1" applyFill="1" applyBorder="1" applyAlignment="1">
      <alignment horizontal="center" vertical="center" shrinkToFit="1"/>
    </xf>
    <xf numFmtId="0" fontId="1" fillId="0" borderId="32" xfId="0" applyNumberFormat="1" applyFont="1" applyBorder="1" applyAlignment="1">
      <alignment horizontal="center" vertical="center" shrinkToFit="1"/>
    </xf>
    <xf numFmtId="0" fontId="1" fillId="0" borderId="31" xfId="0" applyNumberFormat="1" applyFont="1" applyBorder="1" applyAlignment="1">
      <alignment horizontal="center" vertical="center" shrinkToFit="1"/>
    </xf>
    <xf numFmtId="0" fontId="1" fillId="0" borderId="30" xfId="0" applyNumberFormat="1" applyFont="1" applyBorder="1" applyAlignment="1">
      <alignment horizontal="center" vertical="center" shrinkToFit="1"/>
    </xf>
    <xf numFmtId="177" fontId="1" fillId="0" borderId="32" xfId="0" applyNumberFormat="1" applyFont="1" applyBorder="1" applyAlignment="1">
      <alignment horizontal="center" vertical="center" shrinkToFit="1"/>
    </xf>
    <xf numFmtId="177" fontId="1" fillId="0" borderId="31" xfId="0" applyNumberFormat="1" applyFont="1" applyBorder="1" applyAlignment="1">
      <alignment horizontal="center" vertical="center" shrinkToFit="1"/>
    </xf>
    <xf numFmtId="177" fontId="1" fillId="0" borderId="30" xfId="0" applyNumberFormat="1" applyFont="1" applyBorder="1" applyAlignment="1">
      <alignment horizontal="center" vertical="center" shrinkToFit="1"/>
    </xf>
    <xf numFmtId="0" fontId="1" fillId="0" borderId="32" xfId="0" applyNumberFormat="1" applyFont="1" applyFill="1" applyBorder="1" applyAlignment="1">
      <alignment horizontal="center" vertical="center" shrinkToFit="1"/>
    </xf>
    <xf numFmtId="0" fontId="1" fillId="0" borderId="31" xfId="0" applyNumberFormat="1" applyFont="1" applyFill="1" applyBorder="1" applyAlignment="1">
      <alignment horizontal="center" vertical="center" shrinkToFit="1"/>
    </xf>
    <xf numFmtId="0" fontId="1" fillId="0" borderId="30" xfId="0" applyNumberFormat="1" applyFont="1" applyFill="1" applyBorder="1" applyAlignment="1">
      <alignment horizontal="center" vertical="center" shrinkToFit="1"/>
    </xf>
    <xf numFmtId="177" fontId="1" fillId="0" borderId="32" xfId="0" applyNumberFormat="1" applyFont="1" applyFill="1" applyBorder="1" applyAlignment="1">
      <alignment horizontal="center" vertical="center" shrinkToFit="1"/>
    </xf>
    <xf numFmtId="177" fontId="1" fillId="0" borderId="31" xfId="0" applyNumberFormat="1" applyFont="1" applyFill="1" applyBorder="1" applyAlignment="1">
      <alignment horizontal="center" vertical="center" shrinkToFit="1"/>
    </xf>
    <xf numFmtId="177" fontId="1" fillId="0" borderId="30" xfId="0" applyNumberFormat="1" applyFont="1" applyFill="1" applyBorder="1" applyAlignment="1">
      <alignment horizontal="center" vertical="center" shrinkToFit="1"/>
    </xf>
    <xf numFmtId="0" fontId="1" fillId="0" borderId="53" xfId="0" applyFont="1" applyBorder="1" applyAlignment="1">
      <alignment horizontal="center" vertical="center"/>
    </xf>
    <xf numFmtId="0" fontId="1" fillId="0" borderId="59"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29"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7" fillId="0" borderId="28" xfId="0" applyFont="1" applyBorder="1" applyAlignment="1">
      <alignment horizontal="center" vertical="center" wrapText="1"/>
    </xf>
    <xf numFmtId="0" fontId="7" fillId="0" borderId="5" xfId="0" applyFont="1" applyBorder="1" applyAlignment="1">
      <alignment horizontal="center" vertical="center"/>
    </xf>
    <xf numFmtId="0" fontId="7" fillId="0" borderId="69"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70" xfId="0" applyFont="1" applyBorder="1" applyAlignment="1">
      <alignment horizontal="center" vertical="center"/>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7" fillId="0" borderId="0" xfId="0" applyFont="1" applyBorder="1" applyAlignment="1">
      <alignment horizontal="left" vertical="center" wrapText="1"/>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7" fillId="0" borderId="100" xfId="0" applyFont="1" applyBorder="1" applyAlignment="1">
      <alignment horizontal="left" vertical="center" wrapText="1"/>
    </xf>
    <xf numFmtId="0" fontId="7" fillId="0" borderId="101"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177" fontId="1" fillId="0" borderId="0" xfId="0"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53" xfId="0" applyNumberFormat="1" applyFont="1" applyBorder="1" applyAlignment="1">
      <alignment horizontal="center" vertical="center" shrinkToFit="1"/>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7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3" xfId="0" applyFont="1" applyFill="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lignment horizontal="right"/>
    </xf>
    <xf numFmtId="176" fontId="1" fillId="0" borderId="5" xfId="0" applyNumberFormat="1" applyFont="1" applyBorder="1" applyAlignment="1">
      <alignment horizontal="right" vertical="center"/>
    </xf>
    <xf numFmtId="0" fontId="1" fillId="0" borderId="5" xfId="0" applyFont="1" applyBorder="1" applyAlignment="1">
      <alignment horizontal="right" vertical="center"/>
    </xf>
    <xf numFmtId="0" fontId="1" fillId="0" borderId="59" xfId="0" applyFont="1" applyFill="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16" xfId="0" applyFont="1" applyBorder="1" applyAlignment="1">
      <alignment horizontal="center" vertical="center"/>
    </xf>
    <xf numFmtId="176" fontId="1" fillId="0" borderId="32"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0" fontId="1" fillId="0" borderId="30" xfId="0" applyFont="1" applyBorder="1" applyAlignment="1">
      <alignment horizontal="center" vertical="center"/>
    </xf>
    <xf numFmtId="0" fontId="1" fillId="0" borderId="62" xfId="0" applyFont="1" applyFill="1" applyBorder="1" applyAlignment="1">
      <alignment horizontal="center" vertical="center"/>
    </xf>
    <xf numFmtId="0" fontId="1" fillId="0" borderId="6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7" xfId="0" applyFont="1" applyFill="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2" borderId="46" xfId="0" applyFont="1" applyFill="1" applyBorder="1" applyAlignment="1">
      <alignment horizontal="center" vertical="center"/>
    </xf>
    <xf numFmtId="176" fontId="1" fillId="0" borderId="41" xfId="0" applyNumberFormat="1" applyFont="1" applyFill="1" applyBorder="1" applyAlignment="1">
      <alignment horizontal="right" vertical="center"/>
    </xf>
    <xf numFmtId="176" fontId="1" fillId="0" borderId="38" xfId="0" applyNumberFormat="1" applyFont="1" applyFill="1" applyBorder="1" applyAlignment="1">
      <alignment horizontal="right" vertical="center"/>
    </xf>
    <xf numFmtId="0" fontId="1" fillId="0" borderId="7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2" xfId="0" applyFont="1" applyBorder="1" applyAlignment="1">
      <alignment horizontal="center" vertical="center" wrapText="1"/>
    </xf>
    <xf numFmtId="176" fontId="1" fillId="0" borderId="27" xfId="0" applyNumberFormat="1" applyFont="1" applyBorder="1" applyAlignment="1">
      <alignment horizontal="center" vertical="center"/>
    </xf>
    <xf numFmtId="176" fontId="1" fillId="0" borderId="17" xfId="0" applyNumberFormat="1" applyFont="1" applyBorder="1" applyAlignment="1">
      <alignment horizontal="center" vertical="center"/>
    </xf>
    <xf numFmtId="176" fontId="1" fillId="0" borderId="0" xfId="0" applyNumberFormat="1" applyFont="1" applyBorder="1" applyAlignment="1">
      <alignment horizontal="center" vertical="center"/>
    </xf>
    <xf numFmtId="176" fontId="1" fillId="0" borderId="2" xfId="0" applyNumberFormat="1"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4" xfId="0" applyFont="1" applyBorder="1" applyAlignment="1">
      <alignment horizontal="center" vertical="center" wrapText="1"/>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42" xfId="0" applyFont="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50" xfId="0" applyFont="1" applyFill="1" applyBorder="1" applyAlignment="1">
      <alignment horizontal="center" vertical="center"/>
    </xf>
    <xf numFmtId="176" fontId="1" fillId="2" borderId="10"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9" xfId="0" applyFont="1" applyFill="1" applyBorder="1" applyAlignment="1">
      <alignment horizontal="center" vertical="center" wrapText="1"/>
    </xf>
    <xf numFmtId="176" fontId="1" fillId="2" borderId="12"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9" xfId="0" applyNumberFormat="1" applyFont="1" applyFill="1" applyBorder="1" applyAlignment="1">
      <alignment horizontal="center" vertical="center"/>
    </xf>
    <xf numFmtId="176" fontId="1" fillId="2" borderId="8" xfId="0" applyNumberFormat="1" applyFont="1" applyFill="1" applyBorder="1" applyAlignment="1">
      <alignment horizontal="center" vertical="center"/>
    </xf>
    <xf numFmtId="0" fontId="1" fillId="2" borderId="1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9" xfId="0" applyFont="1" applyFill="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8" xfId="0" applyFont="1" applyBorder="1" applyAlignment="1">
      <alignment horizontal="center" vertical="center"/>
    </xf>
    <xf numFmtId="177" fontId="1" fillId="0" borderId="71" xfId="0" applyNumberFormat="1" applyFont="1" applyFill="1" applyBorder="1" applyAlignment="1">
      <alignment horizontal="center" vertical="center" wrapText="1"/>
    </xf>
    <xf numFmtId="177" fontId="1" fillId="0" borderId="31" xfId="0" applyNumberFormat="1" applyFont="1" applyFill="1" applyBorder="1" applyAlignment="1">
      <alignment horizontal="center" vertical="center" wrapText="1"/>
    </xf>
    <xf numFmtId="177" fontId="1" fillId="0" borderId="30" xfId="0" applyNumberFormat="1" applyFont="1" applyFill="1" applyBorder="1" applyAlignment="1">
      <alignment horizontal="center" vertical="center" wrapText="1"/>
    </xf>
    <xf numFmtId="177" fontId="1" fillId="0" borderId="73" xfId="0" applyNumberFormat="1" applyFont="1" applyFill="1" applyBorder="1" applyAlignment="1">
      <alignment horizontal="center" vertical="center" wrapText="1"/>
    </xf>
    <xf numFmtId="177" fontId="1" fillId="0" borderId="38" xfId="0" applyNumberFormat="1" applyFont="1" applyFill="1" applyBorder="1" applyAlignment="1">
      <alignment horizontal="center" vertical="center" wrapText="1"/>
    </xf>
    <xf numFmtId="177" fontId="1" fillId="0" borderId="42"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xf>
    <xf numFmtId="178" fontId="1" fillId="0" borderId="69"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178" fontId="1" fillId="0" borderId="17" xfId="0" applyNumberFormat="1" applyFont="1" applyFill="1" applyBorder="1" applyAlignment="1">
      <alignment horizontal="center" vertical="center"/>
    </xf>
    <xf numFmtId="177" fontId="1" fillId="0" borderId="53" xfId="0" applyNumberFormat="1" applyFont="1" applyBorder="1" applyAlignment="1">
      <alignment horizontal="center" vertical="center"/>
    </xf>
    <xf numFmtId="177" fontId="1" fillId="0" borderId="61" xfId="0" applyNumberFormat="1" applyFont="1" applyBorder="1" applyAlignment="1">
      <alignment horizontal="center" vertical="center"/>
    </xf>
    <xf numFmtId="177" fontId="1" fillId="0" borderId="0" xfId="0" applyNumberFormat="1" applyFont="1" applyFill="1" applyBorder="1" applyAlignment="1">
      <alignment horizontal="right" vertical="center"/>
    </xf>
    <xf numFmtId="177" fontId="1" fillId="0" borderId="31"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107" xfId="0" applyNumberFormat="1" applyFont="1" applyFill="1" applyBorder="1" applyAlignment="1">
      <alignment horizontal="center" vertical="center"/>
    </xf>
    <xf numFmtId="177" fontId="1" fillId="0" borderId="10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9"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177" fontId="1" fillId="0" borderId="53" xfId="0" applyNumberFormat="1" applyFont="1" applyFill="1" applyBorder="1" applyAlignment="1">
      <alignment horizontal="right" vertical="center"/>
    </xf>
    <xf numFmtId="177" fontId="1" fillId="0" borderId="32"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107" xfId="0" applyNumberFormat="1" applyFont="1" applyFill="1" applyBorder="1" applyAlignment="1">
      <alignment horizontal="right" vertical="center"/>
    </xf>
    <xf numFmtId="177" fontId="1" fillId="0" borderId="61" xfId="0" applyNumberFormat="1" applyFont="1" applyFill="1" applyBorder="1" applyAlignment="1">
      <alignment horizontal="right" vertical="center"/>
    </xf>
    <xf numFmtId="177" fontId="1" fillId="0" borderId="41" xfId="0" applyNumberFormat="1" applyFont="1" applyFill="1" applyBorder="1" applyAlignment="1">
      <alignment horizontal="right" vertical="center"/>
    </xf>
    <xf numFmtId="177" fontId="1" fillId="0" borderId="33" xfId="0" applyNumberFormat="1" applyFont="1" applyFill="1" applyBorder="1" applyAlignment="1">
      <alignment horizontal="center" vertical="center"/>
    </xf>
    <xf numFmtId="177" fontId="1" fillId="0" borderId="102" xfId="0" applyNumberFormat="1" applyFont="1" applyFill="1" applyBorder="1" applyAlignment="1">
      <alignment horizontal="center" vertical="center"/>
    </xf>
    <xf numFmtId="177" fontId="1" fillId="0" borderId="103" xfId="0" applyNumberFormat="1" applyFont="1" applyFill="1" applyBorder="1" applyAlignment="1">
      <alignment horizontal="center" vertical="center"/>
    </xf>
    <xf numFmtId="177" fontId="1" fillId="0" borderId="31"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177" fontId="1" fillId="0" borderId="56" xfId="0" applyNumberFormat="1" applyFont="1" applyBorder="1" applyAlignment="1">
      <alignment horizontal="center" vertical="center"/>
    </xf>
    <xf numFmtId="177" fontId="1" fillId="0" borderId="57" xfId="0" applyNumberFormat="1" applyFont="1" applyBorder="1" applyAlignment="1">
      <alignment horizontal="center" vertical="center"/>
    </xf>
    <xf numFmtId="177" fontId="1" fillId="0" borderId="118" xfId="0" applyNumberFormat="1" applyFont="1" applyFill="1" applyBorder="1" applyAlignment="1">
      <alignment horizontal="center" vertical="center"/>
    </xf>
    <xf numFmtId="177" fontId="6" fillId="0" borderId="118" xfId="0" applyNumberFormat="1" applyFont="1" applyFill="1" applyBorder="1" applyAlignment="1">
      <alignment horizontal="center" vertical="center"/>
    </xf>
    <xf numFmtId="177" fontId="6" fillId="0" borderId="85"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27" xfId="0" applyNumberFormat="1" applyFont="1" applyFill="1" applyBorder="1" applyAlignment="1">
      <alignment horizontal="center" vertical="center"/>
    </xf>
    <xf numFmtId="177" fontId="1" fillId="0" borderId="119"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1" fillId="0" borderId="85"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5" xfId="0" applyNumberFormat="1" applyFont="1" applyFill="1" applyBorder="1" applyAlignment="1">
      <alignment vertical="center"/>
    </xf>
    <xf numFmtId="177" fontId="1" fillId="0" borderId="3"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1" fillId="0" borderId="2" xfId="0" applyNumberFormat="1" applyFont="1" applyFill="1" applyBorder="1" applyAlignment="1">
      <alignment vertical="center"/>
    </xf>
    <xf numFmtId="177" fontId="6" fillId="0" borderId="116" xfId="0" applyNumberFormat="1" applyFont="1" applyFill="1" applyBorder="1" applyAlignment="1">
      <alignment horizontal="center" vertical="center"/>
    </xf>
    <xf numFmtId="177" fontId="6" fillId="0" borderId="75" xfId="0" applyNumberFormat="1" applyFont="1" applyFill="1" applyBorder="1" applyAlignment="1">
      <alignment horizontal="center" vertical="center"/>
    </xf>
    <xf numFmtId="177" fontId="6" fillId="0" borderId="76" xfId="0" applyNumberFormat="1" applyFont="1" applyFill="1" applyBorder="1" applyAlignment="1">
      <alignment horizontal="center" vertical="center"/>
    </xf>
    <xf numFmtId="177" fontId="6" fillId="0" borderId="120" xfId="0" applyNumberFormat="1" applyFont="1" applyFill="1" applyBorder="1" applyAlignment="1">
      <alignment horizontal="center" vertical="center"/>
    </xf>
    <xf numFmtId="177" fontId="6" fillId="0" borderId="121" xfId="0" applyNumberFormat="1" applyFont="1" applyFill="1" applyBorder="1" applyAlignment="1">
      <alignment horizontal="center" vertical="center"/>
    </xf>
    <xf numFmtId="177" fontId="6" fillId="0" borderId="122"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wrapText="1"/>
    </xf>
    <xf numFmtId="177" fontId="1" fillId="0" borderId="26"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2" borderId="123" xfId="0" applyNumberFormat="1" applyFont="1" applyFill="1" applyBorder="1" applyAlignment="1">
      <alignment horizontal="center" vertical="center"/>
    </xf>
    <xf numFmtId="177" fontId="1" fillId="2" borderId="124" xfId="0" applyNumberFormat="1" applyFont="1" applyFill="1" applyBorder="1" applyAlignment="1">
      <alignment horizontal="center" vertical="center"/>
    </xf>
    <xf numFmtId="177" fontId="6" fillId="2" borderId="123" xfId="0" applyNumberFormat="1" applyFont="1" applyFill="1" applyBorder="1" applyAlignment="1">
      <alignment horizontal="center" vertical="center"/>
    </xf>
    <xf numFmtId="177" fontId="6" fillId="2" borderId="124" xfId="0" applyNumberFormat="1" applyFont="1" applyFill="1" applyBorder="1" applyAlignment="1">
      <alignment horizontal="center" vertical="center"/>
    </xf>
    <xf numFmtId="177" fontId="1" fillId="2" borderId="14" xfId="0" applyNumberFormat="1" applyFont="1" applyFill="1" applyBorder="1" applyAlignment="1">
      <alignment horizontal="center" vertical="center"/>
    </xf>
    <xf numFmtId="177" fontId="1" fillId="2" borderId="8" xfId="0" applyNumberFormat="1" applyFont="1" applyFill="1" applyBorder="1" applyAlignment="1">
      <alignment horizontal="center" vertical="center"/>
    </xf>
    <xf numFmtId="177" fontId="1" fillId="2" borderId="114" xfId="0" applyNumberFormat="1" applyFont="1" applyFill="1" applyBorder="1" applyAlignment="1">
      <alignment horizontal="center" vertical="center"/>
    </xf>
    <xf numFmtId="177" fontId="1" fillId="2" borderId="50" xfId="0" applyNumberFormat="1" applyFont="1" applyFill="1" applyBorder="1" applyAlignment="1">
      <alignment horizontal="center" vertical="center"/>
    </xf>
    <xf numFmtId="177" fontId="1" fillId="2" borderId="92" xfId="0" applyNumberFormat="1" applyFont="1" applyFill="1" applyBorder="1" applyAlignment="1">
      <alignment horizontal="center" vertical="center"/>
    </xf>
    <xf numFmtId="177" fontId="1" fillId="0" borderId="113" xfId="0" applyNumberFormat="1" applyFont="1" applyFill="1" applyBorder="1" applyAlignment="1">
      <alignment horizontal="center" vertical="center" wrapText="1"/>
    </xf>
    <xf numFmtId="177" fontId="1" fillId="0" borderId="114" xfId="0" applyNumberFormat="1" applyFont="1" applyFill="1" applyBorder="1" applyAlignment="1">
      <alignment horizontal="center" vertical="center"/>
    </xf>
    <xf numFmtId="177" fontId="1" fillId="0" borderId="9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2" borderId="113" xfId="0" applyNumberFormat="1" applyFont="1" applyFill="1" applyBorder="1" applyAlignment="1">
      <alignment horizontal="center" vertical="center"/>
    </xf>
    <xf numFmtId="177" fontId="1" fillId="0" borderId="20" xfId="0" applyNumberFormat="1" applyFont="1" applyFill="1" applyBorder="1" applyAlignment="1">
      <alignment horizontal="center" vertical="center"/>
    </xf>
    <xf numFmtId="177" fontId="1" fillId="0" borderId="19"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108" xfId="0" applyNumberFormat="1" applyFont="1" applyFill="1" applyBorder="1" applyAlignment="1">
      <alignment horizontal="center" vertical="center"/>
    </xf>
    <xf numFmtId="177" fontId="6" fillId="0" borderId="22" xfId="0" applyNumberFormat="1" applyFont="1" applyFill="1" applyBorder="1" applyAlignment="1">
      <alignment horizontal="left" vertical="center" wrapText="1"/>
    </xf>
    <xf numFmtId="177" fontId="6" fillId="0" borderId="19" xfId="0" applyNumberFormat="1" applyFont="1" applyFill="1" applyBorder="1" applyAlignment="1">
      <alignment horizontal="left" vertical="center" wrapText="1"/>
    </xf>
    <xf numFmtId="177" fontId="6" fillId="0" borderId="21" xfId="0" applyNumberFormat="1" applyFont="1" applyFill="1" applyBorder="1" applyAlignment="1">
      <alignment horizontal="left" vertical="center" wrapText="1"/>
    </xf>
    <xf numFmtId="177" fontId="6" fillId="0" borderId="109"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177" fontId="6" fillId="0" borderId="50" xfId="0" applyNumberFormat="1" applyFont="1" applyFill="1" applyBorder="1" applyAlignment="1">
      <alignment horizontal="left" vertical="center" wrapText="1"/>
    </xf>
    <xf numFmtId="177" fontId="1" fillId="0" borderId="70" xfId="0" applyNumberFormat="1" applyFont="1" applyFill="1" applyBorder="1" applyAlignment="1">
      <alignment horizontal="center" vertical="center"/>
    </xf>
    <xf numFmtId="177" fontId="1" fillId="0" borderId="66" xfId="0" applyNumberFormat="1" applyFont="1" applyBorder="1" applyAlignment="1">
      <alignment horizontal="center" vertical="center"/>
    </xf>
    <xf numFmtId="177" fontId="1" fillId="0" borderId="54" xfId="0" applyNumberFormat="1" applyFont="1" applyBorder="1" applyAlignment="1">
      <alignment horizontal="center" vertical="center"/>
    </xf>
    <xf numFmtId="177" fontId="1" fillId="0" borderId="54"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156" xfId="0" applyNumberFormat="1" applyFont="1" applyFill="1" applyBorder="1" applyAlignment="1">
      <alignment horizontal="center" vertical="center" wrapText="1"/>
    </xf>
    <xf numFmtId="177" fontId="1" fillId="0" borderId="104" xfId="0" applyNumberFormat="1" applyFont="1" applyFill="1" applyBorder="1" applyAlignment="1">
      <alignment horizontal="center" vertical="center" wrapText="1"/>
    </xf>
    <xf numFmtId="177" fontId="1" fillId="0" borderId="51" xfId="0" applyNumberFormat="1" applyFont="1" applyFill="1" applyBorder="1" applyAlignment="1">
      <alignment horizontal="center" vertical="center" wrapText="1"/>
    </xf>
    <xf numFmtId="177" fontId="1" fillId="0" borderId="25"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24" xfId="0" applyNumberFormat="1" applyFont="1" applyFill="1" applyBorder="1" applyAlignment="1">
      <alignment horizontal="center" vertical="center" wrapText="1"/>
    </xf>
    <xf numFmtId="177" fontId="1" fillId="0" borderId="106" xfId="0" applyNumberFormat="1" applyFont="1" applyFill="1" applyBorder="1" applyAlignment="1">
      <alignment horizontal="center" vertical="center"/>
    </xf>
    <xf numFmtId="177" fontId="1" fillId="0" borderId="21" xfId="0" applyNumberFormat="1" applyFont="1" applyFill="1" applyBorder="1" applyAlignment="1">
      <alignment horizontal="center" vertical="center"/>
    </xf>
    <xf numFmtId="177" fontId="1" fillId="0" borderId="74" xfId="0" applyNumberFormat="1" applyFont="1" applyFill="1" applyBorder="1" applyAlignment="1">
      <alignment horizontal="center" vertical="center"/>
    </xf>
    <xf numFmtId="177" fontId="6" fillId="0" borderId="75" xfId="0" applyNumberFormat="1" applyFont="1" applyFill="1" applyBorder="1" applyAlignment="1">
      <alignment vertical="center"/>
    </xf>
    <xf numFmtId="177" fontId="6" fillId="0" borderId="76" xfId="0" applyNumberFormat="1" applyFont="1" applyFill="1" applyBorder="1" applyAlignment="1">
      <alignment vertical="center"/>
    </xf>
    <xf numFmtId="177" fontId="6" fillId="0" borderId="77" xfId="0" applyNumberFormat="1" applyFont="1" applyFill="1" applyBorder="1" applyAlignment="1">
      <alignment vertical="center"/>
    </xf>
    <xf numFmtId="177" fontId="6" fillId="0" borderId="78" xfId="0" applyNumberFormat="1" applyFont="1" applyFill="1" applyBorder="1" applyAlignment="1">
      <alignment vertical="center"/>
    </xf>
    <xf numFmtId="177" fontId="6" fillId="0" borderId="79" xfId="0" applyNumberFormat="1" applyFont="1" applyFill="1" applyBorder="1" applyAlignment="1">
      <alignment vertical="center"/>
    </xf>
    <xf numFmtId="177" fontId="10" fillId="0" borderId="0" xfId="0" applyNumberFormat="1" applyFont="1" applyAlignment="1">
      <alignment horizontal="right"/>
    </xf>
    <xf numFmtId="177" fontId="1" fillId="0" borderId="55" xfId="0" applyNumberFormat="1" applyFont="1" applyBorder="1" applyAlignment="1">
      <alignment horizontal="center" vertical="center" wrapText="1"/>
    </xf>
    <xf numFmtId="177" fontId="1" fillId="0" borderId="56" xfId="0" applyNumberFormat="1" applyFont="1" applyBorder="1" applyAlignment="1">
      <alignment horizontal="center" vertical="center" wrapText="1"/>
    </xf>
    <xf numFmtId="177" fontId="23" fillId="0" borderId="22" xfId="0" applyNumberFormat="1" applyFont="1" applyBorder="1" applyAlignment="1">
      <alignment horizontal="center" vertical="center"/>
    </xf>
    <xf numFmtId="177" fontId="23" fillId="0" borderId="21" xfId="0" applyNumberFormat="1" applyFont="1" applyBorder="1" applyAlignment="1">
      <alignment horizontal="center" vertical="center"/>
    </xf>
    <xf numFmtId="177" fontId="23" fillId="0" borderId="25" xfId="0" applyNumberFormat="1" applyFont="1" applyBorder="1" applyAlignment="1">
      <alignment horizontal="center" vertical="center"/>
    </xf>
    <xf numFmtId="177" fontId="23" fillId="0" borderId="24" xfId="0" applyNumberFormat="1" applyFont="1" applyBorder="1" applyAlignment="1">
      <alignment horizontal="center" vertical="center"/>
    </xf>
    <xf numFmtId="177" fontId="6" fillId="0" borderId="6" xfId="0" applyNumberFormat="1" applyFont="1" applyFill="1" applyBorder="1" applyAlignment="1">
      <alignment horizontal="left" vertical="center" wrapText="1"/>
    </xf>
    <xf numFmtId="177" fontId="6" fillId="0" borderId="5" xfId="0" applyNumberFormat="1" applyFont="1" applyFill="1" applyBorder="1" applyAlignment="1">
      <alignment horizontal="left" vertical="center" wrapText="1"/>
    </xf>
    <xf numFmtId="177" fontId="6" fillId="0" borderId="29" xfId="0" applyNumberFormat="1" applyFont="1" applyFill="1" applyBorder="1" applyAlignment="1">
      <alignment horizontal="left" vertical="center" wrapText="1"/>
    </xf>
    <xf numFmtId="177" fontId="6" fillId="0" borderId="4" xfId="0" applyNumberFormat="1" applyFont="1" applyFill="1" applyBorder="1" applyAlignment="1">
      <alignment horizontal="left" vertical="center" wrapText="1"/>
    </xf>
    <xf numFmtId="177" fontId="6" fillId="0" borderId="0" xfId="0" applyNumberFormat="1" applyFont="1" applyFill="1" applyBorder="1" applyAlignment="1">
      <alignment horizontal="left" vertical="center" wrapText="1"/>
    </xf>
    <xf numFmtId="177" fontId="6" fillId="0" borderId="27" xfId="0" applyNumberFormat="1" applyFont="1" applyFill="1" applyBorder="1" applyAlignment="1">
      <alignment horizontal="left" vertical="center" wrapText="1"/>
    </xf>
    <xf numFmtId="177" fontId="6" fillId="0" borderId="3" xfId="0" applyNumberFormat="1" applyFont="1" applyFill="1" applyBorder="1" applyAlignment="1">
      <alignment horizontal="left" vertical="center" wrapText="1"/>
    </xf>
    <xf numFmtId="177" fontId="6" fillId="0" borderId="2" xfId="0" applyNumberFormat="1" applyFont="1" applyFill="1" applyBorder="1" applyAlignment="1">
      <alignment horizontal="left" vertical="center" wrapText="1"/>
    </xf>
    <xf numFmtId="177" fontId="6" fillId="0" borderId="17" xfId="0" applyNumberFormat="1" applyFont="1" applyFill="1" applyBorder="1" applyAlignment="1">
      <alignment horizontal="left" vertical="center" wrapText="1"/>
    </xf>
    <xf numFmtId="178" fontId="1" fillId="0" borderId="116" xfId="0" applyNumberFormat="1" applyFont="1" applyFill="1" applyBorder="1" applyAlignment="1">
      <alignment horizontal="center" vertical="center"/>
    </xf>
    <xf numFmtId="178" fontId="1" fillId="0" borderId="75" xfId="0" applyNumberFormat="1" applyFont="1" applyFill="1" applyBorder="1" applyAlignment="1">
      <alignment horizontal="center" vertical="center"/>
    </xf>
    <xf numFmtId="178" fontId="1" fillId="0" borderId="117"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87" xfId="0" applyNumberFormat="1" applyFont="1" applyFill="1" applyBorder="1" applyAlignment="1">
      <alignment horizontal="center" vertical="center"/>
    </xf>
    <xf numFmtId="178" fontId="1" fillId="0" borderId="81" xfId="0" applyNumberFormat="1" applyFont="1" applyFill="1" applyBorder="1" applyAlignment="1">
      <alignment horizontal="center" vertical="center"/>
    </xf>
    <xf numFmtId="178" fontId="1" fillId="0" borderId="82"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110" xfId="0" applyNumberFormat="1" applyFont="1" applyFill="1" applyBorder="1" applyAlignment="1">
      <alignment horizontal="center" vertical="center"/>
    </xf>
    <xf numFmtId="178" fontId="1" fillId="0" borderId="111" xfId="0" applyNumberFormat="1" applyFont="1" applyFill="1" applyBorder="1" applyAlignment="1">
      <alignment horizontal="center" vertical="center"/>
    </xf>
    <xf numFmtId="178" fontId="1" fillId="0" borderId="112" xfId="0" applyNumberFormat="1" applyFont="1" applyFill="1" applyBorder="1" applyAlignment="1">
      <alignment horizontal="center" vertical="center"/>
    </xf>
    <xf numFmtId="177" fontId="6" fillId="0" borderId="31" xfId="0" applyNumberFormat="1" applyFont="1" applyFill="1" applyBorder="1" applyAlignment="1">
      <alignment horizontal="center" vertical="center"/>
    </xf>
    <xf numFmtId="177" fontId="6" fillId="0" borderId="30" xfId="0" applyNumberFormat="1" applyFont="1" applyFill="1" applyBorder="1" applyAlignment="1">
      <alignment horizontal="center" vertical="center"/>
    </xf>
    <xf numFmtId="177" fontId="6" fillId="0" borderId="33"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177" fontId="1" fillId="0" borderId="113" xfId="0" applyNumberFormat="1" applyFont="1" applyFill="1" applyBorder="1" applyAlignment="1">
      <alignment horizontal="center" vertical="center"/>
    </xf>
    <xf numFmtId="178" fontId="1" fillId="0" borderId="113"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78" fontId="1" fillId="0" borderId="114"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6" fillId="0" borderId="37"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2" borderId="107" xfId="0" applyNumberFormat="1" applyFont="1" applyFill="1" applyBorder="1" applyAlignment="1">
      <alignment horizontal="center" vertical="center"/>
    </xf>
    <xf numFmtId="177" fontId="1" fillId="2" borderId="104" xfId="0" applyNumberFormat="1" applyFont="1" applyFill="1" applyBorder="1" applyAlignment="1">
      <alignment horizontal="center" vertical="center"/>
    </xf>
    <xf numFmtId="177" fontId="23" fillId="0" borderId="4" xfId="0" applyNumberFormat="1" applyFont="1" applyBorder="1" applyAlignment="1">
      <alignment horizontal="center" vertical="center" wrapText="1"/>
    </xf>
    <xf numFmtId="177" fontId="23" fillId="0" borderId="27" xfId="0" applyNumberFormat="1" applyFont="1" applyBorder="1" applyAlignment="1">
      <alignment horizontal="center" vertical="center"/>
    </xf>
    <xf numFmtId="177" fontId="23" fillId="0" borderId="22" xfId="0" applyNumberFormat="1" applyFont="1" applyBorder="1" applyAlignment="1">
      <alignment horizontal="center" vertical="center" wrapText="1"/>
    </xf>
    <xf numFmtId="177" fontId="23" fillId="0" borderId="4" xfId="0" applyNumberFormat="1" applyFont="1" applyBorder="1" applyAlignment="1">
      <alignment horizontal="center" vertical="center"/>
    </xf>
    <xf numFmtId="177" fontId="1" fillId="0" borderId="34"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2" borderId="44" xfId="0" applyNumberFormat="1" applyFont="1" applyFill="1" applyBorder="1" applyAlignment="1">
      <alignment horizontal="center" vertical="center"/>
    </xf>
    <xf numFmtId="177" fontId="1" fillId="2" borderId="45" xfId="0" applyNumberFormat="1" applyFont="1" applyFill="1" applyBorder="1" applyAlignment="1">
      <alignment horizontal="center" vertical="center"/>
    </xf>
    <xf numFmtId="177" fontId="1" fillId="2" borderId="7" xfId="0" applyNumberFormat="1" applyFont="1" applyFill="1" applyBorder="1" applyAlignment="1">
      <alignment horizontal="center" vertical="center"/>
    </xf>
    <xf numFmtId="177" fontId="1" fillId="2" borderId="51" xfId="0" applyNumberFormat="1" applyFont="1" applyFill="1" applyBorder="1" applyAlignment="1">
      <alignment horizontal="center" vertical="center"/>
    </xf>
    <xf numFmtId="178" fontId="1" fillId="0" borderId="115"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1" fillId="0" borderId="69" xfId="0" applyNumberFormat="1" applyFont="1" applyFill="1" applyBorder="1" applyAlignment="1">
      <alignment horizontal="center" vertical="center"/>
    </xf>
    <xf numFmtId="177" fontId="1" fillId="0" borderId="94" xfId="0" applyNumberFormat="1" applyFont="1" applyBorder="1" applyAlignment="1">
      <alignment horizontal="left" vertical="top" wrapText="1"/>
    </xf>
    <xf numFmtId="177" fontId="1" fillId="0" borderId="95" xfId="0" applyNumberFormat="1" applyFont="1" applyBorder="1" applyAlignment="1">
      <alignment horizontal="left" vertical="top" wrapText="1"/>
    </xf>
    <xf numFmtId="177" fontId="1" fillId="0" borderId="96" xfId="0" applyNumberFormat="1" applyFont="1" applyBorder="1" applyAlignment="1">
      <alignment horizontal="left" vertical="top" wrapText="1"/>
    </xf>
    <xf numFmtId="177" fontId="1" fillId="0" borderId="97" xfId="0" applyNumberFormat="1" applyFont="1" applyBorder="1" applyAlignment="1">
      <alignment horizontal="left" vertical="top" wrapText="1"/>
    </xf>
    <xf numFmtId="177" fontId="1" fillId="0" borderId="0" xfId="0" applyNumberFormat="1" applyFont="1" applyBorder="1" applyAlignment="1">
      <alignment horizontal="left" vertical="top" wrapText="1"/>
    </xf>
    <xf numFmtId="177" fontId="1" fillId="0" borderId="98" xfId="0" applyNumberFormat="1" applyFont="1" applyBorder="1" applyAlignment="1">
      <alignment horizontal="left" vertical="top" wrapText="1"/>
    </xf>
    <xf numFmtId="177" fontId="1" fillId="0" borderId="99" xfId="0" applyNumberFormat="1" applyFont="1" applyBorder="1" applyAlignment="1">
      <alignment horizontal="left" vertical="top" wrapText="1"/>
    </xf>
    <xf numFmtId="177" fontId="1" fillId="0" borderId="100" xfId="0" applyNumberFormat="1" applyFont="1" applyBorder="1" applyAlignment="1">
      <alignment horizontal="left" vertical="top" wrapText="1"/>
    </xf>
    <xf numFmtId="177" fontId="1" fillId="0" borderId="101" xfId="0" applyNumberFormat="1" applyFont="1" applyBorder="1" applyAlignment="1">
      <alignment horizontal="left" vertical="top" wrapText="1"/>
    </xf>
    <xf numFmtId="177" fontId="3" fillId="0" borderId="125" xfId="0" applyNumberFormat="1" applyFont="1" applyBorder="1" applyAlignment="1">
      <alignment horizontal="left" vertical="center"/>
    </xf>
    <xf numFmtId="177" fontId="3" fillId="0" borderId="126" xfId="0" applyNumberFormat="1" applyFont="1" applyBorder="1" applyAlignment="1">
      <alignment horizontal="left" vertical="center"/>
    </xf>
    <xf numFmtId="177" fontId="3" fillId="0" borderId="127" xfId="0" applyNumberFormat="1" applyFont="1" applyBorder="1" applyAlignment="1">
      <alignment horizontal="left" vertical="center"/>
    </xf>
    <xf numFmtId="177" fontId="1" fillId="0" borderId="56" xfId="0" applyNumberFormat="1" applyFont="1" applyFill="1" applyBorder="1" applyAlignment="1">
      <alignment horizontal="center" vertical="center" shrinkToFit="1"/>
    </xf>
    <xf numFmtId="177" fontId="6" fillId="0" borderId="56" xfId="0" applyNumberFormat="1" applyFont="1" applyFill="1" applyBorder="1" applyAlignment="1">
      <alignment horizontal="center" vertical="center" shrinkToFit="1"/>
    </xf>
    <xf numFmtId="177" fontId="6" fillId="0" borderId="57" xfId="0" applyNumberFormat="1" applyFont="1" applyFill="1" applyBorder="1" applyAlignment="1">
      <alignment horizontal="center" vertical="center" shrinkToFit="1"/>
    </xf>
    <xf numFmtId="177" fontId="6" fillId="0" borderId="53" xfId="0" applyNumberFormat="1" applyFont="1" applyFill="1" applyBorder="1" applyAlignment="1">
      <alignment horizontal="center" vertical="center" shrinkToFit="1"/>
    </xf>
    <xf numFmtId="177" fontId="6" fillId="0" borderId="59" xfId="0" applyNumberFormat="1" applyFont="1" applyFill="1" applyBorder="1" applyAlignment="1">
      <alignment horizontal="center" vertical="center" shrinkToFit="1"/>
    </xf>
    <xf numFmtId="177" fontId="1" fillId="0" borderId="22"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6" fillId="0" borderId="61" xfId="0" applyNumberFormat="1" applyFont="1" applyFill="1" applyBorder="1" applyAlignment="1">
      <alignment horizontal="center" vertical="center"/>
    </xf>
    <xf numFmtId="177" fontId="6" fillId="0" borderId="59" xfId="0" applyNumberFormat="1" applyFont="1" applyFill="1" applyBorder="1" applyAlignment="1">
      <alignment horizontal="center" vertical="center"/>
    </xf>
    <xf numFmtId="177" fontId="6" fillId="0" borderId="62" xfId="0" applyNumberFormat="1" applyFont="1" applyFill="1" applyBorder="1" applyAlignment="1">
      <alignment horizontal="center" vertical="center"/>
    </xf>
    <xf numFmtId="177" fontId="5" fillId="0" borderId="15" xfId="0" applyNumberFormat="1" applyFont="1" applyBorder="1" applyAlignment="1">
      <alignment horizontal="left" vertical="center" wrapText="1"/>
    </xf>
    <xf numFmtId="177" fontId="5" fillId="0" borderId="14" xfId="0" applyNumberFormat="1" applyFont="1" applyBorder="1" applyAlignment="1">
      <alignment horizontal="left" vertical="center" wrapText="1"/>
    </xf>
    <xf numFmtId="177" fontId="5" fillId="0" borderId="13" xfId="0" applyNumberFormat="1" applyFont="1" applyBorder="1" applyAlignment="1">
      <alignment horizontal="left" vertical="center" wrapText="1"/>
    </xf>
    <xf numFmtId="177" fontId="5" fillId="0" borderId="12" xfId="0" applyNumberFormat="1" applyFont="1" applyBorder="1" applyAlignment="1">
      <alignment horizontal="left" vertical="center" wrapText="1"/>
    </xf>
    <xf numFmtId="177" fontId="5" fillId="0" borderId="0" xfId="0" applyNumberFormat="1" applyFont="1" applyBorder="1" applyAlignment="1">
      <alignment horizontal="left" vertical="center" wrapText="1"/>
    </xf>
    <xf numFmtId="177" fontId="5" fillId="0" borderId="10" xfId="0" applyNumberFormat="1" applyFont="1" applyBorder="1" applyAlignment="1">
      <alignment horizontal="left" vertical="center" wrapText="1"/>
    </xf>
    <xf numFmtId="177" fontId="6" fillId="0" borderId="5" xfId="0" applyNumberFormat="1" applyFont="1" applyFill="1" applyBorder="1" applyAlignment="1">
      <alignment horizontal="center" vertical="center"/>
    </xf>
    <xf numFmtId="177" fontId="6" fillId="0" borderId="29"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336177</xdr:colOff>
      <xdr:row>3</xdr:row>
      <xdr:rowOff>67235</xdr:rowOff>
    </xdr:from>
    <xdr:to>
      <xdr:col>27</xdr:col>
      <xdr:colOff>33618</xdr:colOff>
      <xdr:row>6</xdr:row>
      <xdr:rowOff>190500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36177" y="739588"/>
          <a:ext cx="9076765" cy="795618"/>
        </a:xfrm>
        <a:prstGeom prst="rect">
          <a:avLst/>
        </a:prstGeom>
        <a:solidFill>
          <a:schemeClr val="accent2"/>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このファイルは定期昇給期が</a:t>
          </a:r>
          <a:r>
            <a:rPr lang="en-US" altLang="ja-JP" sz="1400" b="1" i="0" u="none" strike="noStrike" baseline="0">
              <a:solidFill>
                <a:srgbClr val="000000"/>
              </a:solidFill>
              <a:latin typeface="ＭＳ Ｐゴシック"/>
              <a:ea typeface="ＭＳ Ｐゴシック"/>
            </a:rPr>
            <a:t>4</a:t>
          </a:r>
          <a:r>
            <a:rPr lang="ja-JP" altLang="en-US" sz="1400" b="1" i="0" u="none" strike="noStrike" baseline="0">
              <a:solidFill>
                <a:srgbClr val="000000"/>
              </a:solidFill>
              <a:latin typeface="ＭＳ Ｐゴシック"/>
              <a:ea typeface="ＭＳ Ｐゴシック"/>
            </a:rPr>
            <a:t>月である組合員の方向けです（愛知県等）。定期昇給期が</a:t>
          </a:r>
          <a:r>
            <a:rPr lang="en-US" altLang="ja-JP" sz="1400" b="1" i="0" u="none" strike="noStrike" baseline="0">
              <a:solidFill>
                <a:srgbClr val="000000"/>
              </a:solidFill>
              <a:latin typeface="ＭＳ Ｐゴシック"/>
              <a:ea typeface="ＭＳ Ｐゴシック"/>
            </a:rPr>
            <a:t>10</a:t>
          </a:r>
          <a:r>
            <a:rPr lang="ja-JP" altLang="en-US" sz="1400" b="1" i="0" u="none" strike="noStrike" baseline="0">
              <a:solidFill>
                <a:srgbClr val="000000"/>
              </a:solidFill>
              <a:latin typeface="ＭＳ Ｐゴシック"/>
              <a:ea typeface="ＭＳ Ｐゴシック"/>
            </a:rPr>
            <a:t>月である方（名古屋市等）は「保険者算定 申立書・同意書（</a:t>
          </a:r>
          <a:r>
            <a:rPr lang="en-US" altLang="ja-JP" sz="1400" b="1" i="0" u="none" strike="noStrike" baseline="0">
              <a:solidFill>
                <a:srgbClr val="000000"/>
              </a:solidFill>
              <a:latin typeface="ＭＳ Ｐゴシック"/>
              <a:ea typeface="ＭＳ Ｐゴシック"/>
            </a:rPr>
            <a:t>10</a:t>
          </a:r>
          <a:r>
            <a:rPr lang="ja-JP" altLang="en-US" sz="1400" b="1" i="0" u="none" strike="noStrike" baseline="0">
              <a:solidFill>
                <a:srgbClr val="000000"/>
              </a:solidFill>
              <a:latin typeface="ＭＳ Ｐゴシック"/>
              <a:ea typeface="ＭＳ Ｐゴシック"/>
            </a:rPr>
            <a:t>月昇給者用）」のエクセルファイルを使用してください。</a:t>
          </a:r>
        </a:p>
      </xdr:txBody>
    </xdr:sp>
    <xdr:clientData/>
  </xdr:twoCellAnchor>
  <xdr:twoCellAnchor>
    <xdr:from>
      <xdr:col>0</xdr:col>
      <xdr:colOff>156882</xdr:colOff>
      <xdr:row>0</xdr:row>
      <xdr:rowOff>100853</xdr:rowOff>
    </xdr:from>
    <xdr:to>
      <xdr:col>7</xdr:col>
      <xdr:colOff>201707</xdr:colOff>
      <xdr:row>3</xdr:row>
      <xdr:rowOff>22411</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6882" y="100853"/>
          <a:ext cx="2476501" cy="59391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令和６年度版</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3</xdr:row>
      <xdr:rowOff>49994</xdr:rowOff>
    </xdr:from>
    <xdr:to>
      <xdr:col>11</xdr:col>
      <xdr:colOff>0</xdr:colOff>
      <xdr:row>23</xdr:row>
      <xdr:rowOff>39264</xdr:rowOff>
    </xdr:to>
    <xdr:pic>
      <xdr:nvPicPr>
        <xdr:cNvPr id="2" name="図 1">
          <a:extLst>
            <a:ext uri="{FF2B5EF4-FFF2-40B4-BE49-F238E27FC236}">
              <a16:creationId xmlns:a16="http://schemas.microsoft.com/office/drawing/2014/main" id="{3BC2FF3F-96F1-48C7-AA1A-69F80B70B6EC}"/>
            </a:ext>
          </a:extLst>
        </xdr:cNvPr>
        <xdr:cNvPicPr>
          <a:picLocks noChangeAspect="1"/>
        </xdr:cNvPicPr>
      </xdr:nvPicPr>
      <xdr:blipFill rotWithShape="1">
        <a:blip xmlns:r="http://schemas.openxmlformats.org/officeDocument/2006/relationships" r:embed="rId1"/>
        <a:srcRect l="428" t="23014" r="-1"/>
        <a:stretch/>
      </xdr:blipFill>
      <xdr:spPr>
        <a:xfrm>
          <a:off x="38101" y="554259"/>
          <a:ext cx="7481046" cy="3351034"/>
        </a:xfrm>
        <a:prstGeom prst="rect">
          <a:avLst/>
        </a:prstGeom>
      </xdr:spPr>
    </xdr:pic>
    <xdr:clientData/>
  </xdr:twoCellAnchor>
  <xdr:twoCellAnchor>
    <xdr:from>
      <xdr:col>0</xdr:col>
      <xdr:colOff>33665</xdr:colOff>
      <xdr:row>17</xdr:row>
      <xdr:rowOff>34179</xdr:rowOff>
    </xdr:from>
    <xdr:to>
      <xdr:col>1</xdr:col>
      <xdr:colOff>52715</xdr:colOff>
      <xdr:row>18</xdr:row>
      <xdr:rowOff>62754</xdr:rowOff>
    </xdr:to>
    <xdr:sp macro="" textlink="">
      <xdr:nvSpPr>
        <xdr:cNvPr id="4" name="角丸四角形 3">
          <a:extLst>
            <a:ext uri="{FF2B5EF4-FFF2-40B4-BE49-F238E27FC236}">
              <a16:creationId xmlns:a16="http://schemas.microsoft.com/office/drawing/2014/main" id="{6C0EFE81-2B13-429A-8706-F2EBF4608044}"/>
            </a:ext>
          </a:extLst>
        </xdr:cNvPr>
        <xdr:cNvSpPr/>
      </xdr:nvSpPr>
      <xdr:spPr>
        <a:xfrm>
          <a:off x="33665" y="2891679"/>
          <a:ext cx="702609" cy="19666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227526</xdr:colOff>
      <xdr:row>13</xdr:row>
      <xdr:rowOff>10086</xdr:rowOff>
    </xdr:from>
    <xdr:to>
      <xdr:col>7</xdr:col>
      <xdr:colOff>418026</xdr:colOff>
      <xdr:row>14</xdr:row>
      <xdr:rowOff>54349</xdr:rowOff>
    </xdr:to>
    <xdr:sp macro="" textlink="">
      <xdr:nvSpPr>
        <xdr:cNvPr id="5" name="角丸四角形 5">
          <a:extLst>
            <a:ext uri="{FF2B5EF4-FFF2-40B4-BE49-F238E27FC236}">
              <a16:creationId xmlns:a16="http://schemas.microsoft.com/office/drawing/2014/main" id="{B1370B48-1F03-45B3-AFEF-1DAA30904171}"/>
            </a:ext>
          </a:extLst>
        </xdr:cNvPr>
        <xdr:cNvSpPr/>
      </xdr:nvSpPr>
      <xdr:spPr>
        <a:xfrm>
          <a:off x="4328879" y="2195233"/>
          <a:ext cx="874059" cy="21235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27</xdr:row>
      <xdr:rowOff>67238</xdr:rowOff>
    </xdr:from>
    <xdr:to>
      <xdr:col>11</xdr:col>
      <xdr:colOff>0</xdr:colOff>
      <xdr:row>51</xdr:row>
      <xdr:rowOff>40396</xdr:rowOff>
    </xdr:to>
    <xdr:pic>
      <xdr:nvPicPr>
        <xdr:cNvPr id="9" name="図 8">
          <a:extLst>
            <a:ext uri="{FF2B5EF4-FFF2-40B4-BE49-F238E27FC236}">
              <a16:creationId xmlns:a16="http://schemas.microsoft.com/office/drawing/2014/main" id="{7FCF6E81-5C04-4778-B737-CDD79E957670}"/>
            </a:ext>
          </a:extLst>
        </xdr:cNvPr>
        <xdr:cNvPicPr>
          <a:picLocks noChangeAspect="1"/>
        </xdr:cNvPicPr>
      </xdr:nvPicPr>
      <xdr:blipFill>
        <a:blip xmlns:r="http://schemas.openxmlformats.org/officeDocument/2006/relationships" r:embed="rId2"/>
        <a:stretch>
          <a:fillRect/>
        </a:stretch>
      </xdr:blipFill>
      <xdr:spPr>
        <a:xfrm>
          <a:off x="0" y="4605620"/>
          <a:ext cx="7519147" cy="4007276"/>
        </a:xfrm>
        <a:prstGeom prst="rect">
          <a:avLst/>
        </a:prstGeom>
      </xdr:spPr>
    </xdr:pic>
    <xdr:clientData/>
  </xdr:twoCellAnchor>
  <xdr:twoCellAnchor>
    <xdr:from>
      <xdr:col>3</xdr:col>
      <xdr:colOff>655859</xdr:colOff>
      <xdr:row>35</xdr:row>
      <xdr:rowOff>159809</xdr:rowOff>
    </xdr:from>
    <xdr:to>
      <xdr:col>4</xdr:col>
      <xdr:colOff>417734</xdr:colOff>
      <xdr:row>36</xdr:row>
      <xdr:rowOff>150285</xdr:rowOff>
    </xdr:to>
    <xdr:sp macro="" textlink="">
      <xdr:nvSpPr>
        <xdr:cNvPr id="16" name="角丸四角形 21">
          <a:extLst>
            <a:ext uri="{FF2B5EF4-FFF2-40B4-BE49-F238E27FC236}">
              <a16:creationId xmlns:a16="http://schemas.microsoft.com/office/drawing/2014/main" id="{C47D8652-2155-4C00-8E51-6831BCB63997}"/>
            </a:ext>
          </a:extLst>
        </xdr:cNvPr>
        <xdr:cNvSpPr/>
      </xdr:nvSpPr>
      <xdr:spPr>
        <a:xfrm>
          <a:off x="2706535" y="6042897"/>
          <a:ext cx="445434" cy="15856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55</xdr:row>
      <xdr:rowOff>84667</xdr:rowOff>
    </xdr:from>
    <xdr:to>
      <xdr:col>11</xdr:col>
      <xdr:colOff>0</xdr:colOff>
      <xdr:row>79</xdr:row>
      <xdr:rowOff>53490</xdr:rowOff>
    </xdr:to>
    <xdr:pic>
      <xdr:nvPicPr>
        <xdr:cNvPr id="3" name="図 2">
          <a:extLst>
            <a:ext uri="{FF2B5EF4-FFF2-40B4-BE49-F238E27FC236}">
              <a16:creationId xmlns:a16="http://schemas.microsoft.com/office/drawing/2014/main" id="{540D20AA-04D9-4C81-9273-EC48D35B9EF8}"/>
            </a:ext>
          </a:extLst>
        </xdr:cNvPr>
        <xdr:cNvPicPr>
          <a:picLocks noChangeAspect="1"/>
        </xdr:cNvPicPr>
      </xdr:nvPicPr>
      <xdr:blipFill>
        <a:blip xmlns:r="http://schemas.openxmlformats.org/officeDocument/2006/relationships" r:embed="rId3"/>
        <a:stretch>
          <a:fillRect/>
        </a:stretch>
      </xdr:blipFill>
      <xdr:spPr>
        <a:xfrm>
          <a:off x="0" y="9398000"/>
          <a:ext cx="7567083" cy="4032823"/>
        </a:xfrm>
        <a:prstGeom prst="rect">
          <a:avLst/>
        </a:prstGeom>
      </xdr:spPr>
    </xdr:pic>
    <xdr:clientData/>
  </xdr:twoCellAnchor>
  <xdr:twoCellAnchor>
    <xdr:from>
      <xdr:col>2</xdr:col>
      <xdr:colOff>347044</xdr:colOff>
      <xdr:row>65</xdr:row>
      <xdr:rowOff>45940</xdr:rowOff>
    </xdr:from>
    <xdr:to>
      <xdr:col>3</xdr:col>
      <xdr:colOff>95667</xdr:colOff>
      <xdr:row>66</xdr:row>
      <xdr:rowOff>55467</xdr:rowOff>
    </xdr:to>
    <xdr:sp macro="" textlink="">
      <xdr:nvSpPr>
        <xdr:cNvPr id="14" name="角丸四角形 14">
          <a:extLst>
            <a:ext uri="{FF2B5EF4-FFF2-40B4-BE49-F238E27FC236}">
              <a16:creationId xmlns:a16="http://schemas.microsoft.com/office/drawing/2014/main" id="{D4F1CEAE-5189-4C1C-B937-787B32BB84E2}"/>
            </a:ext>
          </a:extLst>
        </xdr:cNvPr>
        <xdr:cNvSpPr/>
      </xdr:nvSpPr>
      <xdr:spPr>
        <a:xfrm>
          <a:off x="1722877" y="11052607"/>
          <a:ext cx="436540" cy="17886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84</xdr:row>
      <xdr:rowOff>89037</xdr:rowOff>
    </xdr:from>
    <xdr:to>
      <xdr:col>11</xdr:col>
      <xdr:colOff>10584</xdr:colOff>
      <xdr:row>108</xdr:row>
      <xdr:rowOff>63501</xdr:rowOff>
    </xdr:to>
    <xdr:pic>
      <xdr:nvPicPr>
        <xdr:cNvPr id="13" name="図 12">
          <a:extLst>
            <a:ext uri="{FF2B5EF4-FFF2-40B4-BE49-F238E27FC236}">
              <a16:creationId xmlns:a16="http://schemas.microsoft.com/office/drawing/2014/main" id="{268C9C85-931A-4F72-A9C9-247302AA1F05}"/>
            </a:ext>
          </a:extLst>
        </xdr:cNvPr>
        <xdr:cNvPicPr>
          <a:picLocks noChangeAspect="1"/>
        </xdr:cNvPicPr>
      </xdr:nvPicPr>
      <xdr:blipFill>
        <a:blip xmlns:r="http://schemas.openxmlformats.org/officeDocument/2006/relationships" r:embed="rId4"/>
        <a:stretch>
          <a:fillRect/>
        </a:stretch>
      </xdr:blipFill>
      <xdr:spPr>
        <a:xfrm>
          <a:off x="0" y="14313037"/>
          <a:ext cx="7577667" cy="4038464"/>
        </a:xfrm>
        <a:prstGeom prst="rect">
          <a:avLst/>
        </a:prstGeom>
      </xdr:spPr>
    </xdr:pic>
    <xdr:clientData/>
  </xdr:twoCellAnchor>
  <xdr:twoCellAnchor editAs="oneCell">
    <xdr:from>
      <xdr:col>0</xdr:col>
      <xdr:colOff>0</xdr:colOff>
      <xdr:row>113</xdr:row>
      <xdr:rowOff>74083</xdr:rowOff>
    </xdr:from>
    <xdr:to>
      <xdr:col>11</xdr:col>
      <xdr:colOff>10583</xdr:colOff>
      <xdr:row>137</xdr:row>
      <xdr:rowOff>48546</xdr:rowOff>
    </xdr:to>
    <xdr:pic>
      <xdr:nvPicPr>
        <xdr:cNvPr id="18" name="図 17">
          <a:extLst>
            <a:ext uri="{FF2B5EF4-FFF2-40B4-BE49-F238E27FC236}">
              <a16:creationId xmlns:a16="http://schemas.microsoft.com/office/drawing/2014/main" id="{00BD04E2-2D11-4FC8-B119-30D22C3480FE}"/>
            </a:ext>
          </a:extLst>
        </xdr:cNvPr>
        <xdr:cNvPicPr>
          <a:picLocks noChangeAspect="1"/>
        </xdr:cNvPicPr>
      </xdr:nvPicPr>
      <xdr:blipFill>
        <a:blip xmlns:r="http://schemas.openxmlformats.org/officeDocument/2006/relationships" r:embed="rId5"/>
        <a:stretch>
          <a:fillRect/>
        </a:stretch>
      </xdr:blipFill>
      <xdr:spPr>
        <a:xfrm>
          <a:off x="0" y="19208750"/>
          <a:ext cx="7577666" cy="4038463"/>
        </a:xfrm>
        <a:prstGeom prst="rect">
          <a:avLst/>
        </a:prstGeom>
      </xdr:spPr>
    </xdr:pic>
    <xdr:clientData/>
  </xdr:twoCellAnchor>
  <xdr:twoCellAnchor>
    <xdr:from>
      <xdr:col>0</xdr:col>
      <xdr:colOff>95250</xdr:colOff>
      <xdr:row>121</xdr:row>
      <xdr:rowOff>45466</xdr:rowOff>
    </xdr:from>
    <xdr:to>
      <xdr:col>3</xdr:col>
      <xdr:colOff>104775</xdr:colOff>
      <xdr:row>122</xdr:row>
      <xdr:rowOff>61383</xdr:rowOff>
    </xdr:to>
    <xdr:sp macro="" textlink="">
      <xdr:nvSpPr>
        <xdr:cNvPr id="6" name="角丸四角形 11">
          <a:extLst>
            <a:ext uri="{FF2B5EF4-FFF2-40B4-BE49-F238E27FC236}">
              <a16:creationId xmlns:a16="http://schemas.microsoft.com/office/drawing/2014/main" id="{FA215B90-1EEA-4520-A1D2-F33D18632E65}"/>
            </a:ext>
          </a:extLst>
        </xdr:cNvPr>
        <xdr:cNvSpPr/>
      </xdr:nvSpPr>
      <xdr:spPr>
        <a:xfrm>
          <a:off x="95250" y="20534799"/>
          <a:ext cx="2073275" cy="18525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490385</xdr:colOff>
      <xdr:row>122</xdr:row>
      <xdr:rowOff>53291</xdr:rowOff>
    </xdr:from>
    <xdr:to>
      <xdr:col>2</xdr:col>
      <xdr:colOff>409575</xdr:colOff>
      <xdr:row>123</xdr:row>
      <xdr:rowOff>117852</xdr:rowOff>
    </xdr:to>
    <xdr:sp macro="" textlink="">
      <xdr:nvSpPr>
        <xdr:cNvPr id="7" name="角丸四角形 12">
          <a:extLst>
            <a:ext uri="{FF2B5EF4-FFF2-40B4-BE49-F238E27FC236}">
              <a16:creationId xmlns:a16="http://schemas.microsoft.com/office/drawing/2014/main" id="{3B6FE7BB-1982-4890-B981-DF2927D9CF5E}"/>
            </a:ext>
          </a:extLst>
        </xdr:cNvPr>
        <xdr:cNvSpPr/>
      </xdr:nvSpPr>
      <xdr:spPr>
        <a:xfrm>
          <a:off x="490385" y="20711958"/>
          <a:ext cx="1295023" cy="23389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157692</xdr:colOff>
      <xdr:row>123</xdr:row>
      <xdr:rowOff>164780</xdr:rowOff>
    </xdr:from>
    <xdr:to>
      <xdr:col>4</xdr:col>
      <xdr:colOff>567267</xdr:colOff>
      <xdr:row>124</xdr:row>
      <xdr:rowOff>132292</xdr:rowOff>
    </xdr:to>
    <xdr:sp macro="" textlink="">
      <xdr:nvSpPr>
        <xdr:cNvPr id="8" name="角丸四角形 13">
          <a:extLst>
            <a:ext uri="{FF2B5EF4-FFF2-40B4-BE49-F238E27FC236}">
              <a16:creationId xmlns:a16="http://schemas.microsoft.com/office/drawing/2014/main" id="{AD9836C9-EC4F-4E24-A83D-207E27577E9A}"/>
            </a:ext>
          </a:extLst>
        </xdr:cNvPr>
        <xdr:cNvSpPr/>
      </xdr:nvSpPr>
      <xdr:spPr>
        <a:xfrm>
          <a:off x="845609" y="20992780"/>
          <a:ext cx="2473325" cy="13684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300567</xdr:colOff>
      <xdr:row>133</xdr:row>
      <xdr:rowOff>125942</xdr:rowOff>
    </xdr:from>
    <xdr:to>
      <xdr:col>2</xdr:col>
      <xdr:colOff>83972</xdr:colOff>
      <xdr:row>135</xdr:row>
      <xdr:rowOff>77380</xdr:rowOff>
    </xdr:to>
    <xdr:sp macro="" textlink="">
      <xdr:nvSpPr>
        <xdr:cNvPr id="12" name="角丸四角形 19">
          <a:extLst>
            <a:ext uri="{FF2B5EF4-FFF2-40B4-BE49-F238E27FC236}">
              <a16:creationId xmlns:a16="http://schemas.microsoft.com/office/drawing/2014/main" id="{FDFDCDBC-BF78-46D3-856A-443E7CE04DF9}"/>
            </a:ext>
          </a:extLst>
        </xdr:cNvPr>
        <xdr:cNvSpPr/>
      </xdr:nvSpPr>
      <xdr:spPr>
        <a:xfrm>
          <a:off x="988484" y="22647275"/>
          <a:ext cx="471321" cy="2901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649410</xdr:colOff>
      <xdr:row>135</xdr:row>
      <xdr:rowOff>22269</xdr:rowOff>
    </xdr:from>
    <xdr:to>
      <xdr:col>4</xdr:col>
      <xdr:colOff>476090</xdr:colOff>
      <xdr:row>136</xdr:row>
      <xdr:rowOff>104051</xdr:rowOff>
    </xdr:to>
    <xdr:sp macro="" textlink="">
      <xdr:nvSpPr>
        <xdr:cNvPr id="11" name="角丸四角形 15">
          <a:extLst>
            <a:ext uri="{FF2B5EF4-FFF2-40B4-BE49-F238E27FC236}">
              <a16:creationId xmlns:a16="http://schemas.microsoft.com/office/drawing/2014/main" id="{DD93F527-EBF7-4D66-A137-127B0E4B6914}"/>
            </a:ext>
          </a:extLst>
        </xdr:cNvPr>
        <xdr:cNvSpPr/>
      </xdr:nvSpPr>
      <xdr:spPr>
        <a:xfrm>
          <a:off x="2713160" y="22882269"/>
          <a:ext cx="514597" cy="25111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143</xdr:row>
      <xdr:rowOff>86845</xdr:rowOff>
    </xdr:from>
    <xdr:to>
      <xdr:col>11</xdr:col>
      <xdr:colOff>0</xdr:colOff>
      <xdr:row>167</xdr:row>
      <xdr:rowOff>60003</xdr:rowOff>
    </xdr:to>
    <xdr:pic>
      <xdr:nvPicPr>
        <xdr:cNvPr id="22" name="図 21">
          <a:extLst>
            <a:ext uri="{FF2B5EF4-FFF2-40B4-BE49-F238E27FC236}">
              <a16:creationId xmlns:a16="http://schemas.microsoft.com/office/drawing/2014/main" id="{6FA34F56-9330-4047-9EF5-70E78B43F67E}"/>
            </a:ext>
          </a:extLst>
        </xdr:cNvPr>
        <xdr:cNvPicPr>
          <a:picLocks noChangeAspect="1"/>
        </xdr:cNvPicPr>
      </xdr:nvPicPr>
      <xdr:blipFill>
        <a:blip xmlns:r="http://schemas.openxmlformats.org/officeDocument/2006/relationships" r:embed="rId2"/>
        <a:stretch>
          <a:fillRect/>
        </a:stretch>
      </xdr:blipFill>
      <xdr:spPr>
        <a:xfrm>
          <a:off x="0" y="24301512"/>
          <a:ext cx="7567083" cy="4037158"/>
        </a:xfrm>
        <a:prstGeom prst="rect">
          <a:avLst/>
        </a:prstGeom>
      </xdr:spPr>
    </xdr:pic>
    <xdr:clientData/>
  </xdr:twoCellAnchor>
  <xdr:twoCellAnchor>
    <xdr:from>
      <xdr:col>2</xdr:col>
      <xdr:colOff>602752</xdr:colOff>
      <xdr:row>152</xdr:row>
      <xdr:rowOff>91633</xdr:rowOff>
    </xdr:from>
    <xdr:to>
      <xdr:col>6</xdr:col>
      <xdr:colOff>133910</xdr:colOff>
      <xdr:row>153</xdr:row>
      <xdr:rowOff>64885</xdr:rowOff>
    </xdr:to>
    <xdr:sp macro="" textlink="">
      <xdr:nvSpPr>
        <xdr:cNvPr id="10" name="角丸四角形 20">
          <a:extLst>
            <a:ext uri="{FF2B5EF4-FFF2-40B4-BE49-F238E27FC236}">
              <a16:creationId xmlns:a16="http://schemas.microsoft.com/office/drawing/2014/main" id="{078BEC78-B27D-4104-886D-D2F33B9D4C24}"/>
            </a:ext>
          </a:extLst>
        </xdr:cNvPr>
        <xdr:cNvSpPr/>
      </xdr:nvSpPr>
      <xdr:spPr>
        <a:xfrm>
          <a:off x="1978585" y="25830300"/>
          <a:ext cx="2282825" cy="14258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95251</xdr:rowOff>
    </xdr:from>
    <xdr:to>
      <xdr:col>13</xdr:col>
      <xdr:colOff>457200</xdr:colOff>
      <xdr:row>9</xdr:row>
      <xdr:rowOff>133351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0500" y="95251"/>
          <a:ext cx="8867775" cy="1752600"/>
        </a:xfrm>
        <a:prstGeom prst="roundRect">
          <a:avLst>
            <a:gd name="adj" fmla="val 5935"/>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10</xdr:row>
      <xdr:rowOff>66674</xdr:rowOff>
    </xdr:from>
    <xdr:to>
      <xdr:col>17</xdr:col>
      <xdr:colOff>266700</xdr:colOff>
      <xdr:row>59</xdr:row>
      <xdr:rowOff>133349</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71450" y="1971674"/>
          <a:ext cx="11439525" cy="8829675"/>
        </a:xfrm>
        <a:prstGeom prst="roundRect">
          <a:avLst>
            <a:gd name="adj" fmla="val 2129"/>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0</xdr:row>
      <xdr:rowOff>190499</xdr:rowOff>
    </xdr:from>
    <xdr:to>
      <xdr:col>17</xdr:col>
      <xdr:colOff>419101</xdr:colOff>
      <xdr:row>4</xdr:row>
      <xdr:rowOff>47624</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9286875" y="190499"/>
          <a:ext cx="2476501" cy="619125"/>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令和６年度版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1680</xdr:colOff>
      <xdr:row>4</xdr:row>
      <xdr:rowOff>20730</xdr:rowOff>
    </xdr:from>
    <xdr:to>
      <xdr:col>27</xdr:col>
      <xdr:colOff>180975</xdr:colOff>
      <xdr:row>13</xdr:row>
      <xdr:rowOff>78441</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92180" y="782730"/>
          <a:ext cx="5132295" cy="1772211"/>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・表示された結果がパターン①から③のいずれかであるときは年間平均による保険者算定の対象となりますので、希望する場合は判定結果に応じ</a:t>
          </a:r>
          <a:r>
            <a:rPr kumimoji="1" lang="ja-JP" altLang="en-US" sz="1100">
              <a:solidFill>
                <a:schemeClr val="tx1"/>
              </a:solidFill>
              <a:effectLst/>
              <a:latin typeface="+mn-lt"/>
              <a:ea typeface="+mn-ea"/>
              <a:cs typeface="+mn-cs"/>
            </a:rPr>
            <a:t>＜必要書類一覧＞のとおり各様式等を提出して</a:t>
          </a:r>
          <a:r>
            <a:rPr kumimoji="1" lang="ja-JP" altLang="ja-JP" sz="1100">
              <a:solidFill>
                <a:schemeClr val="tx1"/>
              </a:solidFill>
              <a:effectLst/>
              <a:latin typeface="+mn-lt"/>
              <a:ea typeface="+mn-ea"/>
              <a:cs typeface="+mn-cs"/>
            </a:rPr>
            <a:t>ください。</a:t>
          </a:r>
          <a:endParaRPr lang="ja-JP" altLang="ja-JP">
            <a:solidFill>
              <a:schemeClr val="tx1"/>
            </a:solidFill>
            <a:effectLst/>
          </a:endParaRPr>
        </a:p>
        <a:p>
          <a:pPr algn="l"/>
          <a:r>
            <a:rPr kumimoji="1" lang="ja-JP" altLang="en-US" sz="1100">
              <a:solidFill>
                <a:schemeClr val="tx1"/>
              </a:solidFill>
            </a:rPr>
            <a:t>・「対象外」又は「算定不可」の場合は保険者算定の対象となりません。</a:t>
          </a:r>
          <a:endParaRPr kumimoji="1" lang="en-US" altLang="ja-JP" sz="1100">
            <a:solidFill>
              <a:schemeClr val="tx1"/>
            </a:solidFill>
          </a:endParaRPr>
        </a:p>
        <a:p>
          <a:pPr algn="l"/>
          <a:r>
            <a:rPr kumimoji="1" lang="ja-JP" altLang="en-US" sz="1100">
              <a:solidFill>
                <a:schemeClr val="tx1"/>
              </a:solidFill>
            </a:rPr>
            <a:t>・</a:t>
          </a:r>
          <a:r>
            <a:rPr kumimoji="1" lang="en-US" altLang="ja-JP" sz="1100" u="sng">
              <a:solidFill>
                <a:schemeClr val="tx1"/>
              </a:solidFill>
            </a:rPr>
            <a:t>【</a:t>
          </a:r>
          <a:r>
            <a:rPr kumimoji="1" lang="ja-JP" altLang="en-US" sz="1100" u="sng">
              <a:solidFill>
                <a:schemeClr val="tx1"/>
              </a:solidFill>
            </a:rPr>
            <a:t>入力用</a:t>
          </a:r>
          <a:r>
            <a:rPr kumimoji="1" lang="en-US" altLang="ja-JP" sz="1100" u="sng">
              <a:solidFill>
                <a:schemeClr val="tx1"/>
              </a:solidFill>
            </a:rPr>
            <a:t>】</a:t>
          </a:r>
          <a:r>
            <a:rPr kumimoji="1" lang="ja-JP" altLang="en-US" sz="1100" u="sng">
              <a:solidFill>
                <a:schemeClr val="tx1"/>
              </a:solidFill>
            </a:rPr>
            <a:t>シートの全ての項目を正しく入力した上で</a:t>
          </a:r>
          <a:r>
            <a:rPr kumimoji="1" lang="ja-JP" altLang="en-US" sz="1100">
              <a:solidFill>
                <a:schemeClr val="tx1"/>
              </a:solidFill>
            </a:rPr>
            <a:t>「支部へ確認」と表示された場合は、公立学校共済組合愛知支部に連絡してください。（等級表の上限</a:t>
          </a:r>
          <a:r>
            <a:rPr kumimoji="1" lang="en-US" altLang="ja-JP" sz="1100">
              <a:solidFill>
                <a:schemeClr val="tx1"/>
              </a:solidFill>
            </a:rPr>
            <a:t>/</a:t>
          </a:r>
          <a:r>
            <a:rPr kumimoji="1" lang="ja-JP" altLang="en-US" sz="1100">
              <a:solidFill>
                <a:schemeClr val="tx1"/>
              </a:solidFill>
            </a:rPr>
            <a:t>下限）</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報酬額等を入力していない場合、判定結果は表示されません。</a:t>
          </a:r>
          <a:endParaRPr lang="ja-JP" altLang="ja-JP">
            <a:solidFill>
              <a:schemeClr val="tx1"/>
            </a:solidFill>
            <a:effectLst/>
          </a:endParaRPr>
        </a:p>
        <a:p>
          <a:pPr algn="l"/>
          <a:endParaRPr kumimoji="1" lang="en-US" altLang="ja-JP" sz="1100">
            <a:solidFill>
              <a:schemeClr val="tx1"/>
            </a:solidFill>
          </a:endParaRPr>
        </a:p>
      </xdr:txBody>
    </xdr:sp>
    <xdr:clientData/>
  </xdr:twoCellAnchor>
  <xdr:twoCellAnchor>
    <xdr:from>
      <xdr:col>0</xdr:col>
      <xdr:colOff>104775</xdr:colOff>
      <xdr:row>0</xdr:row>
      <xdr:rowOff>57150</xdr:rowOff>
    </xdr:from>
    <xdr:to>
      <xdr:col>28</xdr:col>
      <xdr:colOff>95250</xdr:colOff>
      <xdr:row>13</xdr:row>
      <xdr:rowOff>134471</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104775" y="57150"/>
          <a:ext cx="5324475" cy="2553821"/>
        </a:xfrm>
        <a:prstGeom prst="roundRect">
          <a:avLst>
            <a:gd name="adj" fmla="val 4914"/>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126627</xdr:colOff>
      <xdr:row>4</xdr:row>
      <xdr:rowOff>123825</xdr:rowOff>
    </xdr:from>
    <xdr:to>
      <xdr:col>30</xdr:col>
      <xdr:colOff>88527</xdr:colOff>
      <xdr:row>8</xdr:row>
      <xdr:rowOff>114300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5460627" y="885825"/>
          <a:ext cx="342900" cy="752475"/>
        </a:xfrm>
        <a:prstGeom prst="rightArrow">
          <a:avLst>
            <a:gd name="adj1" fmla="val 50000"/>
            <a:gd name="adj2" fmla="val 59946"/>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182095</xdr:colOff>
      <xdr:row>24</xdr:row>
      <xdr:rowOff>62191</xdr:rowOff>
    </xdr:from>
    <xdr:to>
      <xdr:col>74</xdr:col>
      <xdr:colOff>86845</xdr:colOff>
      <xdr:row>31</xdr:row>
      <xdr:rowOff>174250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5516095" y="4634191"/>
          <a:ext cx="8734985" cy="1445559"/>
        </a:xfrm>
        <a:prstGeom prst="roundRect">
          <a:avLst>
            <a:gd name="adj" fmla="val 1133"/>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パターン③では、通常の随時改定の要件を満たしているものの、年間平均による保険者算定を行うと、「昇給のとき：年間平均による標準報酬月額が従前の標準報酬月額よりも</a:t>
          </a:r>
          <a:r>
            <a:rPr kumimoji="1" lang="en-US" altLang="ja-JP" sz="1000">
              <a:solidFill>
                <a:schemeClr val="tx1"/>
              </a:solidFill>
            </a:rPr>
            <a:t>1</a:t>
          </a:r>
          <a:r>
            <a:rPr kumimoji="1" lang="ja-JP" altLang="en-US" sz="1000">
              <a:solidFill>
                <a:schemeClr val="tx1"/>
              </a:solidFill>
            </a:rPr>
            <a:t>等級以上高いこと」、「降給のとき：年間平均による標準報酬月額が従前の標準報酬月額よりも</a:t>
          </a:r>
          <a:r>
            <a:rPr kumimoji="1" lang="en-US" altLang="ja-JP" sz="1000">
              <a:solidFill>
                <a:schemeClr val="tx1"/>
              </a:solidFill>
            </a:rPr>
            <a:t>1</a:t>
          </a:r>
          <a:r>
            <a:rPr kumimoji="1" lang="ja-JP" altLang="en-US" sz="1000">
              <a:solidFill>
                <a:schemeClr val="tx1"/>
              </a:solidFill>
            </a:rPr>
            <a:t>等級以上低いこと」の要件を満たさないために、随時改定を行わず、従前の標準報酬月額のままとなります（本来であれば通常の方法により随時改定が行われるべきところ、年間平均による保険者算定の取扱いにより随時改定を行わないこととなるため、希望するのであれば手続きが必要）。その後</a:t>
          </a:r>
          <a:r>
            <a:rPr kumimoji="1" lang="en-US" altLang="ja-JP" sz="1000">
              <a:solidFill>
                <a:schemeClr val="tx1"/>
              </a:solidFill>
            </a:rPr>
            <a:t>9</a:t>
          </a:r>
          <a:r>
            <a:rPr kumimoji="1" lang="ja-JP" altLang="en-US" sz="1000">
              <a:solidFill>
                <a:schemeClr val="tx1"/>
              </a:solidFill>
            </a:rPr>
            <a:t>月に定時決定が行われるため、定時決定についても年間平均による保険者算定の取扱いを希望する場合は、その同意書等も必要となります。</a:t>
          </a:r>
        </a:p>
        <a:p>
          <a:pPr algn="l"/>
          <a:r>
            <a:rPr kumimoji="1" lang="en-US" altLang="ja-JP" sz="1000">
              <a:solidFill>
                <a:schemeClr val="tx1"/>
              </a:solidFill>
            </a:rPr>
            <a:t>※</a:t>
          </a:r>
          <a:r>
            <a:rPr kumimoji="1" lang="ja-JP" altLang="en-US" sz="1000">
              <a:solidFill>
                <a:schemeClr val="tx1"/>
              </a:solidFill>
            </a:rPr>
            <a:t>パターン①は</a:t>
          </a:r>
          <a:r>
            <a:rPr kumimoji="1" lang="en-US" altLang="ja-JP" sz="1000">
              <a:solidFill>
                <a:schemeClr val="tx1"/>
              </a:solidFill>
            </a:rPr>
            <a:t>7</a:t>
          </a:r>
          <a:r>
            <a:rPr kumimoji="1" lang="ja-JP" altLang="en-US" sz="1000">
              <a:solidFill>
                <a:schemeClr val="tx1"/>
              </a:solidFill>
            </a:rPr>
            <a:t>月の随時改定の要件を満たしていないため</a:t>
          </a:r>
          <a:r>
            <a:rPr kumimoji="1" lang="en-US" altLang="ja-JP" sz="1000">
              <a:solidFill>
                <a:schemeClr val="tx1"/>
              </a:solidFill>
            </a:rPr>
            <a:t>9</a:t>
          </a:r>
          <a:r>
            <a:rPr kumimoji="1" lang="ja-JP" altLang="en-US" sz="1000">
              <a:solidFill>
                <a:schemeClr val="tx1"/>
              </a:solidFill>
            </a:rPr>
            <a:t>月の定時決定のみが行われるケース、パターン②は</a:t>
          </a:r>
          <a:r>
            <a:rPr kumimoji="1" lang="en-US" altLang="ja-JP" sz="1000">
              <a:solidFill>
                <a:schemeClr val="tx1"/>
              </a:solidFill>
            </a:rPr>
            <a:t>7</a:t>
          </a:r>
          <a:r>
            <a:rPr kumimoji="1" lang="ja-JP" altLang="en-US" sz="1000">
              <a:solidFill>
                <a:schemeClr val="tx1"/>
              </a:solidFill>
            </a:rPr>
            <a:t>月に随時改定が行われることにより</a:t>
          </a:r>
          <a:r>
            <a:rPr kumimoji="1" lang="en-US" altLang="ja-JP" sz="1000">
              <a:solidFill>
                <a:schemeClr val="tx1"/>
              </a:solidFill>
            </a:rPr>
            <a:t>9</a:t>
          </a:r>
          <a:r>
            <a:rPr kumimoji="1" lang="ja-JP" altLang="en-US" sz="1000">
              <a:solidFill>
                <a:schemeClr val="tx1"/>
              </a:solidFill>
            </a:rPr>
            <a:t>月の定時決定が行われないケースです。</a:t>
          </a:r>
        </a:p>
      </xdr:txBody>
    </xdr:sp>
    <xdr:clientData/>
  </xdr:twoCellAnchor>
  <xdr:twoCellAnchor>
    <xdr:from>
      <xdr:col>30</xdr:col>
      <xdr:colOff>89645</xdr:colOff>
      <xdr:row>0</xdr:row>
      <xdr:rowOff>0</xdr:rowOff>
    </xdr:from>
    <xdr:to>
      <xdr:col>74</xdr:col>
      <xdr:colOff>22412</xdr:colOff>
      <xdr:row>23</xdr:row>
      <xdr:rowOff>168088</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5804645" y="0"/>
          <a:ext cx="8382002" cy="4549588"/>
        </a:xfrm>
        <a:prstGeom prst="roundRect">
          <a:avLst>
            <a:gd name="adj" fmla="val 2171"/>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1681</xdr:colOff>
      <xdr:row>0</xdr:row>
      <xdr:rowOff>179294</xdr:rowOff>
    </xdr:from>
    <xdr:to>
      <xdr:col>39</xdr:col>
      <xdr:colOff>113740</xdr:colOff>
      <xdr:row>2</xdr:row>
      <xdr:rowOff>89647</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6097681" y="179294"/>
          <a:ext cx="1512234" cy="291353"/>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＜必要書類一覧＞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286125" y="57150"/>
          <a:ext cx="32956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286125" y="438150"/>
          <a:ext cx="32956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twoCellAnchor>
    <xdr:from>
      <xdr:col>1</xdr:col>
      <xdr:colOff>9525</xdr:colOff>
      <xdr:row>0</xdr:row>
      <xdr:rowOff>28574</xdr:rowOff>
    </xdr:from>
    <xdr:to>
      <xdr:col>16</xdr:col>
      <xdr:colOff>342900</xdr:colOff>
      <xdr:row>7</xdr:row>
      <xdr:rowOff>28575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0050" y="28574"/>
          <a:ext cx="6191250" cy="133350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これはあくまで記載例ですので、各所属所の状況に即し、具体的に記載してください。</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以下の２点を明確に記載してください。（満たしていない場合は申立てできません。）</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・繁忙期又は閑散期の発生理由が業務の性質に起因しており、その結果として報酬の額が変動していること</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・その状況が例年発生していること</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endParaRPr kumimoji="1" lang="ja-JP" altLang="en-US" sz="1100">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286125" y="438150"/>
          <a:ext cx="32956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8:AA34"/>
  <sheetViews>
    <sheetView tabSelected="1" zoomScale="80" zoomScaleNormal="80" zoomScaleSheetLayoutView="85" workbookViewId="0">
      <selection activeCell="A59" sqref="A59"/>
    </sheetView>
  </sheetViews>
  <sheetFormatPr defaultColWidth="4.625" defaultRowHeight="17.25" customHeight="1" x14ac:dyDescent="0.15"/>
  <sheetData>
    <row r="8" spans="2:27" ht="17.25" customHeight="1" x14ac:dyDescent="0.15">
      <c r="B8" t="s">
        <v>211</v>
      </c>
    </row>
    <row r="9" spans="2:27" ht="17.25" customHeight="1" x14ac:dyDescent="0.15">
      <c r="B9" s="222" t="s">
        <v>328</v>
      </c>
      <c r="C9" s="223"/>
      <c r="D9" s="223"/>
      <c r="E9" s="223"/>
      <c r="F9" s="223"/>
      <c r="G9" s="223"/>
      <c r="H9" s="223"/>
      <c r="I9" s="223"/>
      <c r="J9" s="223"/>
      <c r="K9" s="223"/>
      <c r="L9" s="223"/>
      <c r="M9" s="223"/>
      <c r="N9" s="223"/>
      <c r="O9" s="223"/>
      <c r="P9" s="223"/>
      <c r="Q9" s="223"/>
      <c r="R9" s="223"/>
      <c r="S9" s="223"/>
      <c r="T9" s="223"/>
      <c r="U9" s="223"/>
      <c r="V9" s="223"/>
      <c r="W9" s="223"/>
      <c r="X9" s="223"/>
      <c r="Y9" s="223"/>
      <c r="Z9" s="223"/>
      <c r="AA9" s="224"/>
    </row>
    <row r="10" spans="2:27" ht="17.25" customHeight="1" x14ac:dyDescent="0.15">
      <c r="B10" s="225"/>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7"/>
    </row>
    <row r="11" spans="2:27" ht="17.25" customHeight="1" x14ac:dyDescent="0.15">
      <c r="B11" s="225"/>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7"/>
    </row>
    <row r="12" spans="2:27" ht="17.25" customHeight="1" x14ac:dyDescent="0.15">
      <c r="B12" s="225"/>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7"/>
    </row>
    <row r="13" spans="2:27" ht="17.25" customHeight="1" x14ac:dyDescent="0.15">
      <c r="B13" s="225"/>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7"/>
    </row>
    <row r="14" spans="2:27" ht="17.25" customHeight="1" x14ac:dyDescent="0.15">
      <c r="B14" s="225"/>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7"/>
    </row>
    <row r="15" spans="2:27" ht="17.25" customHeight="1" x14ac:dyDescent="0.15">
      <c r="B15" s="225"/>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7"/>
    </row>
    <row r="16" spans="2:27" ht="17.25" customHeight="1" x14ac:dyDescent="0.15">
      <c r="B16" s="225"/>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7"/>
    </row>
    <row r="17" spans="2:27" ht="17.25" customHeight="1" x14ac:dyDescent="0.15">
      <c r="B17" s="225"/>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7"/>
    </row>
    <row r="18" spans="2:27" ht="17.25" customHeight="1" x14ac:dyDescent="0.15">
      <c r="B18" s="225"/>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7"/>
    </row>
    <row r="19" spans="2:27" ht="17.25" customHeight="1" x14ac:dyDescent="0.15">
      <c r="B19" s="225"/>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7"/>
    </row>
    <row r="20" spans="2:27" ht="17.25" customHeight="1" x14ac:dyDescent="0.15">
      <c r="B20" s="228"/>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30"/>
    </row>
    <row r="22" spans="2:27" ht="17.25" customHeight="1" x14ac:dyDescent="0.15">
      <c r="B22" t="s">
        <v>212</v>
      </c>
    </row>
    <row r="23" spans="2:27" ht="17.25" customHeight="1" x14ac:dyDescent="0.15">
      <c r="B23" s="231" t="s">
        <v>365</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row>
    <row r="24" spans="2:27" ht="17.25" customHeight="1" x14ac:dyDescent="0.15">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row>
    <row r="25" spans="2:27" ht="17.25" customHeight="1" x14ac:dyDescent="0.15">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2:27" ht="17.25" customHeight="1" x14ac:dyDescent="0.15">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2:27" ht="17.25" customHeight="1" x14ac:dyDescent="0.15">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row r="28" spans="2:27" ht="17.25" customHeight="1" x14ac:dyDescent="0.15">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row>
    <row r="29" spans="2:27" ht="17.25" customHeight="1" x14ac:dyDescent="0.15">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row>
    <row r="30" spans="2:27" ht="17.25" customHeight="1" x14ac:dyDescent="0.15">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row>
    <row r="31" spans="2:27" ht="17.25" customHeight="1" x14ac:dyDescent="0.15">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row>
    <row r="32" spans="2:27" ht="17.25" customHeight="1" x14ac:dyDescent="0.15">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row>
    <row r="33" spans="2:27" ht="17.25" customHeight="1" x14ac:dyDescent="0.15">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row>
    <row r="34" spans="2:27" ht="17.25" customHeight="1" x14ac:dyDescent="0.15">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row>
  </sheetData>
  <sheetProtection algorithmName="SHA-512" hashValue="zsz9a9+CEvrVbB5r/ImWmcYHeJQhHiQpyuoB6kmit35t5bfwJQfEISIDuca2darovONBxEemNZuYl5/3l8NWUw==" saltValue="d6yUGpG0HJwLQWggM8lcBA==" spinCount="100000" sheet="1" objects="1" scenarios="1"/>
  <mergeCells count="2">
    <mergeCell ref="B9:AA20"/>
    <mergeCell ref="B23:AA34"/>
  </mergeCells>
  <phoneticPr fontId="2"/>
  <pageMargins left="0.7" right="0.7" top="0.75" bottom="0.75" header="0.3" footer="0.3"/>
  <pageSetup paperSize="9" scale="68" fitToHeight="0" orientation="portrait" r:id="rId1"/>
  <headerFooter>
    <oddHeader>&amp;C&amp;F&amp;A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B1:Q45"/>
  <sheetViews>
    <sheetView view="pageLayout" zoomScaleNormal="100" workbookViewId="0">
      <selection activeCell="Q53" sqref="Q53"/>
    </sheetView>
  </sheetViews>
  <sheetFormatPr defaultColWidth="5.125" defaultRowHeight="15" customHeight="1" x14ac:dyDescent="0.15"/>
  <cols>
    <col min="1" max="16384" width="5.125" style="52"/>
  </cols>
  <sheetData>
    <row r="1" spans="2:17" ht="15" customHeight="1" x14ac:dyDescent="0.15">
      <c r="P1" s="52" t="s">
        <v>274</v>
      </c>
    </row>
    <row r="5" spans="2:17" ht="15" customHeight="1" x14ac:dyDescent="0.15">
      <c r="B5" s="129" t="s">
        <v>125</v>
      </c>
    </row>
    <row r="8" spans="2:17" ht="15" customHeight="1" x14ac:dyDescent="0.15">
      <c r="B8" s="481" t="s">
        <v>309</v>
      </c>
      <c r="C8" s="482"/>
      <c r="D8" s="482"/>
      <c r="E8" s="482"/>
      <c r="F8" s="482"/>
      <c r="G8" s="482"/>
      <c r="H8" s="482"/>
      <c r="I8" s="482"/>
      <c r="J8" s="482"/>
      <c r="K8" s="482"/>
      <c r="L8" s="482"/>
      <c r="M8" s="482"/>
      <c r="N8" s="482"/>
      <c r="O8" s="482"/>
      <c r="P8" s="482"/>
      <c r="Q8" s="482"/>
    </row>
    <row r="9" spans="2:17" ht="15" customHeight="1" x14ac:dyDescent="0.15">
      <c r="B9" s="482"/>
      <c r="C9" s="482"/>
      <c r="D9" s="482"/>
      <c r="E9" s="482"/>
      <c r="F9" s="482"/>
      <c r="G9" s="482"/>
      <c r="H9" s="482"/>
      <c r="I9" s="482"/>
      <c r="J9" s="482"/>
      <c r="K9" s="482"/>
      <c r="L9" s="482"/>
      <c r="M9" s="482"/>
      <c r="N9" s="482"/>
      <c r="O9" s="482"/>
      <c r="P9" s="482"/>
      <c r="Q9" s="482"/>
    </row>
    <row r="10" spans="2:17" ht="15" customHeight="1" x14ac:dyDescent="0.15">
      <c r="B10" s="482"/>
      <c r="C10" s="482"/>
      <c r="D10" s="482"/>
      <c r="E10" s="482"/>
      <c r="F10" s="482"/>
      <c r="G10" s="482"/>
      <c r="H10" s="482"/>
      <c r="I10" s="482"/>
      <c r="J10" s="482"/>
      <c r="K10" s="482"/>
      <c r="L10" s="482"/>
      <c r="M10" s="482"/>
      <c r="N10" s="482"/>
      <c r="O10" s="482"/>
      <c r="P10" s="482"/>
      <c r="Q10" s="482"/>
    </row>
    <row r="11" spans="2:17" ht="15" customHeight="1" x14ac:dyDescent="0.15">
      <c r="B11" s="189"/>
      <c r="C11" s="189"/>
      <c r="D11" s="189"/>
      <c r="E11" s="189"/>
      <c r="F11" s="189"/>
      <c r="G11" s="189"/>
      <c r="H11" s="189"/>
      <c r="I11" s="189"/>
      <c r="J11" s="189"/>
      <c r="K11" s="189"/>
      <c r="L11" s="189"/>
      <c r="M11" s="189"/>
      <c r="N11" s="189"/>
      <c r="O11" s="189"/>
      <c r="P11" s="189"/>
    </row>
    <row r="12" spans="2:17" ht="16.5" customHeight="1" x14ac:dyDescent="0.15">
      <c r="B12" s="483" t="s">
        <v>325</v>
      </c>
      <c r="C12" s="483"/>
      <c r="D12" s="483"/>
      <c r="E12" s="483"/>
      <c r="F12" s="483"/>
      <c r="G12" s="483"/>
      <c r="H12" s="483"/>
      <c r="I12" s="483"/>
      <c r="J12" s="483"/>
      <c r="K12" s="483"/>
      <c r="L12" s="483"/>
      <c r="M12" s="483"/>
      <c r="N12" s="483"/>
      <c r="O12" s="483"/>
      <c r="P12" s="483"/>
      <c r="Q12" s="483"/>
    </row>
    <row r="13" spans="2:17" ht="16.5" customHeight="1" x14ac:dyDescent="0.15">
      <c r="B13" s="483"/>
      <c r="C13" s="483"/>
      <c r="D13" s="483"/>
      <c r="E13" s="483"/>
      <c r="F13" s="483"/>
      <c r="G13" s="483"/>
      <c r="H13" s="483"/>
      <c r="I13" s="483"/>
      <c r="J13" s="483"/>
      <c r="K13" s="483"/>
      <c r="L13" s="483"/>
      <c r="M13" s="483"/>
      <c r="N13" s="483"/>
      <c r="O13" s="483"/>
      <c r="P13" s="483"/>
      <c r="Q13" s="483"/>
    </row>
    <row r="14" spans="2:17" ht="16.5" customHeight="1" x14ac:dyDescent="0.15">
      <c r="B14" s="483"/>
      <c r="C14" s="483"/>
      <c r="D14" s="483"/>
      <c r="E14" s="483"/>
      <c r="F14" s="483"/>
      <c r="G14" s="483"/>
      <c r="H14" s="483"/>
      <c r="I14" s="483"/>
      <c r="J14" s="483"/>
      <c r="K14" s="483"/>
      <c r="L14" s="483"/>
      <c r="M14" s="483"/>
      <c r="N14" s="483"/>
      <c r="O14" s="483"/>
      <c r="P14" s="483"/>
      <c r="Q14" s="483"/>
    </row>
    <row r="15" spans="2:17" ht="16.5" customHeight="1" x14ac:dyDescent="0.15">
      <c r="B15" s="483"/>
      <c r="C15" s="483"/>
      <c r="D15" s="483"/>
      <c r="E15" s="483"/>
      <c r="F15" s="483"/>
      <c r="G15" s="483"/>
      <c r="H15" s="483"/>
      <c r="I15" s="483"/>
      <c r="J15" s="483"/>
      <c r="K15" s="483"/>
      <c r="L15" s="483"/>
      <c r="M15" s="483"/>
      <c r="N15" s="483"/>
      <c r="O15" s="483"/>
      <c r="P15" s="483"/>
      <c r="Q15" s="483"/>
    </row>
    <row r="16" spans="2:17" ht="16.5" customHeight="1" x14ac:dyDescent="0.15">
      <c r="B16" s="483"/>
      <c r="C16" s="483"/>
      <c r="D16" s="483"/>
      <c r="E16" s="483"/>
      <c r="F16" s="483"/>
      <c r="G16" s="483"/>
      <c r="H16" s="483"/>
      <c r="I16" s="483"/>
      <c r="J16" s="483"/>
      <c r="K16" s="483"/>
      <c r="L16" s="483"/>
      <c r="M16" s="483"/>
      <c r="N16" s="483"/>
      <c r="O16" s="483"/>
      <c r="P16" s="483"/>
      <c r="Q16" s="483"/>
    </row>
    <row r="17" spans="2:17" ht="16.5" customHeight="1" x14ac:dyDescent="0.15">
      <c r="B17" s="483"/>
      <c r="C17" s="483"/>
      <c r="D17" s="483"/>
      <c r="E17" s="483"/>
      <c r="F17" s="483"/>
      <c r="G17" s="483"/>
      <c r="H17" s="483"/>
      <c r="I17" s="483"/>
      <c r="J17" s="483"/>
      <c r="K17" s="483"/>
      <c r="L17" s="483"/>
      <c r="M17" s="483"/>
      <c r="N17" s="483"/>
      <c r="O17" s="483"/>
      <c r="P17" s="483"/>
      <c r="Q17" s="483"/>
    </row>
    <row r="18" spans="2:17" ht="16.5" customHeight="1" x14ac:dyDescent="0.15">
      <c r="B18" s="483"/>
      <c r="C18" s="483"/>
      <c r="D18" s="483"/>
      <c r="E18" s="483"/>
      <c r="F18" s="483"/>
      <c r="G18" s="483"/>
      <c r="H18" s="483"/>
      <c r="I18" s="483"/>
      <c r="J18" s="483"/>
      <c r="K18" s="483"/>
      <c r="L18" s="483"/>
      <c r="M18" s="483"/>
      <c r="N18" s="483"/>
      <c r="O18" s="483"/>
      <c r="P18" s="483"/>
      <c r="Q18" s="483"/>
    </row>
    <row r="19" spans="2:17" ht="16.5" customHeight="1" x14ac:dyDescent="0.15">
      <c r="B19" s="483"/>
      <c r="C19" s="483"/>
      <c r="D19" s="483"/>
      <c r="E19" s="483"/>
      <c r="F19" s="483"/>
      <c r="G19" s="483"/>
      <c r="H19" s="483"/>
      <c r="I19" s="483"/>
      <c r="J19" s="483"/>
      <c r="K19" s="483"/>
      <c r="L19" s="483"/>
      <c r="M19" s="483"/>
      <c r="N19" s="483"/>
      <c r="O19" s="483"/>
      <c r="P19" s="483"/>
      <c r="Q19" s="483"/>
    </row>
    <row r="20" spans="2:17" ht="16.5" customHeight="1" x14ac:dyDescent="0.15">
      <c r="B20" s="453" t="s">
        <v>126</v>
      </c>
      <c r="C20" s="453"/>
      <c r="D20" s="453"/>
      <c r="E20" s="453"/>
      <c r="F20" s="453"/>
      <c r="G20" s="453"/>
      <c r="H20" s="453"/>
      <c r="I20" s="453"/>
      <c r="J20" s="453"/>
      <c r="K20" s="453"/>
      <c r="L20" s="453"/>
      <c r="M20" s="453"/>
      <c r="N20" s="453"/>
      <c r="O20" s="453"/>
      <c r="P20" s="453"/>
      <c r="Q20" s="453"/>
    </row>
    <row r="21" spans="2:17" ht="16.5" customHeight="1" x14ac:dyDescent="0.15">
      <c r="B21" s="452"/>
      <c r="C21" s="452"/>
      <c r="D21" s="452"/>
      <c r="E21" s="452"/>
      <c r="F21" s="452"/>
      <c r="G21" s="452"/>
      <c r="H21" s="452"/>
      <c r="I21" s="452"/>
      <c r="J21" s="452"/>
      <c r="K21" s="452"/>
      <c r="L21" s="452"/>
      <c r="M21" s="452"/>
      <c r="N21" s="452"/>
      <c r="O21" s="452"/>
      <c r="P21" s="452"/>
      <c r="Q21" s="452"/>
    </row>
    <row r="22" spans="2:17" ht="15" customHeight="1" x14ac:dyDescent="0.15">
      <c r="B22" s="484" t="s">
        <v>304</v>
      </c>
      <c r="C22" s="485"/>
      <c r="D22" s="485"/>
      <c r="E22" s="485"/>
      <c r="F22" s="459" t="s">
        <v>307</v>
      </c>
      <c r="G22" s="460"/>
      <c r="H22" s="490"/>
      <c r="I22" s="491"/>
      <c r="J22" s="492"/>
      <c r="K22" s="486" t="s">
        <v>305</v>
      </c>
      <c r="L22" s="487"/>
      <c r="M22" s="490"/>
      <c r="N22" s="491"/>
      <c r="O22" s="492"/>
      <c r="P22" s="486" t="s">
        <v>306</v>
      </c>
      <c r="Q22" s="487"/>
    </row>
    <row r="23" spans="2:17" ht="15" customHeight="1" x14ac:dyDescent="0.15">
      <c r="B23" s="485"/>
      <c r="C23" s="485"/>
      <c r="D23" s="485"/>
      <c r="E23" s="485"/>
      <c r="F23" s="461"/>
      <c r="G23" s="462"/>
      <c r="H23" s="493"/>
      <c r="I23" s="494"/>
      <c r="J23" s="495"/>
      <c r="K23" s="488"/>
      <c r="L23" s="489"/>
      <c r="M23" s="493"/>
      <c r="N23" s="494"/>
      <c r="O23" s="495"/>
      <c r="P23" s="488"/>
      <c r="Q23" s="489"/>
    </row>
    <row r="24" spans="2:17" ht="15" customHeight="1" x14ac:dyDescent="0.15">
      <c r="B24" s="463" t="s">
        <v>308</v>
      </c>
      <c r="C24" s="464"/>
      <c r="D24" s="464"/>
      <c r="E24" s="465"/>
      <c r="F24" s="472"/>
      <c r="G24" s="473"/>
      <c r="H24" s="473"/>
      <c r="I24" s="473"/>
      <c r="J24" s="473"/>
      <c r="K24" s="473"/>
      <c r="L24" s="473"/>
      <c r="M24" s="473"/>
      <c r="N24" s="473"/>
      <c r="O24" s="473"/>
      <c r="P24" s="473"/>
      <c r="Q24" s="474"/>
    </row>
    <row r="25" spans="2:17" ht="15" customHeight="1" x14ac:dyDescent="0.15">
      <c r="B25" s="466"/>
      <c r="C25" s="467"/>
      <c r="D25" s="467"/>
      <c r="E25" s="468"/>
      <c r="F25" s="475"/>
      <c r="G25" s="476"/>
      <c r="H25" s="476"/>
      <c r="I25" s="476"/>
      <c r="J25" s="476"/>
      <c r="K25" s="476"/>
      <c r="L25" s="476"/>
      <c r="M25" s="476"/>
      <c r="N25" s="476"/>
      <c r="O25" s="476"/>
      <c r="P25" s="476"/>
      <c r="Q25" s="477"/>
    </row>
    <row r="26" spans="2:17" ht="15" customHeight="1" x14ac:dyDescent="0.15">
      <c r="B26" s="466"/>
      <c r="C26" s="467"/>
      <c r="D26" s="467"/>
      <c r="E26" s="468"/>
      <c r="F26" s="475"/>
      <c r="G26" s="476"/>
      <c r="H26" s="476"/>
      <c r="I26" s="476"/>
      <c r="J26" s="476"/>
      <c r="K26" s="476"/>
      <c r="L26" s="476"/>
      <c r="M26" s="476"/>
      <c r="N26" s="476"/>
      <c r="O26" s="476"/>
      <c r="P26" s="476"/>
      <c r="Q26" s="477"/>
    </row>
    <row r="27" spans="2:17" ht="15" customHeight="1" x14ac:dyDescent="0.15">
      <c r="B27" s="466"/>
      <c r="C27" s="467"/>
      <c r="D27" s="467"/>
      <c r="E27" s="468"/>
      <c r="F27" s="475"/>
      <c r="G27" s="476"/>
      <c r="H27" s="476"/>
      <c r="I27" s="476"/>
      <c r="J27" s="476"/>
      <c r="K27" s="476"/>
      <c r="L27" s="476"/>
      <c r="M27" s="476"/>
      <c r="N27" s="476"/>
      <c r="O27" s="476"/>
      <c r="P27" s="476"/>
      <c r="Q27" s="477"/>
    </row>
    <row r="28" spans="2:17" ht="15" customHeight="1" x14ac:dyDescent="0.15">
      <c r="B28" s="469"/>
      <c r="C28" s="470"/>
      <c r="D28" s="470"/>
      <c r="E28" s="471"/>
      <c r="F28" s="478"/>
      <c r="G28" s="479"/>
      <c r="H28" s="479"/>
      <c r="I28" s="479"/>
      <c r="J28" s="479"/>
      <c r="K28" s="479"/>
      <c r="L28" s="479"/>
      <c r="M28" s="479"/>
      <c r="N28" s="479"/>
      <c r="O28" s="479"/>
      <c r="P28" s="479"/>
      <c r="Q28" s="480"/>
    </row>
    <row r="30" spans="2:17" ht="15" customHeight="1" x14ac:dyDescent="0.15">
      <c r="B30" s="188" t="s">
        <v>251</v>
      </c>
      <c r="C30" s="127"/>
      <c r="D30" s="188" t="s">
        <v>127</v>
      </c>
      <c r="E30" s="127"/>
      <c r="F30" s="188" t="s">
        <v>128</v>
      </c>
      <c r="G30" s="127"/>
      <c r="H30" s="188" t="s">
        <v>129</v>
      </c>
    </row>
    <row r="32" spans="2:17" ht="15" customHeight="1" x14ac:dyDescent="0.15">
      <c r="C32" s="451" t="s">
        <v>130</v>
      </c>
      <c r="D32" s="451"/>
      <c r="E32" s="451"/>
      <c r="F32" s="458"/>
      <c r="G32" s="458"/>
      <c r="H32" s="458"/>
      <c r="I32" s="458"/>
      <c r="J32" s="458"/>
      <c r="K32" s="458"/>
      <c r="L32" s="458"/>
      <c r="M32" s="458"/>
      <c r="N32" s="458"/>
      <c r="O32" s="128"/>
    </row>
    <row r="33" spans="2:17" ht="15" customHeight="1" x14ac:dyDescent="0.15">
      <c r="C33" s="452"/>
      <c r="D33" s="452"/>
      <c r="E33" s="452"/>
      <c r="F33" s="455"/>
      <c r="G33" s="455"/>
      <c r="H33" s="455"/>
      <c r="I33" s="455"/>
      <c r="J33" s="455"/>
      <c r="K33" s="455"/>
      <c r="L33" s="455"/>
      <c r="M33" s="455"/>
      <c r="N33" s="455"/>
      <c r="O33" s="125"/>
    </row>
    <row r="34" spans="2:17" ht="15" customHeight="1" x14ac:dyDescent="0.15">
      <c r="C34" s="123"/>
      <c r="D34" s="123"/>
      <c r="E34" s="123"/>
      <c r="F34" s="126"/>
      <c r="G34" s="126"/>
      <c r="H34" s="126"/>
      <c r="I34" s="126"/>
      <c r="J34" s="126"/>
      <c r="K34" s="126"/>
      <c r="L34" s="126"/>
      <c r="M34" s="126"/>
      <c r="N34" s="126"/>
      <c r="O34" s="124"/>
    </row>
    <row r="35" spans="2:17" ht="15" customHeight="1" x14ac:dyDescent="0.15">
      <c r="C35" s="453" t="s">
        <v>131</v>
      </c>
      <c r="D35" s="453"/>
      <c r="E35" s="453"/>
      <c r="F35" s="454"/>
      <c r="G35" s="454"/>
      <c r="H35" s="454"/>
      <c r="I35" s="454"/>
      <c r="J35" s="454"/>
      <c r="K35" s="454"/>
      <c r="L35" s="454"/>
      <c r="M35" s="454"/>
      <c r="N35" s="454"/>
      <c r="O35" s="456" t="s">
        <v>132</v>
      </c>
    </row>
    <row r="36" spans="2:17" ht="15" customHeight="1" x14ac:dyDescent="0.15">
      <c r="C36" s="452"/>
      <c r="D36" s="452"/>
      <c r="E36" s="452"/>
      <c r="F36" s="455"/>
      <c r="G36" s="455"/>
      <c r="H36" s="455"/>
      <c r="I36" s="455"/>
      <c r="J36" s="455"/>
      <c r="K36" s="455"/>
      <c r="L36" s="455"/>
      <c r="M36" s="455"/>
      <c r="N36" s="455"/>
      <c r="O36" s="457"/>
    </row>
    <row r="37" spans="2:17" ht="15" customHeight="1" x14ac:dyDescent="0.15">
      <c r="C37" s="187" t="s">
        <v>323</v>
      </c>
      <c r="F37" s="183"/>
    </row>
    <row r="38" spans="2:17" ht="15" customHeight="1" x14ac:dyDescent="0.15">
      <c r="C38" s="187"/>
      <c r="F38" s="183"/>
    </row>
    <row r="39" spans="2:17" ht="15" customHeight="1" x14ac:dyDescent="0.15">
      <c r="B39" s="450" t="s">
        <v>326</v>
      </c>
      <c r="C39" s="450"/>
      <c r="D39" s="450"/>
      <c r="E39" s="450"/>
      <c r="F39" s="450"/>
      <c r="G39" s="450"/>
      <c r="H39" s="450"/>
      <c r="I39" s="450"/>
      <c r="J39" s="450"/>
      <c r="K39" s="450"/>
      <c r="L39" s="450"/>
      <c r="M39" s="450"/>
      <c r="N39" s="450"/>
      <c r="O39" s="450"/>
      <c r="P39" s="450"/>
      <c r="Q39" s="450"/>
    </row>
    <row r="40" spans="2:17" ht="15" customHeight="1" x14ac:dyDescent="0.15">
      <c r="B40" s="450"/>
      <c r="C40" s="450"/>
      <c r="D40" s="450"/>
      <c r="E40" s="450"/>
      <c r="F40" s="450"/>
      <c r="G40" s="450"/>
      <c r="H40" s="450"/>
      <c r="I40" s="450"/>
      <c r="J40" s="450"/>
      <c r="K40" s="450"/>
      <c r="L40" s="450"/>
      <c r="M40" s="450"/>
      <c r="N40" s="450"/>
      <c r="O40" s="450"/>
      <c r="P40" s="450"/>
      <c r="Q40" s="450"/>
    </row>
    <row r="41" spans="2:17" ht="15" customHeight="1" x14ac:dyDescent="0.15">
      <c r="B41" s="450"/>
      <c r="C41" s="450"/>
      <c r="D41" s="450"/>
      <c r="E41" s="450"/>
      <c r="F41" s="450"/>
      <c r="G41" s="450"/>
      <c r="H41" s="450"/>
      <c r="I41" s="450"/>
      <c r="J41" s="450"/>
      <c r="K41" s="450"/>
      <c r="L41" s="450"/>
      <c r="M41" s="450"/>
      <c r="N41" s="450"/>
      <c r="O41" s="450"/>
      <c r="P41" s="450"/>
      <c r="Q41" s="450"/>
    </row>
    <row r="42" spans="2:17" ht="15" customHeight="1" x14ac:dyDescent="0.15">
      <c r="B42" s="450"/>
      <c r="C42" s="450"/>
      <c r="D42" s="450"/>
      <c r="E42" s="450"/>
      <c r="F42" s="450"/>
      <c r="G42" s="450"/>
      <c r="H42" s="450"/>
      <c r="I42" s="450"/>
      <c r="J42" s="450"/>
      <c r="K42" s="450"/>
      <c r="L42" s="450"/>
      <c r="M42" s="450"/>
      <c r="N42" s="450"/>
      <c r="O42" s="450"/>
      <c r="P42" s="450"/>
      <c r="Q42" s="450"/>
    </row>
    <row r="43" spans="2:17" ht="15" customHeight="1" x14ac:dyDescent="0.15">
      <c r="B43" s="450"/>
      <c r="C43" s="450"/>
      <c r="D43" s="450"/>
      <c r="E43" s="450"/>
      <c r="F43" s="450"/>
      <c r="G43" s="450"/>
      <c r="H43" s="450"/>
      <c r="I43" s="450"/>
      <c r="J43" s="450"/>
      <c r="K43" s="450"/>
      <c r="L43" s="450"/>
      <c r="M43" s="450"/>
      <c r="N43" s="450"/>
      <c r="O43" s="450"/>
      <c r="P43" s="450"/>
      <c r="Q43" s="450"/>
    </row>
    <row r="44" spans="2:17" ht="15" customHeight="1" x14ac:dyDescent="0.15">
      <c r="B44" s="450"/>
      <c r="C44" s="450"/>
      <c r="D44" s="450"/>
      <c r="E44" s="450"/>
      <c r="F44" s="450"/>
      <c r="G44" s="450"/>
      <c r="H44" s="450"/>
      <c r="I44" s="450"/>
      <c r="J44" s="450"/>
      <c r="K44" s="450"/>
      <c r="L44" s="450"/>
      <c r="M44" s="450"/>
      <c r="N44" s="450"/>
      <c r="O44" s="450"/>
      <c r="P44" s="450"/>
      <c r="Q44" s="450"/>
    </row>
    <row r="45" spans="2:17" ht="15" customHeight="1" x14ac:dyDescent="0.15">
      <c r="B45" s="450"/>
      <c r="C45" s="450"/>
      <c r="D45" s="450"/>
      <c r="E45" s="450"/>
      <c r="F45" s="450"/>
      <c r="G45" s="450"/>
      <c r="H45" s="450"/>
      <c r="I45" s="450"/>
      <c r="J45" s="450"/>
      <c r="K45" s="450"/>
      <c r="L45" s="450"/>
      <c r="M45" s="450"/>
      <c r="N45" s="450"/>
      <c r="O45" s="450"/>
      <c r="P45" s="450"/>
      <c r="Q45" s="450"/>
    </row>
  </sheetData>
  <sheetProtection algorithmName="SHA-512" hashValue="5MmESiZgS0Y/jYo9xHx7Zzm8Yu0QlU4j6wxg+F5bvbcy9AsODUAZPuZtZKcBUSUJtvvIPJf3ACl9chEbVlxwLw==" saltValue="zFLFLXlTMI75rjhYvAswVQ==" spinCount="100000" sheet="1" objects="1" scenarios="1"/>
  <mergeCells count="17">
    <mergeCell ref="B8:Q10"/>
    <mergeCell ref="B12:Q19"/>
    <mergeCell ref="B20:Q21"/>
    <mergeCell ref="B22:E23"/>
    <mergeCell ref="F22:G23"/>
    <mergeCell ref="H22:J23"/>
    <mergeCell ref="K22:L23"/>
    <mergeCell ref="M22:O23"/>
    <mergeCell ref="P22:Q23"/>
    <mergeCell ref="B39:Q45"/>
    <mergeCell ref="B24:E28"/>
    <mergeCell ref="F24:Q28"/>
    <mergeCell ref="C32:E33"/>
    <mergeCell ref="F32:N33"/>
    <mergeCell ref="C35:E36"/>
    <mergeCell ref="F35:N36"/>
    <mergeCell ref="O35:O36"/>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pageSetUpPr fitToPage="1"/>
  </sheetPr>
  <dimension ref="A1:AP113"/>
  <sheetViews>
    <sheetView showGridLines="0" zoomScale="60" zoomScaleNormal="60" zoomScaleSheetLayoutView="80" workbookViewId="0">
      <selection activeCell="A102" sqref="A102"/>
    </sheetView>
  </sheetViews>
  <sheetFormatPr defaultColWidth="4.125" defaultRowHeight="21" customHeight="1" x14ac:dyDescent="0.15"/>
  <cols>
    <col min="1" max="1" width="4.125" style="2"/>
    <col min="2" max="16384" width="4.125" style="1"/>
  </cols>
  <sheetData>
    <row r="1" spans="1:42" ht="21" customHeight="1" x14ac:dyDescent="0.2">
      <c r="AK1" s="582" t="s">
        <v>275</v>
      </c>
      <c r="AL1" s="582"/>
      <c r="AM1" s="582"/>
      <c r="AN1" s="582"/>
      <c r="AP1" s="18"/>
    </row>
    <row r="2" spans="1:42" ht="21" customHeight="1" x14ac:dyDescent="0.15">
      <c r="B2" s="659" t="s">
        <v>317</v>
      </c>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c r="AM2" s="659"/>
      <c r="AN2" s="174"/>
      <c r="AP2" s="18"/>
    </row>
    <row r="3" spans="1:42" ht="21" customHeight="1" x14ac:dyDescent="0.15">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174"/>
      <c r="AO3" s="15"/>
      <c r="AP3" s="18"/>
    </row>
    <row r="4" spans="1:42" ht="21" customHeight="1" x14ac:dyDescent="0.15">
      <c r="B4" s="660" t="s">
        <v>281</v>
      </c>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0"/>
      <c r="AG4" s="660"/>
      <c r="AH4" s="660"/>
      <c r="AI4" s="660"/>
      <c r="AJ4" s="660"/>
      <c r="AK4" s="660"/>
      <c r="AL4" s="660"/>
      <c r="AM4" s="660"/>
      <c r="AN4" s="174"/>
      <c r="AO4" s="15"/>
      <c r="AP4" s="18"/>
    </row>
    <row r="5" spans="1:42" ht="21" customHeight="1" x14ac:dyDescent="0.15">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5"/>
      <c r="AP5" s="18"/>
    </row>
    <row r="6" spans="1:42" ht="21" customHeight="1" thickBot="1" x14ac:dyDescent="0.2">
      <c r="B6" s="84" t="s">
        <v>11</v>
      </c>
      <c r="C6" s="4"/>
      <c r="D6" s="4"/>
      <c r="E6" s="4"/>
      <c r="F6" s="4"/>
      <c r="G6" s="4"/>
      <c r="H6" s="4"/>
      <c r="I6" s="4"/>
      <c r="J6" s="4"/>
      <c r="K6" s="4"/>
      <c r="L6" s="4"/>
      <c r="M6" s="4"/>
      <c r="N6" s="4"/>
      <c r="O6" s="85"/>
      <c r="P6" s="4"/>
      <c r="Q6" s="4"/>
      <c r="R6" s="4"/>
      <c r="S6" s="4"/>
      <c r="T6" s="4"/>
      <c r="U6" s="4"/>
      <c r="V6" s="4"/>
      <c r="W6" s="4"/>
      <c r="X6" s="4"/>
      <c r="Y6" s="4"/>
      <c r="Z6" s="4"/>
      <c r="AA6" s="4"/>
      <c r="AB6" s="4"/>
      <c r="AC6" s="4"/>
      <c r="AD6" s="4"/>
      <c r="AE6" s="4"/>
      <c r="AF6" s="4"/>
      <c r="AG6" s="4"/>
      <c r="AH6" s="4"/>
      <c r="AI6" s="4"/>
      <c r="AJ6" s="4"/>
      <c r="AK6" s="4"/>
      <c r="AL6" s="4"/>
      <c r="AM6" s="4"/>
      <c r="AP6" s="18"/>
    </row>
    <row r="7" spans="1:42" ht="21" customHeight="1" x14ac:dyDescent="0.15">
      <c r="A7" s="72"/>
      <c r="B7" s="661" t="s">
        <v>23</v>
      </c>
      <c r="C7" s="662"/>
      <c r="D7" s="662"/>
      <c r="E7" s="662"/>
      <c r="F7" s="662"/>
      <c r="G7" s="663"/>
      <c r="H7" s="662" t="s">
        <v>25</v>
      </c>
      <c r="I7" s="662"/>
      <c r="J7" s="662"/>
      <c r="K7" s="662"/>
      <c r="L7" s="663"/>
      <c r="M7" s="664" t="s">
        <v>134</v>
      </c>
      <c r="N7" s="534"/>
      <c r="O7" s="535"/>
      <c r="P7" s="664" t="s">
        <v>26</v>
      </c>
      <c r="Q7" s="534"/>
      <c r="R7" s="534"/>
      <c r="S7" s="534"/>
      <c r="T7" s="534"/>
      <c r="U7" s="534"/>
      <c r="V7" s="534"/>
      <c r="W7" s="535"/>
      <c r="X7" s="602" t="s">
        <v>27</v>
      </c>
      <c r="Y7" s="603"/>
      <c r="Z7" s="603"/>
      <c r="AA7" s="603"/>
      <c r="AB7" s="603"/>
      <c r="AC7" s="603"/>
      <c r="AD7" s="603"/>
      <c r="AE7" s="604"/>
      <c r="AF7" s="602" t="s">
        <v>8</v>
      </c>
      <c r="AG7" s="603"/>
      <c r="AH7" s="603"/>
      <c r="AI7" s="603"/>
      <c r="AJ7" s="603"/>
      <c r="AK7" s="603"/>
      <c r="AL7" s="603"/>
      <c r="AM7" s="605"/>
      <c r="AP7" s="18"/>
    </row>
    <row r="8" spans="1:42" ht="21" customHeight="1" x14ac:dyDescent="0.15">
      <c r="A8" s="72"/>
      <c r="B8" s="575"/>
      <c r="C8" s="576"/>
      <c r="D8" s="576"/>
      <c r="E8" s="576"/>
      <c r="F8" s="576"/>
      <c r="G8" s="577"/>
      <c r="H8" s="569"/>
      <c r="I8" s="570"/>
      <c r="J8" s="570"/>
      <c r="K8" s="570"/>
      <c r="L8" s="571"/>
      <c r="M8" s="579"/>
      <c r="N8" s="540"/>
      <c r="O8" s="541"/>
      <c r="P8" s="590"/>
      <c r="Q8" s="591"/>
      <c r="R8" s="591"/>
      <c r="S8" s="591"/>
      <c r="T8" s="591"/>
      <c r="U8" s="591"/>
      <c r="V8" s="570" t="s">
        <v>2</v>
      </c>
      <c r="W8" s="571"/>
      <c r="X8" s="590"/>
      <c r="Y8" s="591"/>
      <c r="Z8" s="591"/>
      <c r="AA8" s="591"/>
      <c r="AB8" s="591"/>
      <c r="AC8" s="591"/>
      <c r="AD8" s="571" t="s">
        <v>2</v>
      </c>
      <c r="AE8" s="578"/>
      <c r="AF8" s="590"/>
      <c r="AG8" s="591"/>
      <c r="AH8" s="591"/>
      <c r="AI8" s="591"/>
      <c r="AJ8" s="591"/>
      <c r="AK8" s="591"/>
      <c r="AL8" s="571" t="s">
        <v>2</v>
      </c>
      <c r="AM8" s="585"/>
      <c r="AN8" s="1" t="str">
        <f>IF(OR(K8="未満",M8="該当"),"除","")</f>
        <v/>
      </c>
    </row>
    <row r="9" spans="1:42" ht="21" customHeight="1" x14ac:dyDescent="0.15">
      <c r="A9" s="72"/>
      <c r="B9" s="575"/>
      <c r="C9" s="576"/>
      <c r="D9" s="576"/>
      <c r="E9" s="576"/>
      <c r="F9" s="576"/>
      <c r="G9" s="577"/>
      <c r="H9" s="569"/>
      <c r="I9" s="570"/>
      <c r="J9" s="570"/>
      <c r="K9" s="570"/>
      <c r="L9" s="571"/>
      <c r="M9" s="579"/>
      <c r="N9" s="540"/>
      <c r="O9" s="541"/>
      <c r="P9" s="590"/>
      <c r="Q9" s="591"/>
      <c r="R9" s="591"/>
      <c r="S9" s="591"/>
      <c r="T9" s="591"/>
      <c r="U9" s="591"/>
      <c r="V9" s="570" t="s">
        <v>2</v>
      </c>
      <c r="W9" s="570"/>
      <c r="X9" s="590"/>
      <c r="Y9" s="591"/>
      <c r="Z9" s="591"/>
      <c r="AA9" s="591"/>
      <c r="AB9" s="591"/>
      <c r="AC9" s="591"/>
      <c r="AD9" s="571" t="s">
        <v>2</v>
      </c>
      <c r="AE9" s="578"/>
      <c r="AF9" s="590"/>
      <c r="AG9" s="591"/>
      <c r="AH9" s="591"/>
      <c r="AI9" s="591"/>
      <c r="AJ9" s="591"/>
      <c r="AK9" s="591"/>
      <c r="AL9" s="571" t="s">
        <v>2</v>
      </c>
      <c r="AM9" s="585"/>
      <c r="AN9" s="1" t="str">
        <f t="shared" ref="AN9:AN19" si="0">IF(OR(K9="未満",M9="該当"),"除","")</f>
        <v/>
      </c>
    </row>
    <row r="10" spans="1:42" ht="21" customHeight="1" x14ac:dyDescent="0.15">
      <c r="A10" s="72"/>
      <c r="B10" s="575"/>
      <c r="C10" s="576"/>
      <c r="D10" s="576"/>
      <c r="E10" s="576"/>
      <c r="F10" s="576"/>
      <c r="G10" s="577"/>
      <c r="H10" s="569"/>
      <c r="I10" s="570"/>
      <c r="J10" s="570"/>
      <c r="K10" s="570"/>
      <c r="L10" s="571"/>
      <c r="M10" s="579"/>
      <c r="N10" s="540"/>
      <c r="O10" s="541"/>
      <c r="P10" s="590"/>
      <c r="Q10" s="591"/>
      <c r="R10" s="591"/>
      <c r="S10" s="591"/>
      <c r="T10" s="591"/>
      <c r="U10" s="591"/>
      <c r="V10" s="570" t="s">
        <v>2</v>
      </c>
      <c r="W10" s="570"/>
      <c r="X10" s="590"/>
      <c r="Y10" s="591"/>
      <c r="Z10" s="591"/>
      <c r="AA10" s="591"/>
      <c r="AB10" s="591"/>
      <c r="AC10" s="591"/>
      <c r="AD10" s="571" t="s">
        <v>2</v>
      </c>
      <c r="AE10" s="578"/>
      <c r="AF10" s="590"/>
      <c r="AG10" s="591"/>
      <c r="AH10" s="591"/>
      <c r="AI10" s="591"/>
      <c r="AJ10" s="591"/>
      <c r="AK10" s="591"/>
      <c r="AL10" s="571" t="s">
        <v>2</v>
      </c>
      <c r="AM10" s="585"/>
      <c r="AN10" s="1" t="str">
        <f t="shared" si="0"/>
        <v/>
      </c>
    </row>
    <row r="11" spans="1:42" ht="21" customHeight="1" x14ac:dyDescent="0.15">
      <c r="A11" s="72"/>
      <c r="B11" s="575"/>
      <c r="C11" s="576"/>
      <c r="D11" s="576"/>
      <c r="E11" s="576"/>
      <c r="F11" s="576"/>
      <c r="G11" s="577"/>
      <c r="H11" s="569"/>
      <c r="I11" s="570"/>
      <c r="J11" s="570"/>
      <c r="K11" s="570"/>
      <c r="L11" s="571"/>
      <c r="M11" s="579"/>
      <c r="N11" s="540"/>
      <c r="O11" s="541"/>
      <c r="P11" s="590"/>
      <c r="Q11" s="591"/>
      <c r="R11" s="591"/>
      <c r="S11" s="591"/>
      <c r="T11" s="591"/>
      <c r="U11" s="591"/>
      <c r="V11" s="570" t="s">
        <v>2</v>
      </c>
      <c r="W11" s="570"/>
      <c r="X11" s="590"/>
      <c r="Y11" s="591"/>
      <c r="Z11" s="591"/>
      <c r="AA11" s="591"/>
      <c r="AB11" s="591"/>
      <c r="AC11" s="591"/>
      <c r="AD11" s="571" t="s">
        <v>2</v>
      </c>
      <c r="AE11" s="578"/>
      <c r="AF11" s="590"/>
      <c r="AG11" s="591"/>
      <c r="AH11" s="591"/>
      <c r="AI11" s="591"/>
      <c r="AJ11" s="591"/>
      <c r="AK11" s="591"/>
      <c r="AL11" s="571" t="s">
        <v>2</v>
      </c>
      <c r="AM11" s="585"/>
      <c r="AN11" s="1" t="str">
        <f t="shared" si="0"/>
        <v/>
      </c>
    </row>
    <row r="12" spans="1:42" ht="21" customHeight="1" x14ac:dyDescent="0.15">
      <c r="A12" s="72"/>
      <c r="B12" s="575"/>
      <c r="C12" s="576"/>
      <c r="D12" s="576"/>
      <c r="E12" s="576"/>
      <c r="F12" s="576"/>
      <c r="G12" s="577"/>
      <c r="H12" s="569"/>
      <c r="I12" s="570"/>
      <c r="J12" s="570"/>
      <c r="K12" s="570"/>
      <c r="L12" s="571"/>
      <c r="M12" s="579"/>
      <c r="N12" s="540"/>
      <c r="O12" s="541"/>
      <c r="P12" s="590"/>
      <c r="Q12" s="591"/>
      <c r="R12" s="591"/>
      <c r="S12" s="591"/>
      <c r="T12" s="591"/>
      <c r="U12" s="591"/>
      <c r="V12" s="570" t="s">
        <v>2</v>
      </c>
      <c r="W12" s="570"/>
      <c r="X12" s="590"/>
      <c r="Y12" s="591"/>
      <c r="Z12" s="591"/>
      <c r="AA12" s="591"/>
      <c r="AB12" s="591"/>
      <c r="AC12" s="591"/>
      <c r="AD12" s="571" t="s">
        <v>2</v>
      </c>
      <c r="AE12" s="578"/>
      <c r="AF12" s="590"/>
      <c r="AG12" s="591"/>
      <c r="AH12" s="591"/>
      <c r="AI12" s="591"/>
      <c r="AJ12" s="591"/>
      <c r="AK12" s="591"/>
      <c r="AL12" s="571" t="s">
        <v>2</v>
      </c>
      <c r="AM12" s="585"/>
      <c r="AN12" s="1" t="str">
        <f t="shared" si="0"/>
        <v/>
      </c>
    </row>
    <row r="13" spans="1:42" ht="21" customHeight="1" x14ac:dyDescent="0.15">
      <c r="A13" s="72"/>
      <c r="B13" s="575"/>
      <c r="C13" s="576"/>
      <c r="D13" s="576"/>
      <c r="E13" s="576"/>
      <c r="F13" s="576"/>
      <c r="G13" s="577"/>
      <c r="H13" s="569"/>
      <c r="I13" s="570"/>
      <c r="J13" s="570"/>
      <c r="K13" s="570"/>
      <c r="L13" s="571"/>
      <c r="M13" s="579"/>
      <c r="N13" s="540"/>
      <c r="O13" s="541"/>
      <c r="P13" s="590"/>
      <c r="Q13" s="591"/>
      <c r="R13" s="591"/>
      <c r="S13" s="591"/>
      <c r="T13" s="591"/>
      <c r="U13" s="591"/>
      <c r="V13" s="570" t="s">
        <v>2</v>
      </c>
      <c r="W13" s="570"/>
      <c r="X13" s="590"/>
      <c r="Y13" s="591"/>
      <c r="Z13" s="591"/>
      <c r="AA13" s="591"/>
      <c r="AB13" s="591"/>
      <c r="AC13" s="591"/>
      <c r="AD13" s="571" t="s">
        <v>2</v>
      </c>
      <c r="AE13" s="578"/>
      <c r="AF13" s="590"/>
      <c r="AG13" s="591"/>
      <c r="AH13" s="591"/>
      <c r="AI13" s="591"/>
      <c r="AJ13" s="591"/>
      <c r="AK13" s="591"/>
      <c r="AL13" s="571" t="s">
        <v>2</v>
      </c>
      <c r="AM13" s="585"/>
      <c r="AN13" s="1" t="str">
        <f t="shared" si="0"/>
        <v/>
      </c>
    </row>
    <row r="14" spans="1:42" ht="21" customHeight="1" x14ac:dyDescent="0.15">
      <c r="A14" s="72"/>
      <c r="B14" s="575"/>
      <c r="C14" s="576"/>
      <c r="D14" s="576"/>
      <c r="E14" s="576"/>
      <c r="F14" s="576"/>
      <c r="G14" s="577"/>
      <c r="H14" s="569"/>
      <c r="I14" s="570"/>
      <c r="J14" s="570"/>
      <c r="K14" s="570"/>
      <c r="L14" s="571"/>
      <c r="M14" s="579"/>
      <c r="N14" s="540"/>
      <c r="O14" s="541"/>
      <c r="P14" s="590"/>
      <c r="Q14" s="591"/>
      <c r="R14" s="591"/>
      <c r="S14" s="591"/>
      <c r="T14" s="591"/>
      <c r="U14" s="591"/>
      <c r="V14" s="570" t="s">
        <v>2</v>
      </c>
      <c r="W14" s="570"/>
      <c r="X14" s="590"/>
      <c r="Y14" s="591"/>
      <c r="Z14" s="591"/>
      <c r="AA14" s="591"/>
      <c r="AB14" s="591"/>
      <c r="AC14" s="591"/>
      <c r="AD14" s="571" t="s">
        <v>2</v>
      </c>
      <c r="AE14" s="578"/>
      <c r="AF14" s="590"/>
      <c r="AG14" s="591"/>
      <c r="AH14" s="591"/>
      <c r="AI14" s="591"/>
      <c r="AJ14" s="591"/>
      <c r="AK14" s="591"/>
      <c r="AL14" s="571" t="s">
        <v>2</v>
      </c>
      <c r="AM14" s="585"/>
      <c r="AN14" s="1" t="str">
        <f t="shared" si="0"/>
        <v/>
      </c>
    </row>
    <row r="15" spans="1:42" ht="21" customHeight="1" x14ac:dyDescent="0.15">
      <c r="A15" s="72"/>
      <c r="B15" s="575"/>
      <c r="C15" s="576"/>
      <c r="D15" s="576"/>
      <c r="E15" s="576"/>
      <c r="F15" s="576"/>
      <c r="G15" s="577"/>
      <c r="H15" s="569"/>
      <c r="I15" s="570"/>
      <c r="J15" s="570"/>
      <c r="K15" s="570"/>
      <c r="L15" s="571"/>
      <c r="M15" s="579"/>
      <c r="N15" s="540"/>
      <c r="O15" s="541"/>
      <c r="P15" s="590"/>
      <c r="Q15" s="591"/>
      <c r="R15" s="591"/>
      <c r="S15" s="591"/>
      <c r="T15" s="591"/>
      <c r="U15" s="591"/>
      <c r="V15" s="570" t="s">
        <v>2</v>
      </c>
      <c r="W15" s="570"/>
      <c r="X15" s="590"/>
      <c r="Y15" s="591"/>
      <c r="Z15" s="591"/>
      <c r="AA15" s="591"/>
      <c r="AB15" s="591"/>
      <c r="AC15" s="591"/>
      <c r="AD15" s="571" t="s">
        <v>2</v>
      </c>
      <c r="AE15" s="578"/>
      <c r="AF15" s="590"/>
      <c r="AG15" s="591"/>
      <c r="AH15" s="591"/>
      <c r="AI15" s="591"/>
      <c r="AJ15" s="591"/>
      <c r="AK15" s="591"/>
      <c r="AL15" s="571" t="s">
        <v>2</v>
      </c>
      <c r="AM15" s="585"/>
      <c r="AN15" s="1" t="str">
        <f t="shared" si="0"/>
        <v/>
      </c>
    </row>
    <row r="16" spans="1:42" ht="21" customHeight="1" x14ac:dyDescent="0.15">
      <c r="A16" s="72"/>
      <c r="B16" s="575"/>
      <c r="C16" s="576"/>
      <c r="D16" s="576"/>
      <c r="E16" s="576"/>
      <c r="F16" s="576"/>
      <c r="G16" s="577"/>
      <c r="H16" s="569"/>
      <c r="I16" s="570"/>
      <c r="J16" s="570"/>
      <c r="K16" s="570"/>
      <c r="L16" s="571"/>
      <c r="M16" s="579"/>
      <c r="N16" s="540"/>
      <c r="O16" s="541"/>
      <c r="P16" s="590"/>
      <c r="Q16" s="591"/>
      <c r="R16" s="591"/>
      <c r="S16" s="591"/>
      <c r="T16" s="591"/>
      <c r="U16" s="591"/>
      <c r="V16" s="570" t="s">
        <v>2</v>
      </c>
      <c r="W16" s="570"/>
      <c r="X16" s="590"/>
      <c r="Y16" s="591"/>
      <c r="Z16" s="591"/>
      <c r="AA16" s="591"/>
      <c r="AB16" s="591"/>
      <c r="AC16" s="591"/>
      <c r="AD16" s="571" t="s">
        <v>2</v>
      </c>
      <c r="AE16" s="578"/>
      <c r="AF16" s="590"/>
      <c r="AG16" s="591"/>
      <c r="AH16" s="591"/>
      <c r="AI16" s="591"/>
      <c r="AJ16" s="591"/>
      <c r="AK16" s="591"/>
      <c r="AL16" s="571" t="s">
        <v>2</v>
      </c>
      <c r="AM16" s="585"/>
      <c r="AN16" s="1" t="str">
        <f t="shared" si="0"/>
        <v/>
      </c>
    </row>
    <row r="17" spans="1:42" ht="21" customHeight="1" x14ac:dyDescent="0.15">
      <c r="A17" s="72"/>
      <c r="B17" s="575"/>
      <c r="C17" s="576"/>
      <c r="D17" s="576"/>
      <c r="E17" s="576"/>
      <c r="F17" s="576"/>
      <c r="G17" s="577"/>
      <c r="H17" s="569"/>
      <c r="I17" s="570"/>
      <c r="J17" s="570"/>
      <c r="K17" s="570"/>
      <c r="L17" s="571"/>
      <c r="M17" s="579"/>
      <c r="N17" s="540"/>
      <c r="O17" s="541"/>
      <c r="P17" s="590"/>
      <c r="Q17" s="591"/>
      <c r="R17" s="591"/>
      <c r="S17" s="591"/>
      <c r="T17" s="591"/>
      <c r="U17" s="591"/>
      <c r="V17" s="570" t="s">
        <v>2</v>
      </c>
      <c r="W17" s="570"/>
      <c r="X17" s="590"/>
      <c r="Y17" s="591"/>
      <c r="Z17" s="591"/>
      <c r="AA17" s="591"/>
      <c r="AB17" s="591"/>
      <c r="AC17" s="591"/>
      <c r="AD17" s="571" t="s">
        <v>2</v>
      </c>
      <c r="AE17" s="578"/>
      <c r="AF17" s="590"/>
      <c r="AG17" s="591"/>
      <c r="AH17" s="591"/>
      <c r="AI17" s="591"/>
      <c r="AJ17" s="591"/>
      <c r="AK17" s="591"/>
      <c r="AL17" s="571" t="s">
        <v>2</v>
      </c>
      <c r="AM17" s="585"/>
      <c r="AN17" s="1" t="str">
        <f t="shared" si="0"/>
        <v/>
      </c>
    </row>
    <row r="18" spans="1:42" ht="21" customHeight="1" x14ac:dyDescent="0.15">
      <c r="A18" s="72"/>
      <c r="B18" s="575"/>
      <c r="C18" s="576"/>
      <c r="D18" s="576"/>
      <c r="E18" s="576"/>
      <c r="F18" s="576"/>
      <c r="G18" s="577"/>
      <c r="H18" s="569"/>
      <c r="I18" s="570"/>
      <c r="J18" s="570"/>
      <c r="K18" s="570"/>
      <c r="L18" s="571"/>
      <c r="M18" s="579"/>
      <c r="N18" s="540"/>
      <c r="O18" s="541"/>
      <c r="P18" s="590"/>
      <c r="Q18" s="591"/>
      <c r="R18" s="591"/>
      <c r="S18" s="591"/>
      <c r="T18" s="591"/>
      <c r="U18" s="591"/>
      <c r="V18" s="570" t="s">
        <v>2</v>
      </c>
      <c r="W18" s="570"/>
      <c r="X18" s="590"/>
      <c r="Y18" s="591"/>
      <c r="Z18" s="591"/>
      <c r="AA18" s="591"/>
      <c r="AB18" s="591"/>
      <c r="AC18" s="591"/>
      <c r="AD18" s="571" t="s">
        <v>2</v>
      </c>
      <c r="AE18" s="578"/>
      <c r="AF18" s="590"/>
      <c r="AG18" s="591"/>
      <c r="AH18" s="591"/>
      <c r="AI18" s="591"/>
      <c r="AJ18" s="591"/>
      <c r="AK18" s="591"/>
      <c r="AL18" s="571" t="s">
        <v>2</v>
      </c>
      <c r="AM18" s="585"/>
      <c r="AN18" s="1" t="str">
        <f t="shared" si="0"/>
        <v/>
      </c>
    </row>
    <row r="19" spans="1:42" ht="21" customHeight="1" thickBot="1" x14ac:dyDescent="0.2">
      <c r="A19" s="72"/>
      <c r="B19" s="609"/>
      <c r="C19" s="610"/>
      <c r="D19" s="610"/>
      <c r="E19" s="610"/>
      <c r="F19" s="610"/>
      <c r="G19" s="611"/>
      <c r="H19" s="572"/>
      <c r="I19" s="573"/>
      <c r="J19" s="573"/>
      <c r="K19" s="573"/>
      <c r="L19" s="574"/>
      <c r="M19" s="629"/>
      <c r="N19" s="630"/>
      <c r="O19" s="631"/>
      <c r="P19" s="607"/>
      <c r="Q19" s="608"/>
      <c r="R19" s="608"/>
      <c r="S19" s="608"/>
      <c r="T19" s="608"/>
      <c r="U19" s="608"/>
      <c r="V19" s="573" t="s">
        <v>2</v>
      </c>
      <c r="W19" s="573"/>
      <c r="X19" s="607"/>
      <c r="Y19" s="608"/>
      <c r="Z19" s="608"/>
      <c r="AA19" s="608"/>
      <c r="AB19" s="608"/>
      <c r="AC19" s="608"/>
      <c r="AD19" s="574" t="s">
        <v>2</v>
      </c>
      <c r="AE19" s="594"/>
      <c r="AF19" s="607"/>
      <c r="AG19" s="608"/>
      <c r="AH19" s="608"/>
      <c r="AI19" s="608"/>
      <c r="AJ19" s="608"/>
      <c r="AK19" s="608"/>
      <c r="AL19" s="574" t="s">
        <v>2</v>
      </c>
      <c r="AM19" s="593"/>
      <c r="AN19" s="1" t="str">
        <f t="shared" si="0"/>
        <v/>
      </c>
    </row>
    <row r="20" spans="1:42" ht="21" customHeight="1" x14ac:dyDescent="0.15">
      <c r="P20" s="583"/>
      <c r="Q20" s="584"/>
      <c r="R20" s="584"/>
      <c r="S20" s="584"/>
      <c r="T20" s="584"/>
      <c r="U20" s="584"/>
      <c r="X20" s="583"/>
      <c r="Y20" s="584"/>
      <c r="Z20" s="584"/>
      <c r="AA20" s="584"/>
      <c r="AB20" s="584"/>
      <c r="AC20" s="584"/>
      <c r="AF20" s="583"/>
      <c r="AG20" s="584"/>
      <c r="AH20" s="584"/>
      <c r="AI20" s="584"/>
      <c r="AJ20" s="584"/>
      <c r="AK20" s="584"/>
      <c r="AP20" s="17"/>
    </row>
    <row r="21" spans="1:42" ht="21" customHeight="1" thickBot="1" x14ac:dyDescent="0.2">
      <c r="B21" s="10" t="s">
        <v>21</v>
      </c>
      <c r="AP21" s="17"/>
    </row>
    <row r="22" spans="1:42" ht="21" customHeight="1" x14ac:dyDescent="0.15">
      <c r="B22" s="616" t="s">
        <v>22</v>
      </c>
      <c r="C22" s="617"/>
      <c r="D22" s="617"/>
      <c r="E22" s="617"/>
      <c r="F22" s="617"/>
      <c r="G22" s="617"/>
      <c r="H22" s="617"/>
      <c r="I22" s="617"/>
      <c r="J22" s="617"/>
      <c r="K22" s="617"/>
      <c r="L22" s="617"/>
      <c r="M22" s="617"/>
      <c r="N22" s="617"/>
      <c r="O22" s="617"/>
      <c r="P22" s="602" t="s">
        <v>161</v>
      </c>
      <c r="Q22" s="603"/>
      <c r="R22" s="603"/>
      <c r="S22" s="603"/>
      <c r="T22" s="603"/>
      <c r="U22" s="603"/>
      <c r="V22" s="603"/>
      <c r="W22" s="604"/>
      <c r="X22" s="602" t="s">
        <v>35</v>
      </c>
      <c r="Y22" s="603"/>
      <c r="Z22" s="603"/>
      <c r="AA22" s="603"/>
      <c r="AB22" s="603"/>
      <c r="AC22" s="603"/>
      <c r="AD22" s="603"/>
      <c r="AE22" s="604"/>
      <c r="AF22" s="602" t="s">
        <v>147</v>
      </c>
      <c r="AG22" s="603"/>
      <c r="AH22" s="603"/>
      <c r="AI22" s="603"/>
      <c r="AJ22" s="603"/>
      <c r="AK22" s="603"/>
      <c r="AL22" s="603"/>
      <c r="AM22" s="605"/>
      <c r="AP22" s="17"/>
    </row>
    <row r="23" spans="1:42" ht="21" customHeight="1" x14ac:dyDescent="0.15">
      <c r="B23" s="618"/>
      <c r="C23" s="619"/>
      <c r="D23" s="619"/>
      <c r="E23" s="619"/>
      <c r="F23" s="619"/>
      <c r="G23" s="619"/>
      <c r="H23" s="619"/>
      <c r="I23" s="619"/>
      <c r="J23" s="619"/>
      <c r="K23" s="619"/>
      <c r="L23" s="619"/>
      <c r="M23" s="619"/>
      <c r="N23" s="619"/>
      <c r="O23" s="619"/>
      <c r="P23" s="586" t="s">
        <v>48</v>
      </c>
      <c r="Q23" s="587"/>
      <c r="R23" s="587"/>
      <c r="S23" s="587"/>
      <c r="T23" s="587"/>
      <c r="U23" s="587"/>
      <c r="V23" s="587"/>
      <c r="W23" s="592"/>
      <c r="X23" s="586" t="s">
        <v>163</v>
      </c>
      <c r="Y23" s="587"/>
      <c r="Z23" s="587"/>
      <c r="AA23" s="587"/>
      <c r="AB23" s="587"/>
      <c r="AC23" s="587"/>
      <c r="AD23" s="587"/>
      <c r="AE23" s="592"/>
      <c r="AF23" s="586" t="s">
        <v>163</v>
      </c>
      <c r="AG23" s="587"/>
      <c r="AH23" s="587"/>
      <c r="AI23" s="587"/>
      <c r="AJ23" s="587"/>
      <c r="AK23" s="587"/>
      <c r="AL23" s="587"/>
      <c r="AM23" s="588"/>
      <c r="AP23" s="2"/>
    </row>
    <row r="24" spans="1:42" ht="21" customHeight="1" x14ac:dyDescent="0.15">
      <c r="B24" s="618"/>
      <c r="C24" s="619"/>
      <c r="D24" s="619"/>
      <c r="E24" s="619"/>
      <c r="F24" s="619"/>
      <c r="G24" s="619"/>
      <c r="H24" s="619"/>
      <c r="I24" s="619"/>
      <c r="J24" s="619"/>
      <c r="K24" s="619"/>
      <c r="L24" s="619"/>
      <c r="M24" s="619"/>
      <c r="N24" s="619"/>
      <c r="O24" s="619"/>
      <c r="P24" s="586" t="s">
        <v>33</v>
      </c>
      <c r="Q24" s="592"/>
      <c r="R24" s="586" t="s">
        <v>34</v>
      </c>
      <c r="S24" s="587"/>
      <c r="T24" s="587"/>
      <c r="U24" s="587"/>
      <c r="V24" s="587"/>
      <c r="W24" s="592"/>
      <c r="X24" s="586" t="s">
        <v>33</v>
      </c>
      <c r="Y24" s="592"/>
      <c r="Z24" s="586" t="s">
        <v>34</v>
      </c>
      <c r="AA24" s="587"/>
      <c r="AB24" s="587"/>
      <c r="AC24" s="587"/>
      <c r="AD24" s="587"/>
      <c r="AE24" s="592"/>
      <c r="AF24" s="586" t="s">
        <v>33</v>
      </c>
      <c r="AG24" s="592"/>
      <c r="AH24" s="586" t="s">
        <v>34</v>
      </c>
      <c r="AI24" s="587"/>
      <c r="AJ24" s="587"/>
      <c r="AK24" s="587"/>
      <c r="AL24" s="587"/>
      <c r="AM24" s="588"/>
      <c r="AP24" s="2"/>
    </row>
    <row r="25" spans="1:42" ht="21" customHeight="1" x14ac:dyDescent="0.15">
      <c r="B25" s="618"/>
      <c r="C25" s="619"/>
      <c r="D25" s="619"/>
      <c r="E25" s="619"/>
      <c r="F25" s="619"/>
      <c r="G25" s="619"/>
      <c r="H25" s="619"/>
      <c r="I25" s="619"/>
      <c r="J25" s="619"/>
      <c r="K25" s="619"/>
      <c r="L25" s="619"/>
      <c r="M25" s="619"/>
      <c r="N25" s="619"/>
      <c r="O25" s="619"/>
      <c r="P25" s="579"/>
      <c r="Q25" s="541"/>
      <c r="R25" s="579"/>
      <c r="S25" s="540"/>
      <c r="T25" s="540"/>
      <c r="U25" s="540"/>
      <c r="V25" s="540" t="s">
        <v>166</v>
      </c>
      <c r="W25" s="541"/>
      <c r="X25" s="579"/>
      <c r="Y25" s="541"/>
      <c r="Z25" s="579"/>
      <c r="AA25" s="540"/>
      <c r="AB25" s="540"/>
      <c r="AC25" s="540"/>
      <c r="AD25" s="540" t="s">
        <v>166</v>
      </c>
      <c r="AE25" s="541"/>
      <c r="AF25" s="579"/>
      <c r="AG25" s="541"/>
      <c r="AH25" s="579"/>
      <c r="AI25" s="540"/>
      <c r="AJ25" s="540"/>
      <c r="AK25" s="540"/>
      <c r="AL25" s="540" t="s">
        <v>166</v>
      </c>
      <c r="AM25" s="580"/>
    </row>
    <row r="26" spans="1:42" ht="21" customHeight="1" thickBot="1" x14ac:dyDescent="0.2">
      <c r="B26" s="620"/>
      <c r="C26" s="621"/>
      <c r="D26" s="621"/>
      <c r="E26" s="621"/>
      <c r="F26" s="621"/>
      <c r="G26" s="621"/>
      <c r="H26" s="621"/>
      <c r="I26" s="621"/>
      <c r="J26" s="621"/>
      <c r="K26" s="621"/>
      <c r="L26" s="621"/>
      <c r="M26" s="621"/>
      <c r="N26" s="621"/>
      <c r="O26" s="621"/>
      <c r="P26" s="589"/>
      <c r="Q26" s="544"/>
      <c r="R26" s="589"/>
      <c r="S26" s="543"/>
      <c r="T26" s="543"/>
      <c r="U26" s="543"/>
      <c r="V26" s="543"/>
      <c r="W26" s="544"/>
      <c r="X26" s="589"/>
      <c r="Y26" s="544"/>
      <c r="Z26" s="589"/>
      <c r="AA26" s="543"/>
      <c r="AB26" s="543"/>
      <c r="AC26" s="543"/>
      <c r="AD26" s="543"/>
      <c r="AE26" s="544"/>
      <c r="AF26" s="589"/>
      <c r="AG26" s="544"/>
      <c r="AH26" s="589"/>
      <c r="AI26" s="543"/>
      <c r="AJ26" s="543"/>
      <c r="AK26" s="543"/>
      <c r="AL26" s="543"/>
      <c r="AM26" s="581"/>
    </row>
    <row r="27" spans="1:42" ht="21" customHeight="1" thickBot="1" x14ac:dyDescent="0.2"/>
    <row r="28" spans="1:42" ht="21" customHeight="1" x14ac:dyDescent="0.15">
      <c r="B28" s="616" t="s">
        <v>169</v>
      </c>
      <c r="C28" s="617"/>
      <c r="D28" s="617"/>
      <c r="E28" s="617"/>
      <c r="F28" s="617"/>
      <c r="G28" s="617"/>
      <c r="H28" s="622"/>
      <c r="I28" s="617" t="s">
        <v>170</v>
      </c>
      <c r="J28" s="617"/>
      <c r="K28" s="617"/>
      <c r="L28" s="617"/>
      <c r="M28" s="617"/>
      <c r="N28" s="617"/>
      <c r="O28" s="622"/>
      <c r="P28" s="602" t="s">
        <v>161</v>
      </c>
      <c r="Q28" s="603"/>
      <c r="R28" s="603"/>
      <c r="S28" s="603"/>
      <c r="T28" s="603"/>
      <c r="U28" s="603"/>
      <c r="V28" s="603"/>
      <c r="W28" s="604"/>
      <c r="X28" s="602" t="s">
        <v>35</v>
      </c>
      <c r="Y28" s="603"/>
      <c r="Z28" s="603"/>
      <c r="AA28" s="603"/>
      <c r="AB28" s="603"/>
      <c r="AC28" s="603"/>
      <c r="AD28" s="603"/>
      <c r="AE28" s="604"/>
      <c r="AF28" s="602" t="s">
        <v>147</v>
      </c>
      <c r="AG28" s="603"/>
      <c r="AH28" s="603"/>
      <c r="AI28" s="603"/>
      <c r="AJ28" s="603"/>
      <c r="AK28" s="603"/>
      <c r="AL28" s="603"/>
      <c r="AM28" s="605"/>
      <c r="AN28" s="66"/>
      <c r="AO28" s="3"/>
      <c r="AP28" s="3"/>
    </row>
    <row r="29" spans="1:42" ht="21" customHeight="1" x14ac:dyDescent="0.15">
      <c r="B29" s="618"/>
      <c r="C29" s="619"/>
      <c r="D29" s="619"/>
      <c r="E29" s="619"/>
      <c r="F29" s="619"/>
      <c r="G29" s="619"/>
      <c r="H29" s="623"/>
      <c r="I29" s="619"/>
      <c r="J29" s="619"/>
      <c r="K29" s="619"/>
      <c r="L29" s="619"/>
      <c r="M29" s="619"/>
      <c r="N29" s="619"/>
      <c r="O29" s="623"/>
      <c r="P29" s="586" t="s">
        <v>48</v>
      </c>
      <c r="Q29" s="587"/>
      <c r="R29" s="587"/>
      <c r="S29" s="587"/>
      <c r="T29" s="587"/>
      <c r="U29" s="587"/>
      <c r="V29" s="587"/>
      <c r="W29" s="592"/>
      <c r="X29" s="586" t="s">
        <v>163</v>
      </c>
      <c r="Y29" s="587"/>
      <c r="Z29" s="587"/>
      <c r="AA29" s="587"/>
      <c r="AB29" s="587"/>
      <c r="AC29" s="587"/>
      <c r="AD29" s="587"/>
      <c r="AE29" s="592"/>
      <c r="AF29" s="586" t="s">
        <v>163</v>
      </c>
      <c r="AG29" s="587"/>
      <c r="AH29" s="587"/>
      <c r="AI29" s="587"/>
      <c r="AJ29" s="587"/>
      <c r="AK29" s="587"/>
      <c r="AL29" s="587"/>
      <c r="AM29" s="588"/>
      <c r="AN29" s="66"/>
      <c r="AO29" s="3"/>
      <c r="AP29" s="3"/>
    </row>
    <row r="30" spans="1:42" ht="21" customHeight="1" x14ac:dyDescent="0.15">
      <c r="B30" s="624"/>
      <c r="C30" s="625"/>
      <c r="D30" s="625"/>
      <c r="E30" s="625"/>
      <c r="F30" s="625"/>
      <c r="G30" s="625"/>
      <c r="H30" s="626"/>
      <c r="I30" s="625"/>
      <c r="J30" s="625"/>
      <c r="K30" s="625"/>
      <c r="L30" s="625"/>
      <c r="M30" s="625"/>
      <c r="N30" s="625"/>
      <c r="O30" s="626"/>
      <c r="P30" s="586" t="s">
        <v>291</v>
      </c>
      <c r="Q30" s="592"/>
      <c r="R30" s="586" t="s">
        <v>34</v>
      </c>
      <c r="S30" s="587"/>
      <c r="T30" s="587"/>
      <c r="U30" s="587"/>
      <c r="V30" s="587"/>
      <c r="W30" s="592"/>
      <c r="X30" s="586" t="s">
        <v>292</v>
      </c>
      <c r="Y30" s="592"/>
      <c r="Z30" s="586" t="s">
        <v>34</v>
      </c>
      <c r="AA30" s="587"/>
      <c r="AB30" s="587"/>
      <c r="AC30" s="587"/>
      <c r="AD30" s="587"/>
      <c r="AE30" s="592"/>
      <c r="AF30" s="586" t="s">
        <v>293</v>
      </c>
      <c r="AG30" s="592"/>
      <c r="AH30" s="586" t="s">
        <v>34</v>
      </c>
      <c r="AI30" s="587"/>
      <c r="AJ30" s="587"/>
      <c r="AK30" s="587"/>
      <c r="AL30" s="587"/>
      <c r="AM30" s="588"/>
      <c r="AN30" s="66"/>
      <c r="AO30" s="3"/>
      <c r="AP30" s="3"/>
    </row>
    <row r="31" spans="1:42" ht="21" customHeight="1" x14ac:dyDescent="0.15">
      <c r="B31" s="627"/>
      <c r="C31" s="614"/>
      <c r="D31" s="614"/>
      <c r="E31" s="614"/>
      <c r="F31" s="614"/>
      <c r="G31" s="614"/>
      <c r="H31" s="612" t="s">
        <v>2</v>
      </c>
      <c r="I31" s="614"/>
      <c r="J31" s="614"/>
      <c r="K31" s="614"/>
      <c r="L31" s="614"/>
      <c r="M31" s="614"/>
      <c r="N31" s="614"/>
      <c r="O31" s="614" t="s">
        <v>2</v>
      </c>
      <c r="P31" s="579"/>
      <c r="Q31" s="541"/>
      <c r="R31" s="579"/>
      <c r="S31" s="540"/>
      <c r="T31" s="540"/>
      <c r="U31" s="540"/>
      <c r="V31" s="540" t="s">
        <v>166</v>
      </c>
      <c r="W31" s="541"/>
      <c r="X31" s="579"/>
      <c r="Y31" s="541"/>
      <c r="Z31" s="579"/>
      <c r="AA31" s="540"/>
      <c r="AB31" s="540"/>
      <c r="AC31" s="540"/>
      <c r="AD31" s="540" t="s">
        <v>166</v>
      </c>
      <c r="AE31" s="541"/>
      <c r="AF31" s="579"/>
      <c r="AG31" s="541"/>
      <c r="AH31" s="579"/>
      <c r="AI31" s="540"/>
      <c r="AJ31" s="540"/>
      <c r="AK31" s="540"/>
      <c r="AL31" s="540" t="s">
        <v>166</v>
      </c>
      <c r="AM31" s="580"/>
      <c r="AN31" s="193"/>
      <c r="AO31" s="3"/>
      <c r="AP31" s="3"/>
    </row>
    <row r="32" spans="1:42" ht="21" customHeight="1" thickBot="1" x14ac:dyDescent="0.2">
      <c r="B32" s="628"/>
      <c r="C32" s="615"/>
      <c r="D32" s="615"/>
      <c r="E32" s="615"/>
      <c r="F32" s="615"/>
      <c r="G32" s="615"/>
      <c r="H32" s="613"/>
      <c r="I32" s="615"/>
      <c r="J32" s="615"/>
      <c r="K32" s="615"/>
      <c r="L32" s="615"/>
      <c r="M32" s="615"/>
      <c r="N32" s="615"/>
      <c r="O32" s="615"/>
      <c r="P32" s="589"/>
      <c r="Q32" s="544"/>
      <c r="R32" s="589"/>
      <c r="S32" s="543"/>
      <c r="T32" s="543"/>
      <c r="U32" s="543"/>
      <c r="V32" s="543"/>
      <c r="W32" s="544"/>
      <c r="X32" s="589"/>
      <c r="Y32" s="544"/>
      <c r="Z32" s="589"/>
      <c r="AA32" s="543"/>
      <c r="AB32" s="543"/>
      <c r="AC32" s="543"/>
      <c r="AD32" s="543"/>
      <c r="AE32" s="544"/>
      <c r="AF32" s="589"/>
      <c r="AG32" s="544"/>
      <c r="AH32" s="589"/>
      <c r="AI32" s="543"/>
      <c r="AJ32" s="543"/>
      <c r="AK32" s="543"/>
      <c r="AL32" s="543"/>
      <c r="AM32" s="581"/>
      <c r="AN32" s="193"/>
      <c r="AO32" s="3"/>
      <c r="AP32" s="3"/>
    </row>
    <row r="33" spans="1:42" ht="21" customHeight="1" thickBot="1" x14ac:dyDescent="0.2">
      <c r="AO33" s="3"/>
      <c r="AP33" s="3"/>
    </row>
    <row r="34" spans="1:42" ht="21" customHeight="1" thickTop="1" x14ac:dyDescent="0.15">
      <c r="B34" s="616" t="s">
        <v>171</v>
      </c>
      <c r="C34" s="617"/>
      <c r="D34" s="617"/>
      <c r="E34" s="617"/>
      <c r="F34" s="617"/>
      <c r="G34" s="617"/>
      <c r="H34" s="617"/>
      <c r="I34" s="638" t="s">
        <v>172</v>
      </c>
      <c r="J34" s="639"/>
      <c r="K34" s="639"/>
      <c r="L34" s="639"/>
      <c r="M34" s="639"/>
      <c r="N34" s="639"/>
      <c r="O34" s="640"/>
      <c r="P34" s="655" t="s">
        <v>161</v>
      </c>
      <c r="Q34" s="599"/>
      <c r="R34" s="599"/>
      <c r="S34" s="599"/>
      <c r="T34" s="599"/>
      <c r="U34" s="599"/>
      <c r="V34" s="599"/>
      <c r="W34" s="656"/>
      <c r="X34" s="598" t="s">
        <v>35</v>
      </c>
      <c r="Y34" s="599"/>
      <c r="Z34" s="599"/>
      <c r="AA34" s="599"/>
      <c r="AB34" s="599"/>
      <c r="AC34" s="599"/>
      <c r="AD34" s="599"/>
      <c r="AE34" s="656"/>
      <c r="AF34" s="598" t="s">
        <v>147</v>
      </c>
      <c r="AG34" s="599"/>
      <c r="AH34" s="599"/>
      <c r="AI34" s="599"/>
      <c r="AJ34" s="599"/>
      <c r="AK34" s="599"/>
      <c r="AL34" s="599"/>
      <c r="AM34" s="600"/>
    </row>
    <row r="35" spans="1:42" ht="21" customHeight="1" x14ac:dyDescent="0.15">
      <c r="B35" s="618"/>
      <c r="C35" s="619"/>
      <c r="D35" s="619"/>
      <c r="E35" s="619"/>
      <c r="F35" s="619"/>
      <c r="G35" s="619"/>
      <c r="H35" s="619"/>
      <c r="I35" s="641"/>
      <c r="J35" s="642"/>
      <c r="K35" s="642"/>
      <c r="L35" s="642"/>
      <c r="M35" s="642"/>
      <c r="N35" s="642"/>
      <c r="O35" s="643"/>
      <c r="P35" s="606" t="s">
        <v>48</v>
      </c>
      <c r="Q35" s="597"/>
      <c r="R35" s="597"/>
      <c r="S35" s="597"/>
      <c r="T35" s="597"/>
      <c r="U35" s="597"/>
      <c r="V35" s="597"/>
      <c r="W35" s="596"/>
      <c r="X35" s="595" t="s">
        <v>163</v>
      </c>
      <c r="Y35" s="597"/>
      <c r="Z35" s="597"/>
      <c r="AA35" s="597"/>
      <c r="AB35" s="597"/>
      <c r="AC35" s="597"/>
      <c r="AD35" s="597"/>
      <c r="AE35" s="596"/>
      <c r="AF35" s="595" t="s">
        <v>163</v>
      </c>
      <c r="AG35" s="597"/>
      <c r="AH35" s="597"/>
      <c r="AI35" s="597"/>
      <c r="AJ35" s="597"/>
      <c r="AK35" s="597"/>
      <c r="AL35" s="597"/>
      <c r="AM35" s="601"/>
    </row>
    <row r="36" spans="1:42" ht="21" customHeight="1" x14ac:dyDescent="0.15">
      <c r="B36" s="624"/>
      <c r="C36" s="625"/>
      <c r="D36" s="625"/>
      <c r="E36" s="625"/>
      <c r="F36" s="625"/>
      <c r="G36" s="625"/>
      <c r="H36" s="625"/>
      <c r="I36" s="644"/>
      <c r="J36" s="645"/>
      <c r="K36" s="645"/>
      <c r="L36" s="645"/>
      <c r="M36" s="645"/>
      <c r="N36" s="645"/>
      <c r="O36" s="646"/>
      <c r="P36" s="606" t="s">
        <v>294</v>
      </c>
      <c r="Q36" s="596"/>
      <c r="R36" s="595" t="s">
        <v>34</v>
      </c>
      <c r="S36" s="597"/>
      <c r="T36" s="597"/>
      <c r="U36" s="597"/>
      <c r="V36" s="597"/>
      <c r="W36" s="596"/>
      <c r="X36" s="595" t="s">
        <v>295</v>
      </c>
      <c r="Y36" s="596"/>
      <c r="Z36" s="595" t="s">
        <v>34</v>
      </c>
      <c r="AA36" s="597"/>
      <c r="AB36" s="597"/>
      <c r="AC36" s="597"/>
      <c r="AD36" s="597"/>
      <c r="AE36" s="596"/>
      <c r="AF36" s="595" t="s">
        <v>296</v>
      </c>
      <c r="AG36" s="596"/>
      <c r="AH36" s="595" t="s">
        <v>34</v>
      </c>
      <c r="AI36" s="597"/>
      <c r="AJ36" s="597"/>
      <c r="AK36" s="597"/>
      <c r="AL36" s="597"/>
      <c r="AM36" s="601"/>
    </row>
    <row r="37" spans="1:42" ht="21" customHeight="1" x14ac:dyDescent="0.15">
      <c r="B37" s="627"/>
      <c r="C37" s="614"/>
      <c r="D37" s="614"/>
      <c r="E37" s="614"/>
      <c r="F37" s="614"/>
      <c r="G37" s="614"/>
      <c r="H37" s="614" t="s">
        <v>2</v>
      </c>
      <c r="I37" s="647"/>
      <c r="J37" s="648"/>
      <c r="K37" s="648"/>
      <c r="L37" s="648"/>
      <c r="M37" s="648"/>
      <c r="N37" s="648"/>
      <c r="O37" s="636" t="s">
        <v>2</v>
      </c>
      <c r="P37" s="657"/>
      <c r="Q37" s="633"/>
      <c r="R37" s="632"/>
      <c r="S37" s="651"/>
      <c r="T37" s="651"/>
      <c r="U37" s="651"/>
      <c r="V37" s="651" t="s">
        <v>166</v>
      </c>
      <c r="W37" s="633"/>
      <c r="X37" s="632"/>
      <c r="Y37" s="633"/>
      <c r="Z37" s="632"/>
      <c r="AA37" s="651"/>
      <c r="AB37" s="651"/>
      <c r="AC37" s="651"/>
      <c r="AD37" s="651" t="s">
        <v>166</v>
      </c>
      <c r="AE37" s="633"/>
      <c r="AF37" s="632"/>
      <c r="AG37" s="633"/>
      <c r="AH37" s="632"/>
      <c r="AI37" s="651"/>
      <c r="AJ37" s="651"/>
      <c r="AK37" s="651"/>
      <c r="AL37" s="651" t="s">
        <v>166</v>
      </c>
      <c r="AM37" s="653"/>
    </row>
    <row r="38" spans="1:42" ht="21" customHeight="1" thickBot="1" x14ac:dyDescent="0.2">
      <c r="B38" s="628"/>
      <c r="C38" s="615"/>
      <c r="D38" s="615"/>
      <c r="E38" s="615"/>
      <c r="F38" s="615"/>
      <c r="G38" s="615"/>
      <c r="H38" s="615"/>
      <c r="I38" s="649"/>
      <c r="J38" s="650"/>
      <c r="K38" s="650"/>
      <c r="L38" s="650"/>
      <c r="M38" s="650"/>
      <c r="N38" s="650"/>
      <c r="O38" s="637"/>
      <c r="P38" s="658"/>
      <c r="Q38" s="635"/>
      <c r="R38" s="634"/>
      <c r="S38" s="652"/>
      <c r="T38" s="652"/>
      <c r="U38" s="652"/>
      <c r="V38" s="652"/>
      <c r="W38" s="635"/>
      <c r="X38" s="634"/>
      <c r="Y38" s="635"/>
      <c r="Z38" s="634"/>
      <c r="AA38" s="652"/>
      <c r="AB38" s="652"/>
      <c r="AC38" s="652"/>
      <c r="AD38" s="652"/>
      <c r="AE38" s="635"/>
      <c r="AF38" s="634"/>
      <c r="AG38" s="635"/>
      <c r="AH38" s="634"/>
      <c r="AI38" s="652"/>
      <c r="AJ38" s="652"/>
      <c r="AK38" s="652"/>
      <c r="AL38" s="652"/>
      <c r="AM38" s="654"/>
    </row>
    <row r="39" spans="1:42" ht="21" customHeight="1" thickBot="1" x14ac:dyDescent="0.2">
      <c r="AO39" s="3"/>
      <c r="AP39" s="3"/>
    </row>
    <row r="40" spans="1:42" ht="21" customHeight="1" x14ac:dyDescent="0.15">
      <c r="B40" s="533" t="s">
        <v>82</v>
      </c>
      <c r="C40" s="534"/>
      <c r="D40" s="534"/>
      <c r="E40" s="534"/>
      <c r="F40" s="534"/>
      <c r="G40" s="534"/>
      <c r="H40" s="535"/>
      <c r="I40" s="545" t="s">
        <v>297</v>
      </c>
      <c r="J40" s="546"/>
      <c r="K40" s="546"/>
      <c r="L40" s="546"/>
      <c r="M40" s="546"/>
      <c r="N40" s="546"/>
      <c r="O40" s="547"/>
      <c r="AO40" s="3"/>
      <c r="AP40" s="3"/>
    </row>
    <row r="41" spans="1:42" ht="21" customHeight="1" x14ac:dyDescent="0.15">
      <c r="B41" s="536"/>
      <c r="C41" s="537"/>
      <c r="D41" s="537"/>
      <c r="E41" s="537"/>
      <c r="F41" s="537"/>
      <c r="G41" s="537"/>
      <c r="H41" s="538"/>
      <c r="I41" s="548"/>
      <c r="J41" s="549"/>
      <c r="K41" s="549"/>
      <c r="L41" s="549"/>
      <c r="M41" s="549"/>
      <c r="N41" s="549"/>
      <c r="O41" s="550"/>
      <c r="AO41" s="3"/>
      <c r="AP41" s="3"/>
    </row>
    <row r="42" spans="1:42" ht="21" customHeight="1" x14ac:dyDescent="0.15">
      <c r="B42" s="539" t="s">
        <v>290</v>
      </c>
      <c r="C42" s="540"/>
      <c r="D42" s="540"/>
      <c r="E42" s="540"/>
      <c r="F42" s="540"/>
      <c r="G42" s="540"/>
      <c r="H42" s="541"/>
      <c r="I42" s="529"/>
      <c r="J42" s="529"/>
      <c r="K42" s="529"/>
      <c r="L42" s="529"/>
      <c r="M42" s="529"/>
      <c r="N42" s="529"/>
      <c r="O42" s="530"/>
      <c r="AO42" s="3"/>
      <c r="AP42" s="3"/>
    </row>
    <row r="43" spans="1:42" ht="21" customHeight="1" thickBot="1" x14ac:dyDescent="0.2">
      <c r="B43" s="542"/>
      <c r="C43" s="543"/>
      <c r="D43" s="543"/>
      <c r="E43" s="543"/>
      <c r="F43" s="543"/>
      <c r="G43" s="543"/>
      <c r="H43" s="544"/>
      <c r="I43" s="531"/>
      <c r="J43" s="531"/>
      <c r="K43" s="531"/>
      <c r="L43" s="531"/>
      <c r="M43" s="531"/>
      <c r="N43" s="531"/>
      <c r="O43" s="532"/>
      <c r="P43" s="1" t="s">
        <v>298</v>
      </c>
      <c r="AO43" s="3"/>
      <c r="AP43" s="3"/>
    </row>
    <row r="44" spans="1:42" ht="21" customHeight="1" x14ac:dyDescent="0.15">
      <c r="AO44" s="3"/>
      <c r="AP44" s="3"/>
    </row>
    <row r="45" spans="1:42" ht="21" customHeight="1" x14ac:dyDescent="0.15">
      <c r="A45" s="1"/>
      <c r="B45" s="73" t="s">
        <v>168</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5"/>
    </row>
    <row r="46" spans="1:42" ht="21" customHeight="1" x14ac:dyDescent="0.15">
      <c r="A46" s="1"/>
      <c r="B46" s="551" t="s">
        <v>327</v>
      </c>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3"/>
    </row>
    <row r="47" spans="1:42" ht="21" customHeight="1" x14ac:dyDescent="0.15">
      <c r="A47" s="1"/>
      <c r="B47" s="554"/>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6"/>
    </row>
    <row r="48" spans="1:42" ht="21" customHeight="1" x14ac:dyDescent="0.15">
      <c r="A48" s="1"/>
      <c r="B48" s="554"/>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6"/>
    </row>
    <row r="49" spans="1:42" ht="21" customHeight="1" x14ac:dyDescent="0.15">
      <c r="A49" s="1"/>
      <c r="B49" s="554"/>
      <c r="C49" s="555"/>
      <c r="D49" s="555"/>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c r="AI49" s="555"/>
      <c r="AJ49" s="555"/>
      <c r="AK49" s="555"/>
      <c r="AL49" s="555"/>
      <c r="AM49" s="556"/>
    </row>
    <row r="50" spans="1:42" ht="21" customHeight="1" x14ac:dyDescent="0.15">
      <c r="A50" s="1"/>
      <c r="B50" s="554"/>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555"/>
      <c r="AM50" s="556"/>
    </row>
    <row r="51" spans="1:42" ht="21" customHeight="1" x14ac:dyDescent="0.15">
      <c r="A51" s="1"/>
      <c r="B51" s="554"/>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6"/>
    </row>
    <row r="52" spans="1:42" ht="21" customHeight="1" x14ac:dyDescent="0.15">
      <c r="A52" s="1"/>
      <c r="B52" s="554"/>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6"/>
    </row>
    <row r="53" spans="1:42" ht="21" customHeight="1" x14ac:dyDescent="0.15">
      <c r="A53" s="1"/>
      <c r="B53" s="557"/>
      <c r="C53" s="558"/>
      <c r="D53" s="558"/>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c r="AM53" s="559"/>
    </row>
    <row r="54" spans="1:42" ht="21" customHeight="1" thickBot="1" x14ac:dyDescent="0.2">
      <c r="AO54" s="3"/>
      <c r="AP54" s="3"/>
    </row>
    <row r="55" spans="1:42" ht="21" customHeight="1" x14ac:dyDescent="0.15">
      <c r="B55" s="76" t="s">
        <v>10</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8"/>
    </row>
    <row r="56" spans="1:42" ht="21" customHeight="1" x14ac:dyDescent="0.15">
      <c r="B56" s="77"/>
      <c r="C56" s="66" t="s">
        <v>9</v>
      </c>
      <c r="D56" s="4" t="s">
        <v>277</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69"/>
      <c r="AN56" s="13"/>
      <c r="AO56" s="13"/>
    </row>
    <row r="57" spans="1:42" ht="21" customHeight="1" x14ac:dyDescent="0.15">
      <c r="B57" s="77"/>
      <c r="C57" s="66"/>
      <c r="D57" s="4" t="s">
        <v>278</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69"/>
      <c r="AN57" s="13"/>
      <c r="AO57" s="13"/>
    </row>
    <row r="58" spans="1:42" ht="21" customHeight="1" x14ac:dyDescent="0.15">
      <c r="B58" s="77"/>
      <c r="C58" s="66"/>
      <c r="D58" s="131" t="s">
        <v>279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69"/>
      <c r="AN58" s="13"/>
      <c r="AO58" s="13"/>
    </row>
    <row r="59" spans="1:42" ht="21" customHeight="1" x14ac:dyDescent="0.15">
      <c r="B59" s="77"/>
      <c r="C59" s="66" t="s">
        <v>9</v>
      </c>
      <c r="D59" s="131" t="s">
        <v>16</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69"/>
      <c r="AN59" s="13"/>
      <c r="AO59" s="13"/>
    </row>
    <row r="60" spans="1:42" ht="21" customHeight="1" x14ac:dyDescent="0.15">
      <c r="B60" s="77"/>
      <c r="C60" s="66" t="s">
        <v>17</v>
      </c>
      <c r="D60" s="4" t="s">
        <v>18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69"/>
      <c r="AN60" s="13"/>
      <c r="AO60" s="13"/>
    </row>
    <row r="61" spans="1:42" ht="21" customHeight="1" x14ac:dyDescent="0.15">
      <c r="B61" s="78"/>
      <c r="C61" s="66"/>
      <c r="D61" s="14" t="s">
        <v>19</v>
      </c>
      <c r="E61" s="66"/>
      <c r="F61" s="66"/>
      <c r="G61" s="66"/>
      <c r="H61" s="66"/>
      <c r="I61" s="66"/>
      <c r="J61" s="13"/>
      <c r="K61" s="13"/>
      <c r="L61" s="13"/>
      <c r="M61" s="13"/>
      <c r="N61" s="13"/>
      <c r="O61" s="13"/>
      <c r="P61" s="13"/>
      <c r="Q61" s="4"/>
      <c r="R61" s="4"/>
      <c r="S61" s="4"/>
      <c r="T61" s="4"/>
      <c r="U61" s="66"/>
      <c r="V61" s="66"/>
      <c r="W61" s="66"/>
      <c r="X61" s="66"/>
      <c r="Y61" s="66"/>
      <c r="Z61" s="66"/>
      <c r="AA61" s="66"/>
      <c r="AB61" s="66"/>
      <c r="AC61" s="13"/>
      <c r="AD61" s="13"/>
      <c r="AE61" s="13"/>
      <c r="AF61" s="13"/>
      <c r="AG61" s="13"/>
      <c r="AH61" s="13"/>
      <c r="AI61" s="13"/>
      <c r="AJ61" s="13"/>
      <c r="AK61" s="13"/>
      <c r="AL61" s="13"/>
      <c r="AM61" s="79"/>
      <c r="AN61" s="13"/>
      <c r="AO61" s="13"/>
    </row>
    <row r="62" spans="1:42" ht="21" customHeight="1" x14ac:dyDescent="0.15">
      <c r="B62" s="78"/>
      <c r="C62" s="66"/>
      <c r="D62" s="14" t="s">
        <v>20</v>
      </c>
      <c r="E62" s="66"/>
      <c r="F62" s="66"/>
      <c r="G62" s="66"/>
      <c r="H62" s="66"/>
      <c r="I62" s="66"/>
      <c r="J62" s="13"/>
      <c r="K62" s="13"/>
      <c r="L62" s="13"/>
      <c r="M62" s="13"/>
      <c r="N62" s="13"/>
      <c r="O62" s="13"/>
      <c r="P62" s="13"/>
      <c r="Q62" s="4"/>
      <c r="R62" s="4"/>
      <c r="S62" s="4"/>
      <c r="T62" s="4"/>
      <c r="U62" s="66"/>
      <c r="V62" s="66"/>
      <c r="W62" s="66"/>
      <c r="X62" s="66"/>
      <c r="Y62" s="66"/>
      <c r="Z62" s="66"/>
      <c r="AA62" s="66"/>
      <c r="AB62" s="66"/>
      <c r="AC62" s="13"/>
      <c r="AD62" s="13"/>
      <c r="AE62" s="13"/>
      <c r="AF62" s="13"/>
      <c r="AG62" s="13"/>
      <c r="AH62" s="13"/>
      <c r="AI62" s="13"/>
      <c r="AJ62" s="13"/>
      <c r="AK62" s="13"/>
      <c r="AL62" s="13"/>
      <c r="AM62" s="79"/>
      <c r="AN62" s="13"/>
      <c r="AO62" s="13"/>
    </row>
    <row r="63" spans="1:42" ht="21" customHeight="1" x14ac:dyDescent="0.15">
      <c r="B63" s="78"/>
      <c r="C63" s="66" t="s">
        <v>15</v>
      </c>
      <c r="D63" s="14" t="s">
        <v>84</v>
      </c>
      <c r="E63" s="66"/>
      <c r="F63" s="66"/>
      <c r="G63" s="66"/>
      <c r="H63" s="66"/>
      <c r="I63" s="66"/>
      <c r="J63" s="13"/>
      <c r="K63" s="13"/>
      <c r="L63" s="13"/>
      <c r="M63" s="13"/>
      <c r="N63" s="13"/>
      <c r="O63" s="13"/>
      <c r="P63" s="13"/>
      <c r="Q63" s="4"/>
      <c r="R63" s="4"/>
      <c r="S63" s="4"/>
      <c r="T63" s="4"/>
      <c r="U63" s="66"/>
      <c r="V63" s="66"/>
      <c r="W63" s="66"/>
      <c r="X63" s="66"/>
      <c r="Y63" s="66"/>
      <c r="Z63" s="66"/>
      <c r="AA63" s="66"/>
      <c r="AB63" s="66"/>
      <c r="AC63" s="13"/>
      <c r="AD63" s="13"/>
      <c r="AE63" s="13"/>
      <c r="AF63" s="13"/>
      <c r="AG63" s="13"/>
      <c r="AH63" s="13"/>
      <c r="AI63" s="13"/>
      <c r="AJ63" s="13"/>
      <c r="AK63" s="13"/>
      <c r="AL63" s="13"/>
      <c r="AM63" s="79"/>
      <c r="AN63" s="13"/>
      <c r="AO63" s="13"/>
    </row>
    <row r="64" spans="1:42" ht="21" customHeight="1" thickBot="1" x14ac:dyDescent="0.2">
      <c r="B64" s="190"/>
      <c r="C64" s="191" t="s">
        <v>9</v>
      </c>
      <c r="D64" s="81" t="s">
        <v>117</v>
      </c>
      <c r="E64" s="191"/>
      <c r="F64" s="191"/>
      <c r="G64" s="191"/>
      <c r="H64" s="191"/>
      <c r="I64" s="191"/>
      <c r="J64" s="82"/>
      <c r="K64" s="82"/>
      <c r="L64" s="82"/>
      <c r="M64" s="82"/>
      <c r="N64" s="82"/>
      <c r="O64" s="82"/>
      <c r="P64" s="82"/>
      <c r="Q64" s="70"/>
      <c r="R64" s="70"/>
      <c r="S64" s="70"/>
      <c r="T64" s="70"/>
      <c r="U64" s="191"/>
      <c r="V64" s="191"/>
      <c r="W64" s="191"/>
      <c r="X64" s="191"/>
      <c r="Y64" s="191"/>
      <c r="Z64" s="191"/>
      <c r="AA64" s="191"/>
      <c r="AB64" s="191"/>
      <c r="AC64" s="82"/>
      <c r="AD64" s="82"/>
      <c r="AE64" s="82"/>
      <c r="AF64" s="82"/>
      <c r="AG64" s="82"/>
      <c r="AH64" s="82"/>
      <c r="AI64" s="82"/>
      <c r="AJ64" s="82"/>
      <c r="AK64" s="82"/>
      <c r="AL64" s="82"/>
      <c r="AM64" s="83"/>
      <c r="AN64" s="13"/>
      <c r="AO64" s="13"/>
    </row>
    <row r="65" spans="2:42" ht="21" customHeight="1" x14ac:dyDescent="0.15">
      <c r="B65" s="66"/>
      <c r="C65" s="66"/>
      <c r="D65" s="14"/>
      <c r="E65" s="66"/>
      <c r="F65" s="66"/>
      <c r="G65" s="66"/>
      <c r="H65" s="66"/>
      <c r="I65" s="66"/>
      <c r="J65" s="13"/>
      <c r="K65" s="13"/>
      <c r="L65" s="13"/>
      <c r="M65" s="13"/>
      <c r="N65" s="13"/>
      <c r="O65" s="13"/>
      <c r="P65" s="13"/>
      <c r="Q65" s="4"/>
      <c r="R65" s="4"/>
      <c r="S65" s="4"/>
      <c r="T65" s="4"/>
      <c r="U65" s="66"/>
      <c r="V65" s="66"/>
      <c r="W65" s="66"/>
      <c r="X65" s="66"/>
      <c r="Y65" s="66"/>
      <c r="Z65" s="66"/>
      <c r="AA65" s="66"/>
      <c r="AB65" s="66"/>
      <c r="AC65" s="13"/>
      <c r="AD65" s="13"/>
      <c r="AE65" s="13"/>
      <c r="AF65" s="13"/>
      <c r="AG65" s="13"/>
      <c r="AH65" s="13"/>
      <c r="AI65" s="13"/>
      <c r="AJ65" s="13"/>
      <c r="AK65" s="13"/>
      <c r="AL65" s="13"/>
      <c r="AM65" s="13"/>
      <c r="AN65" s="13"/>
      <c r="AO65" s="13"/>
    </row>
    <row r="66" spans="2:42" ht="21" customHeight="1" thickBot="1" x14ac:dyDescent="0.2">
      <c r="B66" s="10" t="s">
        <v>1</v>
      </c>
      <c r="AO66" s="3"/>
      <c r="AP66" s="3"/>
    </row>
    <row r="67" spans="2:42" ht="21" customHeight="1" thickTop="1" x14ac:dyDescent="0.15">
      <c r="B67" s="560" t="s">
        <v>24</v>
      </c>
      <c r="C67" s="561"/>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561"/>
      <c r="AM67" s="562"/>
      <c r="AO67" s="3"/>
      <c r="AP67" s="3"/>
    </row>
    <row r="68" spans="2:42" ht="21" customHeight="1" x14ac:dyDescent="0.15">
      <c r="B68" s="563"/>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5"/>
      <c r="AO68" s="3"/>
      <c r="AP68" s="3"/>
    </row>
    <row r="69" spans="2:42" ht="21" customHeight="1" x14ac:dyDescent="0.15">
      <c r="B69" s="9"/>
      <c r="C69" s="568" t="s">
        <v>232</v>
      </c>
      <c r="D69" s="568"/>
      <c r="E69" s="568"/>
      <c r="F69" s="568"/>
      <c r="G69" s="568" t="s">
        <v>130</v>
      </c>
      <c r="H69" s="568"/>
      <c r="I69" s="568"/>
      <c r="J69" s="568"/>
      <c r="K69" s="568"/>
      <c r="L69" s="568"/>
      <c r="M69" s="568"/>
      <c r="N69" s="568"/>
      <c r="O69" s="568"/>
      <c r="P69" s="568" t="s">
        <v>379</v>
      </c>
      <c r="Q69" s="568"/>
      <c r="R69" s="568"/>
      <c r="S69" s="568"/>
      <c r="T69" s="568"/>
      <c r="U69" s="568"/>
      <c r="V69" s="568" t="s">
        <v>234</v>
      </c>
      <c r="W69" s="568"/>
      <c r="X69" s="568"/>
      <c r="Y69" s="568"/>
      <c r="Z69" s="568"/>
      <c r="AA69" s="568"/>
      <c r="AB69" s="514" t="s">
        <v>233</v>
      </c>
      <c r="AC69" s="515"/>
      <c r="AD69" s="515"/>
      <c r="AE69" s="515"/>
      <c r="AF69" s="515"/>
      <c r="AG69" s="515"/>
      <c r="AH69" s="515"/>
      <c r="AI69" s="515"/>
      <c r="AJ69" s="515"/>
      <c r="AK69" s="566" t="s">
        <v>0</v>
      </c>
      <c r="AL69" s="566"/>
      <c r="AM69" s="8"/>
      <c r="AO69" s="3"/>
      <c r="AP69" s="3"/>
    </row>
    <row r="70" spans="2:42" ht="21" customHeight="1" x14ac:dyDescent="0.15">
      <c r="B70" s="9"/>
      <c r="C70" s="517"/>
      <c r="D70" s="518"/>
      <c r="E70" s="518"/>
      <c r="F70" s="519"/>
      <c r="G70" s="520"/>
      <c r="H70" s="521"/>
      <c r="I70" s="521"/>
      <c r="J70" s="521"/>
      <c r="K70" s="521"/>
      <c r="L70" s="521"/>
      <c r="M70" s="521"/>
      <c r="N70" s="521"/>
      <c r="O70" s="522"/>
      <c r="P70" s="523"/>
      <c r="Q70" s="524"/>
      <c r="R70" s="524"/>
      <c r="S70" s="524"/>
      <c r="T70" s="524"/>
      <c r="U70" s="525"/>
      <c r="V70" s="526"/>
      <c r="W70" s="527"/>
      <c r="X70" s="527"/>
      <c r="Y70" s="527"/>
      <c r="Z70" s="527"/>
      <c r="AA70" s="528"/>
      <c r="AB70" s="176"/>
      <c r="AC70" s="176"/>
      <c r="AD70" s="516"/>
      <c r="AE70" s="516"/>
      <c r="AF70" s="516"/>
      <c r="AG70" s="516"/>
      <c r="AH70" s="516"/>
      <c r="AI70" s="516"/>
      <c r="AJ70" s="516"/>
      <c r="AK70" s="567"/>
      <c r="AL70" s="567"/>
      <c r="AM70" s="8"/>
      <c r="AO70" s="3"/>
      <c r="AP70" s="3"/>
    </row>
    <row r="71" spans="2:42" ht="21" customHeight="1" thickBot="1" x14ac:dyDescent="0.2">
      <c r="B71" s="7"/>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5"/>
      <c r="AO71" s="3"/>
      <c r="AP71" s="3"/>
    </row>
    <row r="72" spans="2:42" ht="21" customHeight="1" thickTop="1" x14ac:dyDescent="0.15">
      <c r="AO72" s="3"/>
      <c r="AP72" s="3"/>
    </row>
    <row r="90" s="19" customFormat="1" ht="21" customHeight="1" x14ac:dyDescent="0.15"/>
    <row r="91" s="19" customFormat="1" ht="21" customHeight="1" x14ac:dyDescent="0.15"/>
    <row r="92" s="19" customFormat="1" ht="21" customHeight="1" x14ac:dyDescent="0.15"/>
    <row r="93" s="19" customFormat="1" ht="21" customHeight="1" x14ac:dyDescent="0.15"/>
    <row r="94" s="19" customFormat="1" ht="21" customHeight="1" x14ac:dyDescent="0.15"/>
    <row r="95" s="19" customFormat="1" ht="21" customHeight="1" x14ac:dyDescent="0.15"/>
    <row r="96" s="19" customFormat="1" ht="21" customHeight="1" x14ac:dyDescent="0.15"/>
    <row r="97" spans="1:1" s="19" customFormat="1" ht="21" customHeight="1" x14ac:dyDescent="0.15"/>
    <row r="98" spans="1:1" s="19" customFormat="1" ht="21" customHeight="1" x14ac:dyDescent="0.15"/>
    <row r="99" spans="1:1" s="19" customFormat="1" ht="21" customHeight="1" x14ac:dyDescent="0.15"/>
    <row r="100" spans="1:1" s="19" customFormat="1" ht="21" customHeight="1" x14ac:dyDescent="0.15"/>
    <row r="101" spans="1:1" s="19" customFormat="1" ht="21" customHeight="1" x14ac:dyDescent="0.15"/>
    <row r="102" spans="1:1" s="16" customFormat="1" ht="21" customHeight="1" x14ac:dyDescent="0.15"/>
    <row r="103" spans="1:1" s="16" customFormat="1" ht="21" customHeight="1" x14ac:dyDescent="0.15"/>
    <row r="104" spans="1:1" s="16" customFormat="1" ht="21" customHeight="1" x14ac:dyDescent="0.15"/>
    <row r="105" spans="1:1" s="16" customFormat="1" ht="21" customHeight="1" x14ac:dyDescent="0.15"/>
    <row r="106" spans="1:1" s="16" customFormat="1" ht="21" customHeight="1" x14ac:dyDescent="0.15"/>
    <row r="107" spans="1:1" s="16" customFormat="1" ht="21" customHeight="1" x14ac:dyDescent="0.15"/>
    <row r="108" spans="1:1" s="16" customFormat="1" ht="21" customHeight="1" x14ac:dyDescent="0.15"/>
    <row r="109" spans="1:1" s="16" customFormat="1" ht="21" customHeight="1" x14ac:dyDescent="0.15"/>
    <row r="110" spans="1:1" s="16" customFormat="1" ht="21" customHeight="1" x14ac:dyDescent="0.15"/>
    <row r="111" spans="1:1" s="16" customFormat="1" ht="21" customHeight="1" x14ac:dyDescent="0.15"/>
    <row r="112" spans="1:1" ht="21" customHeight="1" x14ac:dyDescent="0.15">
      <c r="A112" s="1"/>
    </row>
    <row r="113" spans="1:1" ht="21" customHeight="1" x14ac:dyDescent="0.15">
      <c r="A113" s="1"/>
    </row>
  </sheetData>
  <mergeCells count="225">
    <mergeCell ref="AK1:AN1"/>
    <mergeCell ref="B2:AM3"/>
    <mergeCell ref="B4:AM4"/>
    <mergeCell ref="B7:G7"/>
    <mergeCell ref="H7:L7"/>
    <mergeCell ref="M7:O7"/>
    <mergeCell ref="P7:W7"/>
    <mergeCell ref="X7:AE7"/>
    <mergeCell ref="AF7:AM7"/>
    <mergeCell ref="X8:AC8"/>
    <mergeCell ref="AD8:AE8"/>
    <mergeCell ref="AF8:AK8"/>
    <mergeCell ref="AL8:AM8"/>
    <mergeCell ref="B9:E9"/>
    <mergeCell ref="F9:G9"/>
    <mergeCell ref="H9:L9"/>
    <mergeCell ref="M9:O9"/>
    <mergeCell ref="P9:U9"/>
    <mergeCell ref="V9:W9"/>
    <mergeCell ref="B8:E8"/>
    <mergeCell ref="F8:G8"/>
    <mergeCell ref="H8:L8"/>
    <mergeCell ref="M8:O8"/>
    <mergeCell ref="P8:U8"/>
    <mergeCell ref="V8:W8"/>
    <mergeCell ref="X9:AC9"/>
    <mergeCell ref="AD9:AE9"/>
    <mergeCell ref="AF9:AK9"/>
    <mergeCell ref="AL9:AM9"/>
    <mergeCell ref="AL10:AM10"/>
    <mergeCell ref="B11:E11"/>
    <mergeCell ref="F11:G11"/>
    <mergeCell ref="H11:L11"/>
    <mergeCell ref="M11:O11"/>
    <mergeCell ref="P11:U11"/>
    <mergeCell ref="V11:W11"/>
    <mergeCell ref="X11:AC11"/>
    <mergeCell ref="AD11:AE11"/>
    <mergeCell ref="AF11:AK11"/>
    <mergeCell ref="AL11:AM11"/>
    <mergeCell ref="B10:E10"/>
    <mergeCell ref="F10:G10"/>
    <mergeCell ref="H10:L10"/>
    <mergeCell ref="M10:O10"/>
    <mergeCell ref="P10:U10"/>
    <mergeCell ref="V10:W10"/>
    <mergeCell ref="X10:AC10"/>
    <mergeCell ref="AD10:AE10"/>
    <mergeCell ref="AF10:AK10"/>
    <mergeCell ref="AL12:AM12"/>
    <mergeCell ref="B13:E13"/>
    <mergeCell ref="F13:G13"/>
    <mergeCell ref="H13:L13"/>
    <mergeCell ref="M13:O13"/>
    <mergeCell ref="P13:U13"/>
    <mergeCell ref="V13:W13"/>
    <mergeCell ref="X13:AC13"/>
    <mergeCell ref="AD13:AE13"/>
    <mergeCell ref="AF13:AK13"/>
    <mergeCell ref="AL13:AM13"/>
    <mergeCell ref="B12:E12"/>
    <mergeCell ref="F12:G12"/>
    <mergeCell ref="H12:L12"/>
    <mergeCell ref="M12:O12"/>
    <mergeCell ref="P12:U12"/>
    <mergeCell ref="V12:W12"/>
    <mergeCell ref="X12:AC12"/>
    <mergeCell ref="AD12:AE12"/>
    <mergeCell ref="AF12:AK12"/>
    <mergeCell ref="AL14:AM14"/>
    <mergeCell ref="B15:E15"/>
    <mergeCell ref="F15:G15"/>
    <mergeCell ref="H15:L15"/>
    <mergeCell ref="M15:O15"/>
    <mergeCell ref="P15:U15"/>
    <mergeCell ref="V15:W15"/>
    <mergeCell ref="X15:AC15"/>
    <mergeCell ref="AD15:AE15"/>
    <mergeCell ref="AF15:AK15"/>
    <mergeCell ref="AL15:AM15"/>
    <mergeCell ref="B14:E14"/>
    <mergeCell ref="F14:G14"/>
    <mergeCell ref="H14:L14"/>
    <mergeCell ref="M14:O14"/>
    <mergeCell ref="P14:U14"/>
    <mergeCell ref="V14:W14"/>
    <mergeCell ref="X14:AC14"/>
    <mergeCell ref="AD14:AE14"/>
    <mergeCell ref="AF14:AK14"/>
    <mergeCell ref="B16:E16"/>
    <mergeCell ref="F16:G16"/>
    <mergeCell ref="H16:L16"/>
    <mergeCell ref="M16:O16"/>
    <mergeCell ref="P16:U16"/>
    <mergeCell ref="V16:W16"/>
    <mergeCell ref="AL17:AM17"/>
    <mergeCell ref="B18:E18"/>
    <mergeCell ref="F18:G18"/>
    <mergeCell ref="H18:L18"/>
    <mergeCell ref="M18:O18"/>
    <mergeCell ref="P18:U18"/>
    <mergeCell ref="V18:W18"/>
    <mergeCell ref="X16:AC16"/>
    <mergeCell ref="AD16:AE16"/>
    <mergeCell ref="AF16:AK16"/>
    <mergeCell ref="AL16:AM16"/>
    <mergeCell ref="B17:E17"/>
    <mergeCell ref="F17:G17"/>
    <mergeCell ref="H17:L17"/>
    <mergeCell ref="M17:O17"/>
    <mergeCell ref="P17:U17"/>
    <mergeCell ref="V17:W17"/>
    <mergeCell ref="B19:E19"/>
    <mergeCell ref="F19:G19"/>
    <mergeCell ref="H19:L19"/>
    <mergeCell ref="M19:O19"/>
    <mergeCell ref="P19:U19"/>
    <mergeCell ref="V19:W19"/>
    <mergeCell ref="X17:AC17"/>
    <mergeCell ref="AD17:AE17"/>
    <mergeCell ref="AF17:AK17"/>
    <mergeCell ref="X19:AC19"/>
    <mergeCell ref="AD19:AE19"/>
    <mergeCell ref="AF19:AK19"/>
    <mergeCell ref="AL19:AM19"/>
    <mergeCell ref="P20:U20"/>
    <mergeCell ref="X20:AC20"/>
    <mergeCell ref="AF20:AK20"/>
    <mergeCell ref="X18:AC18"/>
    <mergeCell ref="AD18:AE18"/>
    <mergeCell ref="AF18:AK18"/>
    <mergeCell ref="AL18:AM18"/>
    <mergeCell ref="Z24:AE24"/>
    <mergeCell ref="AF24:AG24"/>
    <mergeCell ref="AH24:AM24"/>
    <mergeCell ref="R25:U26"/>
    <mergeCell ref="V25:W26"/>
    <mergeCell ref="X25:Y26"/>
    <mergeCell ref="Z25:AC26"/>
    <mergeCell ref="AD25:AE26"/>
    <mergeCell ref="AF25:AG26"/>
    <mergeCell ref="P24:Q24"/>
    <mergeCell ref="R24:W24"/>
    <mergeCell ref="X24:Y24"/>
    <mergeCell ref="P30:Q30"/>
    <mergeCell ref="R30:W30"/>
    <mergeCell ref="X30:Y30"/>
    <mergeCell ref="Z30:AE30"/>
    <mergeCell ref="AF30:AG30"/>
    <mergeCell ref="AH30:AM30"/>
    <mergeCell ref="AH25:AK26"/>
    <mergeCell ref="AL25:AM26"/>
    <mergeCell ref="B28:H30"/>
    <mergeCell ref="I28:O30"/>
    <mergeCell ref="P28:W28"/>
    <mergeCell ref="X28:AE28"/>
    <mergeCell ref="AF28:AM28"/>
    <mergeCell ref="P29:W29"/>
    <mergeCell ref="X29:AE29"/>
    <mergeCell ref="AF29:AM29"/>
    <mergeCell ref="B22:O26"/>
    <mergeCell ref="P22:W22"/>
    <mergeCell ref="X22:AE22"/>
    <mergeCell ref="AF22:AM22"/>
    <mergeCell ref="P23:W23"/>
    <mergeCell ref="X23:AE23"/>
    <mergeCell ref="AF23:AM23"/>
    <mergeCell ref="P25:Q26"/>
    <mergeCell ref="AL31:AM32"/>
    <mergeCell ref="B34:H36"/>
    <mergeCell ref="I34:O36"/>
    <mergeCell ref="P34:W34"/>
    <mergeCell ref="X34:AE34"/>
    <mergeCell ref="AF34:AM34"/>
    <mergeCell ref="P35:W35"/>
    <mergeCell ref="X35:AE35"/>
    <mergeCell ref="AF35:AM35"/>
    <mergeCell ref="P36:Q36"/>
    <mergeCell ref="V31:W32"/>
    <mergeCell ref="X31:Y32"/>
    <mergeCell ref="Z31:AC32"/>
    <mergeCell ref="AD31:AE32"/>
    <mergeCell ref="AF31:AG32"/>
    <mergeCell ref="AH31:AK32"/>
    <mergeCell ref="B31:G32"/>
    <mergeCell ref="H31:H32"/>
    <mergeCell ref="I31:N32"/>
    <mergeCell ref="O31:O32"/>
    <mergeCell ref="P31:Q32"/>
    <mergeCell ref="R31:U32"/>
    <mergeCell ref="R36:W36"/>
    <mergeCell ref="X36:Y36"/>
    <mergeCell ref="Z36:AE36"/>
    <mergeCell ref="AF36:AG36"/>
    <mergeCell ref="AH36:AM36"/>
    <mergeCell ref="B37:G38"/>
    <mergeCell ref="H37:H38"/>
    <mergeCell ref="I37:N38"/>
    <mergeCell ref="O37:O38"/>
    <mergeCell ref="P37:Q38"/>
    <mergeCell ref="AH37:AK38"/>
    <mergeCell ref="AL37:AM38"/>
    <mergeCell ref="AF37:AG38"/>
    <mergeCell ref="B40:H41"/>
    <mergeCell ref="I40:O41"/>
    <mergeCell ref="B42:H43"/>
    <mergeCell ref="I42:O43"/>
    <mergeCell ref="R37:U38"/>
    <mergeCell ref="V37:W38"/>
    <mergeCell ref="X37:Y38"/>
    <mergeCell ref="Z37:AC38"/>
    <mergeCell ref="AD37:AE38"/>
    <mergeCell ref="G70:O70"/>
    <mergeCell ref="P70:U70"/>
    <mergeCell ref="V70:AA70"/>
    <mergeCell ref="B46:AM53"/>
    <mergeCell ref="B67:AM68"/>
    <mergeCell ref="C69:F69"/>
    <mergeCell ref="G69:O69"/>
    <mergeCell ref="P69:U69"/>
    <mergeCell ref="V69:AA69"/>
    <mergeCell ref="AB69:AC69"/>
    <mergeCell ref="AD69:AJ70"/>
    <mergeCell ref="AK69:AL70"/>
    <mergeCell ref="C70:F70"/>
  </mergeCells>
  <phoneticPr fontId="2"/>
  <printOptions horizontalCentered="1"/>
  <pageMargins left="0.35433070866141736" right="0.31496062992125984" top="0.59055118110236227" bottom="0.23622047244094491" header="0.19685039370078741" footer="0.19685039370078741"/>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1:CB98"/>
  <sheetViews>
    <sheetView showGridLines="0" zoomScale="60" zoomScaleNormal="60" zoomScaleSheetLayoutView="70" workbookViewId="0">
      <selection activeCell="A129" sqref="A129"/>
    </sheetView>
  </sheetViews>
  <sheetFormatPr defaultColWidth="4.125" defaultRowHeight="21.75" customHeight="1" x14ac:dyDescent="0.15"/>
  <cols>
    <col min="1" max="1" width="4.125" style="30"/>
    <col min="2" max="3" width="4.125" style="31"/>
    <col min="4" max="4" width="5.875" style="31" bestFit="1" customWidth="1"/>
    <col min="5" max="5" width="4.125" style="31"/>
    <col min="6" max="6" width="5.875" style="31" bestFit="1" customWidth="1"/>
    <col min="7" max="16384" width="4.125" style="31"/>
  </cols>
  <sheetData>
    <row r="1" spans="2:80" ht="21.75" customHeight="1" x14ac:dyDescent="0.2">
      <c r="AK1" s="786" t="s">
        <v>276</v>
      </c>
      <c r="AL1" s="786"/>
      <c r="AM1" s="786"/>
      <c r="AN1" s="786"/>
      <c r="AP1" s="30"/>
    </row>
    <row r="2" spans="2:80" ht="21.75" customHeight="1" x14ac:dyDescent="0.15">
      <c r="B2" s="694" t="s">
        <v>318</v>
      </c>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P2" s="30"/>
    </row>
    <row r="3" spans="2:80" ht="21.75" customHeight="1" x14ac:dyDescent="0.15">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32"/>
      <c r="AO3" s="32"/>
      <c r="AP3" s="30"/>
    </row>
    <row r="4" spans="2:80" ht="21.75" customHeight="1" x14ac:dyDescent="0.15">
      <c r="B4" s="695" t="s">
        <v>280</v>
      </c>
      <c r="C4" s="695"/>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695"/>
      <c r="AK4" s="695"/>
      <c r="AL4" s="695"/>
      <c r="AM4" s="695"/>
      <c r="AN4" s="32"/>
      <c r="AO4" s="32"/>
      <c r="AP4" s="30"/>
    </row>
    <row r="5" spans="2:80" ht="21.75" customHeight="1" x14ac:dyDescent="0.1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33"/>
      <c r="AO5" s="33"/>
      <c r="AP5" s="30"/>
    </row>
    <row r="6" spans="2:80" ht="21.75" customHeight="1" x14ac:dyDescent="0.15">
      <c r="B6" s="192"/>
      <c r="C6" s="192"/>
      <c r="D6" s="34"/>
      <c r="E6" s="192"/>
      <c r="F6" s="192"/>
      <c r="G6" s="192"/>
      <c r="H6" s="192"/>
      <c r="I6" s="192"/>
      <c r="J6" s="35"/>
      <c r="K6" s="35"/>
      <c r="L6" s="35"/>
      <c r="M6" s="35"/>
      <c r="N6" s="35"/>
      <c r="O6" s="35"/>
      <c r="P6" s="35"/>
      <c r="Q6" s="36"/>
      <c r="R6" s="36"/>
      <c r="S6" s="36"/>
      <c r="T6" s="36"/>
      <c r="U6" s="192"/>
      <c r="V6" s="192"/>
      <c r="W6" s="192"/>
      <c r="X6" s="192"/>
      <c r="Y6" s="192"/>
      <c r="Z6" s="192"/>
      <c r="AA6" s="192"/>
      <c r="AB6" s="192"/>
      <c r="AC6" s="35"/>
      <c r="AD6" s="35"/>
      <c r="AE6" s="35"/>
      <c r="AF6" s="35"/>
      <c r="AG6" s="35"/>
      <c r="AH6" s="35"/>
      <c r="AI6" s="35"/>
      <c r="AJ6" s="35"/>
      <c r="AK6" s="35"/>
      <c r="AL6" s="35"/>
      <c r="AM6" s="35"/>
      <c r="AN6" s="35"/>
      <c r="AO6" s="35"/>
      <c r="AP6" s="30"/>
    </row>
    <row r="7" spans="2:80" ht="21.75" customHeight="1" thickBot="1" x14ac:dyDescent="0.2">
      <c r="B7" s="38" t="s">
        <v>85</v>
      </c>
      <c r="AP7" s="30"/>
    </row>
    <row r="8" spans="2:80" ht="21.75" customHeight="1" x14ac:dyDescent="0.15">
      <c r="B8" s="787" t="s">
        <v>86</v>
      </c>
      <c r="C8" s="788"/>
      <c r="D8" s="788"/>
      <c r="E8" s="788"/>
      <c r="F8" s="788"/>
      <c r="G8" s="788"/>
      <c r="H8" s="788"/>
      <c r="I8" s="788"/>
      <c r="J8" s="788"/>
      <c r="K8" s="788"/>
      <c r="L8" s="788"/>
      <c r="M8" s="707" t="s">
        <v>134</v>
      </c>
      <c r="N8" s="707"/>
      <c r="O8" s="707"/>
      <c r="P8" s="707" t="s">
        <v>26</v>
      </c>
      <c r="Q8" s="707"/>
      <c r="R8" s="707"/>
      <c r="S8" s="707"/>
      <c r="T8" s="707"/>
      <c r="U8" s="707"/>
      <c r="V8" s="707"/>
      <c r="W8" s="707"/>
      <c r="X8" s="707" t="s">
        <v>27</v>
      </c>
      <c r="Y8" s="707"/>
      <c r="Z8" s="707"/>
      <c r="AA8" s="707"/>
      <c r="AB8" s="707"/>
      <c r="AC8" s="707"/>
      <c r="AD8" s="707"/>
      <c r="AE8" s="707"/>
      <c r="AF8" s="707" t="s">
        <v>8</v>
      </c>
      <c r="AG8" s="707"/>
      <c r="AH8" s="707"/>
      <c r="AI8" s="707"/>
      <c r="AJ8" s="707"/>
      <c r="AK8" s="707"/>
      <c r="AL8" s="707"/>
      <c r="AM8" s="708"/>
      <c r="AP8" s="44"/>
      <c r="BY8" s="43"/>
      <c r="BZ8" s="43"/>
      <c r="CA8" s="43"/>
      <c r="CB8" s="43"/>
    </row>
    <row r="9" spans="2:80" ht="21.75" customHeight="1" x14ac:dyDescent="0.15">
      <c r="B9" s="665"/>
      <c r="C9" s="666"/>
      <c r="D9" s="666"/>
      <c r="E9" s="666"/>
      <c r="F9" s="666"/>
      <c r="G9" s="667"/>
      <c r="H9" s="686"/>
      <c r="I9" s="682"/>
      <c r="J9" s="682"/>
      <c r="K9" s="682"/>
      <c r="L9" s="683"/>
      <c r="M9" s="679"/>
      <c r="N9" s="679"/>
      <c r="O9" s="679"/>
      <c r="P9" s="703"/>
      <c r="Q9" s="703"/>
      <c r="R9" s="703"/>
      <c r="S9" s="703"/>
      <c r="T9" s="703"/>
      <c r="U9" s="703"/>
      <c r="V9" s="703"/>
      <c r="W9" s="703"/>
      <c r="X9" s="696"/>
      <c r="Y9" s="696"/>
      <c r="Z9" s="696"/>
      <c r="AA9" s="696"/>
      <c r="AB9" s="696"/>
      <c r="AC9" s="697"/>
      <c r="AD9" s="683" t="s">
        <v>88</v>
      </c>
      <c r="AE9" s="758"/>
      <c r="AF9" s="696"/>
      <c r="AG9" s="696"/>
      <c r="AH9" s="696"/>
      <c r="AI9" s="696"/>
      <c r="AJ9" s="696"/>
      <c r="AK9" s="697"/>
      <c r="AL9" s="682" t="s">
        <v>2</v>
      </c>
      <c r="AM9" s="702"/>
      <c r="AN9" s="30"/>
      <c r="AO9" s="30"/>
      <c r="AP9" s="44"/>
      <c r="BY9" s="43"/>
      <c r="BZ9" s="43"/>
      <c r="CA9" s="43"/>
      <c r="CB9" s="43"/>
    </row>
    <row r="10" spans="2:80" ht="21.75" customHeight="1" x14ac:dyDescent="0.15">
      <c r="B10" s="665"/>
      <c r="C10" s="666"/>
      <c r="D10" s="666"/>
      <c r="E10" s="666"/>
      <c r="F10" s="666"/>
      <c r="G10" s="667"/>
      <c r="H10" s="686"/>
      <c r="I10" s="682"/>
      <c r="J10" s="682"/>
      <c r="K10" s="682"/>
      <c r="L10" s="683"/>
      <c r="M10" s="679"/>
      <c r="N10" s="679"/>
      <c r="O10" s="679"/>
      <c r="P10" s="703"/>
      <c r="Q10" s="703"/>
      <c r="R10" s="703"/>
      <c r="S10" s="703"/>
      <c r="T10" s="703"/>
      <c r="U10" s="703"/>
      <c r="V10" s="703"/>
      <c r="W10" s="703"/>
      <c r="X10" s="696"/>
      <c r="Y10" s="696"/>
      <c r="Z10" s="696"/>
      <c r="AA10" s="696"/>
      <c r="AB10" s="696"/>
      <c r="AC10" s="697"/>
      <c r="AD10" s="682" t="s">
        <v>88</v>
      </c>
      <c r="AE10" s="683"/>
      <c r="AF10" s="696"/>
      <c r="AG10" s="696"/>
      <c r="AH10" s="696"/>
      <c r="AI10" s="696"/>
      <c r="AJ10" s="696"/>
      <c r="AK10" s="697"/>
      <c r="AL10" s="682" t="s">
        <v>2</v>
      </c>
      <c r="AM10" s="702"/>
      <c r="AN10" s="30"/>
      <c r="AO10" s="30"/>
      <c r="AP10" s="44"/>
      <c r="BY10" s="43"/>
      <c r="BZ10" s="43"/>
      <c r="CA10" s="43"/>
      <c r="CB10" s="43"/>
    </row>
    <row r="11" spans="2:80" ht="21.75" customHeight="1" x14ac:dyDescent="0.15">
      <c r="B11" s="665"/>
      <c r="C11" s="666"/>
      <c r="D11" s="666"/>
      <c r="E11" s="666"/>
      <c r="F11" s="666"/>
      <c r="G11" s="667"/>
      <c r="H11" s="686"/>
      <c r="I11" s="682"/>
      <c r="J11" s="682"/>
      <c r="K11" s="682"/>
      <c r="L11" s="683"/>
      <c r="M11" s="679"/>
      <c r="N11" s="679"/>
      <c r="O11" s="679"/>
      <c r="P11" s="703"/>
      <c r="Q11" s="703"/>
      <c r="R11" s="703"/>
      <c r="S11" s="703"/>
      <c r="T11" s="703"/>
      <c r="U11" s="703"/>
      <c r="V11" s="703"/>
      <c r="W11" s="703"/>
      <c r="X11" s="696"/>
      <c r="Y11" s="696"/>
      <c r="Z11" s="696"/>
      <c r="AA11" s="696"/>
      <c r="AB11" s="696"/>
      <c r="AC11" s="697"/>
      <c r="AD11" s="682" t="s">
        <v>88</v>
      </c>
      <c r="AE11" s="683"/>
      <c r="AF11" s="696"/>
      <c r="AG11" s="696"/>
      <c r="AH11" s="696"/>
      <c r="AI11" s="696"/>
      <c r="AJ11" s="696"/>
      <c r="AK11" s="697"/>
      <c r="AL11" s="682" t="s">
        <v>2</v>
      </c>
      <c r="AM11" s="702"/>
      <c r="AN11" s="30"/>
      <c r="AO11" s="30"/>
      <c r="AP11" s="44"/>
      <c r="BY11" s="43"/>
      <c r="BZ11" s="43"/>
      <c r="CA11" s="43"/>
      <c r="CB11" s="43"/>
    </row>
    <row r="12" spans="2:80" ht="21.75" customHeight="1" x14ac:dyDescent="0.15">
      <c r="B12" s="665"/>
      <c r="C12" s="666"/>
      <c r="D12" s="666"/>
      <c r="E12" s="666"/>
      <c r="F12" s="666"/>
      <c r="G12" s="667"/>
      <c r="H12" s="686"/>
      <c r="I12" s="682"/>
      <c r="J12" s="682"/>
      <c r="K12" s="682"/>
      <c r="L12" s="683"/>
      <c r="M12" s="679"/>
      <c r="N12" s="679"/>
      <c r="O12" s="679"/>
      <c r="P12" s="703"/>
      <c r="Q12" s="703"/>
      <c r="R12" s="703"/>
      <c r="S12" s="703"/>
      <c r="T12" s="703"/>
      <c r="U12" s="703"/>
      <c r="V12" s="703"/>
      <c r="W12" s="703"/>
      <c r="X12" s="696"/>
      <c r="Y12" s="696"/>
      <c r="Z12" s="696"/>
      <c r="AA12" s="696"/>
      <c r="AB12" s="696"/>
      <c r="AC12" s="697"/>
      <c r="AD12" s="682" t="s">
        <v>88</v>
      </c>
      <c r="AE12" s="683"/>
      <c r="AF12" s="696"/>
      <c r="AG12" s="696"/>
      <c r="AH12" s="696"/>
      <c r="AI12" s="696"/>
      <c r="AJ12" s="696"/>
      <c r="AK12" s="697"/>
      <c r="AL12" s="682" t="s">
        <v>2</v>
      </c>
      <c r="AM12" s="702"/>
      <c r="AN12" s="30"/>
      <c r="AO12" s="30"/>
      <c r="AP12" s="44"/>
      <c r="BY12" s="43"/>
      <c r="BZ12" s="43"/>
      <c r="CA12" s="43"/>
      <c r="CB12" s="43"/>
    </row>
    <row r="13" spans="2:80" ht="21.75" customHeight="1" x14ac:dyDescent="0.15">
      <c r="B13" s="665"/>
      <c r="C13" s="666"/>
      <c r="D13" s="666"/>
      <c r="E13" s="666"/>
      <c r="F13" s="666"/>
      <c r="G13" s="667"/>
      <c r="H13" s="686"/>
      <c r="I13" s="682"/>
      <c r="J13" s="682"/>
      <c r="K13" s="682"/>
      <c r="L13" s="683"/>
      <c r="M13" s="679"/>
      <c r="N13" s="679"/>
      <c r="O13" s="679"/>
      <c r="P13" s="703"/>
      <c r="Q13" s="703"/>
      <c r="R13" s="703"/>
      <c r="S13" s="703"/>
      <c r="T13" s="703"/>
      <c r="U13" s="703"/>
      <c r="V13" s="703"/>
      <c r="W13" s="703"/>
      <c r="X13" s="696"/>
      <c r="Y13" s="696"/>
      <c r="Z13" s="696"/>
      <c r="AA13" s="696"/>
      <c r="AB13" s="696"/>
      <c r="AC13" s="697"/>
      <c r="AD13" s="682" t="s">
        <v>88</v>
      </c>
      <c r="AE13" s="683"/>
      <c r="AF13" s="696"/>
      <c r="AG13" s="696"/>
      <c r="AH13" s="696"/>
      <c r="AI13" s="696"/>
      <c r="AJ13" s="696"/>
      <c r="AK13" s="697"/>
      <c r="AL13" s="682" t="s">
        <v>2</v>
      </c>
      <c r="AM13" s="702"/>
      <c r="AN13" s="30"/>
      <c r="AO13" s="30"/>
      <c r="AP13" s="44"/>
      <c r="BY13" s="43"/>
      <c r="BZ13" s="43"/>
      <c r="CA13" s="43"/>
      <c r="CB13" s="43"/>
    </row>
    <row r="14" spans="2:80" ht="21.75" customHeight="1" x14ac:dyDescent="0.15">
      <c r="B14" s="665"/>
      <c r="C14" s="666"/>
      <c r="D14" s="666"/>
      <c r="E14" s="666"/>
      <c r="F14" s="666"/>
      <c r="G14" s="667"/>
      <c r="H14" s="686"/>
      <c r="I14" s="682"/>
      <c r="J14" s="682"/>
      <c r="K14" s="682"/>
      <c r="L14" s="683"/>
      <c r="M14" s="679"/>
      <c r="N14" s="679"/>
      <c r="O14" s="679"/>
      <c r="P14" s="703"/>
      <c r="Q14" s="703"/>
      <c r="R14" s="703"/>
      <c r="S14" s="703"/>
      <c r="T14" s="703"/>
      <c r="U14" s="703"/>
      <c r="V14" s="703"/>
      <c r="W14" s="703"/>
      <c r="X14" s="696"/>
      <c r="Y14" s="696"/>
      <c r="Z14" s="696"/>
      <c r="AA14" s="696"/>
      <c r="AB14" s="696"/>
      <c r="AC14" s="697"/>
      <c r="AD14" s="682" t="s">
        <v>88</v>
      </c>
      <c r="AE14" s="683"/>
      <c r="AF14" s="696"/>
      <c r="AG14" s="696"/>
      <c r="AH14" s="696"/>
      <c r="AI14" s="696"/>
      <c r="AJ14" s="696"/>
      <c r="AK14" s="697"/>
      <c r="AL14" s="682" t="s">
        <v>2</v>
      </c>
      <c r="AM14" s="702"/>
      <c r="AN14" s="30"/>
      <c r="AO14" s="30"/>
    </row>
    <row r="15" spans="2:80" ht="21.75" customHeight="1" x14ac:dyDescent="0.15">
      <c r="B15" s="665"/>
      <c r="C15" s="666"/>
      <c r="D15" s="666"/>
      <c r="E15" s="666"/>
      <c r="F15" s="666"/>
      <c r="G15" s="667"/>
      <c r="H15" s="686"/>
      <c r="I15" s="682"/>
      <c r="J15" s="682"/>
      <c r="K15" s="682"/>
      <c r="L15" s="683"/>
      <c r="M15" s="679"/>
      <c r="N15" s="679"/>
      <c r="O15" s="679"/>
      <c r="P15" s="703"/>
      <c r="Q15" s="703"/>
      <c r="R15" s="703"/>
      <c r="S15" s="703"/>
      <c r="T15" s="703"/>
      <c r="U15" s="703"/>
      <c r="V15" s="703"/>
      <c r="W15" s="703"/>
      <c r="X15" s="696"/>
      <c r="Y15" s="696"/>
      <c r="Z15" s="696"/>
      <c r="AA15" s="696"/>
      <c r="AB15" s="696"/>
      <c r="AC15" s="697"/>
      <c r="AD15" s="682" t="s">
        <v>88</v>
      </c>
      <c r="AE15" s="683"/>
      <c r="AF15" s="696"/>
      <c r="AG15" s="696"/>
      <c r="AH15" s="696"/>
      <c r="AI15" s="696"/>
      <c r="AJ15" s="696"/>
      <c r="AK15" s="697"/>
      <c r="AL15" s="682" t="s">
        <v>2</v>
      </c>
      <c r="AM15" s="702"/>
      <c r="AN15" s="30"/>
      <c r="AO15" s="30"/>
    </row>
    <row r="16" spans="2:80" ht="21.75" customHeight="1" x14ac:dyDescent="0.15">
      <c r="B16" s="665"/>
      <c r="C16" s="666"/>
      <c r="D16" s="666"/>
      <c r="E16" s="666"/>
      <c r="F16" s="666"/>
      <c r="G16" s="667"/>
      <c r="H16" s="686"/>
      <c r="I16" s="682"/>
      <c r="J16" s="682"/>
      <c r="K16" s="682"/>
      <c r="L16" s="683"/>
      <c r="M16" s="679"/>
      <c r="N16" s="679"/>
      <c r="O16" s="679"/>
      <c r="P16" s="703"/>
      <c r="Q16" s="703"/>
      <c r="R16" s="703"/>
      <c r="S16" s="703"/>
      <c r="T16" s="703"/>
      <c r="U16" s="703"/>
      <c r="V16" s="703"/>
      <c r="W16" s="703"/>
      <c r="X16" s="696"/>
      <c r="Y16" s="696"/>
      <c r="Z16" s="696"/>
      <c r="AA16" s="696"/>
      <c r="AB16" s="696"/>
      <c r="AC16" s="697"/>
      <c r="AD16" s="682" t="s">
        <v>88</v>
      </c>
      <c r="AE16" s="683"/>
      <c r="AF16" s="696"/>
      <c r="AG16" s="696"/>
      <c r="AH16" s="696"/>
      <c r="AI16" s="696"/>
      <c r="AJ16" s="696"/>
      <c r="AK16" s="697"/>
      <c r="AL16" s="682" t="s">
        <v>2</v>
      </c>
      <c r="AM16" s="702"/>
      <c r="AN16" s="30"/>
      <c r="AO16" s="30"/>
    </row>
    <row r="17" spans="2:43" ht="21.75" customHeight="1" thickBot="1" x14ac:dyDescent="0.2">
      <c r="B17" s="772"/>
      <c r="C17" s="773"/>
      <c r="D17" s="773"/>
      <c r="E17" s="773"/>
      <c r="F17" s="773"/>
      <c r="G17" s="774"/>
      <c r="H17" s="687"/>
      <c r="I17" s="688"/>
      <c r="J17" s="688"/>
      <c r="K17" s="688"/>
      <c r="L17" s="689"/>
      <c r="M17" s="767"/>
      <c r="N17" s="767"/>
      <c r="O17" s="767"/>
      <c r="P17" s="759"/>
      <c r="Q17" s="759"/>
      <c r="R17" s="759"/>
      <c r="S17" s="759"/>
      <c r="T17" s="759"/>
      <c r="U17" s="759"/>
      <c r="V17" s="759"/>
      <c r="W17" s="759"/>
      <c r="X17" s="698"/>
      <c r="Y17" s="698"/>
      <c r="Z17" s="698"/>
      <c r="AA17" s="698"/>
      <c r="AB17" s="698"/>
      <c r="AC17" s="699"/>
      <c r="AD17" s="688" t="s">
        <v>88</v>
      </c>
      <c r="AE17" s="689"/>
      <c r="AF17" s="698"/>
      <c r="AG17" s="698"/>
      <c r="AH17" s="698"/>
      <c r="AI17" s="698"/>
      <c r="AJ17" s="698"/>
      <c r="AK17" s="699"/>
      <c r="AL17" s="688" t="s">
        <v>2</v>
      </c>
      <c r="AM17" s="778"/>
      <c r="AN17" s="30"/>
      <c r="AO17" s="30"/>
      <c r="AQ17" s="30"/>
    </row>
    <row r="18" spans="2:43" ht="21.75" customHeight="1" thickTop="1" x14ac:dyDescent="0.15">
      <c r="B18" s="775"/>
      <c r="C18" s="776"/>
      <c r="D18" s="776"/>
      <c r="E18" s="776"/>
      <c r="F18" s="776"/>
      <c r="G18" s="777"/>
      <c r="H18" s="690"/>
      <c r="I18" s="691"/>
      <c r="J18" s="691"/>
      <c r="K18" s="691"/>
      <c r="L18" s="692"/>
      <c r="M18" s="768"/>
      <c r="N18" s="768"/>
      <c r="O18" s="768"/>
      <c r="P18" s="769"/>
      <c r="Q18" s="769"/>
      <c r="R18" s="769"/>
      <c r="S18" s="769"/>
      <c r="T18" s="769"/>
      <c r="U18" s="770"/>
      <c r="V18" s="691" t="s">
        <v>87</v>
      </c>
      <c r="W18" s="692"/>
      <c r="X18" s="769"/>
      <c r="Y18" s="769"/>
      <c r="Z18" s="769"/>
      <c r="AA18" s="769"/>
      <c r="AB18" s="769"/>
      <c r="AC18" s="770"/>
      <c r="AD18" s="691" t="s">
        <v>180</v>
      </c>
      <c r="AE18" s="692"/>
      <c r="AF18" s="770"/>
      <c r="AG18" s="771"/>
      <c r="AH18" s="771"/>
      <c r="AI18" s="771"/>
      <c r="AJ18" s="771"/>
      <c r="AK18" s="771"/>
      <c r="AL18" s="691" t="s">
        <v>2</v>
      </c>
      <c r="AM18" s="766"/>
      <c r="AN18" s="30"/>
      <c r="AO18" s="30"/>
      <c r="AQ18" s="30"/>
    </row>
    <row r="19" spans="2:43" ht="21.75" customHeight="1" x14ac:dyDescent="0.15">
      <c r="B19" s="665"/>
      <c r="C19" s="666"/>
      <c r="D19" s="666"/>
      <c r="E19" s="666"/>
      <c r="F19" s="666"/>
      <c r="G19" s="667"/>
      <c r="H19" s="686"/>
      <c r="I19" s="682"/>
      <c r="J19" s="682"/>
      <c r="K19" s="682"/>
      <c r="L19" s="683"/>
      <c r="M19" s="679"/>
      <c r="N19" s="679"/>
      <c r="O19" s="679"/>
      <c r="P19" s="696"/>
      <c r="Q19" s="696"/>
      <c r="R19" s="696"/>
      <c r="S19" s="696"/>
      <c r="T19" s="696"/>
      <c r="U19" s="697"/>
      <c r="V19" s="682" t="s">
        <v>87</v>
      </c>
      <c r="W19" s="683"/>
      <c r="X19" s="696"/>
      <c r="Y19" s="696"/>
      <c r="Z19" s="696"/>
      <c r="AA19" s="696"/>
      <c r="AB19" s="696"/>
      <c r="AC19" s="697"/>
      <c r="AD19" s="682" t="s">
        <v>180</v>
      </c>
      <c r="AE19" s="683"/>
      <c r="AF19" s="697"/>
      <c r="AG19" s="705"/>
      <c r="AH19" s="705"/>
      <c r="AI19" s="705"/>
      <c r="AJ19" s="705"/>
      <c r="AK19" s="705"/>
      <c r="AL19" s="682" t="s">
        <v>2</v>
      </c>
      <c r="AM19" s="702"/>
      <c r="AN19" s="30"/>
      <c r="AO19" s="30"/>
      <c r="AQ19" s="30"/>
    </row>
    <row r="20" spans="2:43" ht="21.75" customHeight="1" thickBot="1" x14ac:dyDescent="0.2">
      <c r="B20" s="668"/>
      <c r="C20" s="669"/>
      <c r="D20" s="669"/>
      <c r="E20" s="669"/>
      <c r="F20" s="669"/>
      <c r="G20" s="670"/>
      <c r="H20" s="693"/>
      <c r="I20" s="684"/>
      <c r="J20" s="684"/>
      <c r="K20" s="684"/>
      <c r="L20" s="685"/>
      <c r="M20" s="680"/>
      <c r="N20" s="680"/>
      <c r="O20" s="680"/>
      <c r="P20" s="700"/>
      <c r="Q20" s="700"/>
      <c r="R20" s="700"/>
      <c r="S20" s="700"/>
      <c r="T20" s="700"/>
      <c r="U20" s="701"/>
      <c r="V20" s="684" t="s">
        <v>87</v>
      </c>
      <c r="W20" s="685"/>
      <c r="X20" s="700"/>
      <c r="Y20" s="700"/>
      <c r="Z20" s="700"/>
      <c r="AA20" s="700"/>
      <c r="AB20" s="700"/>
      <c r="AC20" s="701"/>
      <c r="AD20" s="684" t="s">
        <v>180</v>
      </c>
      <c r="AE20" s="685"/>
      <c r="AF20" s="701"/>
      <c r="AG20" s="706"/>
      <c r="AH20" s="706"/>
      <c r="AI20" s="706"/>
      <c r="AJ20" s="706"/>
      <c r="AK20" s="706"/>
      <c r="AL20" s="684" t="s">
        <v>2</v>
      </c>
      <c r="AM20" s="704"/>
      <c r="AN20" s="30"/>
      <c r="AO20" s="30"/>
      <c r="AQ20" s="30"/>
    </row>
    <row r="21" spans="2:43" ht="21.75" customHeight="1" x14ac:dyDescent="0.15">
      <c r="B21" s="46"/>
      <c r="C21" s="46"/>
      <c r="D21" s="88"/>
      <c r="E21" s="88"/>
      <c r="F21" s="88"/>
      <c r="G21" s="88"/>
      <c r="H21" s="195"/>
      <c r="I21" s="195"/>
      <c r="J21" s="195"/>
      <c r="K21" s="195"/>
      <c r="L21" s="195"/>
      <c r="M21" s="192"/>
      <c r="N21" s="192"/>
      <c r="O21" s="192"/>
      <c r="P21" s="681"/>
      <c r="Q21" s="681"/>
      <c r="R21" s="681"/>
      <c r="S21" s="681"/>
      <c r="T21" s="681"/>
      <c r="U21" s="681"/>
      <c r="V21" s="195"/>
      <c r="W21" s="195"/>
      <c r="X21" s="681"/>
      <c r="Y21" s="681"/>
      <c r="Z21" s="681"/>
      <c r="AA21" s="681"/>
      <c r="AB21" s="681"/>
      <c r="AC21" s="681"/>
      <c r="AD21" s="195"/>
      <c r="AE21" s="195"/>
      <c r="AF21" s="681"/>
      <c r="AG21" s="681"/>
      <c r="AH21" s="681"/>
      <c r="AI21" s="681"/>
      <c r="AJ21" s="681"/>
      <c r="AK21" s="681"/>
      <c r="AL21" s="195"/>
      <c r="AM21" s="195"/>
      <c r="AN21" s="30"/>
      <c r="AO21" s="30"/>
      <c r="AQ21" s="30"/>
    </row>
    <row r="22" spans="2:43" ht="21.75" customHeight="1" thickBot="1" x14ac:dyDescent="0.2">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90"/>
      <c r="AL22" s="89"/>
      <c r="AM22" s="89"/>
      <c r="AN22" s="30"/>
      <c r="AO22" s="30"/>
      <c r="AQ22" s="30"/>
    </row>
    <row r="23" spans="2:43" ht="21.75" customHeight="1" x14ac:dyDescent="0.15">
      <c r="B23" s="793" t="s">
        <v>184</v>
      </c>
      <c r="C23" s="794"/>
      <c r="D23" s="794"/>
      <c r="E23" s="794"/>
      <c r="F23" s="794"/>
      <c r="G23" s="794"/>
      <c r="H23" s="794"/>
      <c r="I23" s="794"/>
      <c r="J23" s="794"/>
      <c r="K23" s="794"/>
      <c r="L23" s="794"/>
      <c r="M23" s="794"/>
      <c r="N23" s="794"/>
      <c r="O23" s="795"/>
      <c r="P23" s="756" t="s">
        <v>183</v>
      </c>
      <c r="Q23" s="712"/>
      <c r="R23" s="714"/>
      <c r="S23" s="756"/>
      <c r="T23" s="712"/>
      <c r="U23" s="712"/>
      <c r="V23" s="712"/>
      <c r="W23" s="712"/>
      <c r="X23" s="712"/>
      <c r="Y23" s="712" t="s">
        <v>2</v>
      </c>
      <c r="Z23" s="714"/>
      <c r="AA23" s="675" t="s">
        <v>90</v>
      </c>
      <c r="AB23" s="671"/>
      <c r="AC23" s="676"/>
      <c r="AD23" s="675"/>
      <c r="AE23" s="671"/>
      <c r="AF23" s="671"/>
      <c r="AG23" s="671"/>
      <c r="AH23" s="671"/>
      <c r="AI23" s="671"/>
      <c r="AJ23" s="671" t="s">
        <v>2</v>
      </c>
      <c r="AK23" s="672"/>
      <c r="AL23" s="789" t="s">
        <v>141</v>
      </c>
      <c r="AM23" s="790"/>
      <c r="AN23" s="30"/>
      <c r="AO23" s="30"/>
      <c r="AQ23" s="30"/>
    </row>
    <row r="24" spans="2:43" ht="21.75" customHeight="1" thickBot="1" x14ac:dyDescent="0.2">
      <c r="B24" s="796"/>
      <c r="C24" s="797"/>
      <c r="D24" s="797"/>
      <c r="E24" s="797"/>
      <c r="F24" s="797"/>
      <c r="G24" s="797"/>
      <c r="H24" s="797"/>
      <c r="I24" s="797"/>
      <c r="J24" s="797"/>
      <c r="K24" s="797"/>
      <c r="L24" s="797"/>
      <c r="M24" s="797"/>
      <c r="N24" s="797"/>
      <c r="O24" s="798"/>
      <c r="P24" s="757"/>
      <c r="Q24" s="725"/>
      <c r="R24" s="733"/>
      <c r="S24" s="757"/>
      <c r="T24" s="725"/>
      <c r="U24" s="725"/>
      <c r="V24" s="725"/>
      <c r="W24" s="725"/>
      <c r="X24" s="725"/>
      <c r="Y24" s="725"/>
      <c r="Z24" s="733"/>
      <c r="AA24" s="677"/>
      <c r="AB24" s="673"/>
      <c r="AC24" s="678"/>
      <c r="AD24" s="677"/>
      <c r="AE24" s="673"/>
      <c r="AF24" s="673"/>
      <c r="AG24" s="673"/>
      <c r="AH24" s="673"/>
      <c r="AI24" s="673"/>
      <c r="AJ24" s="673"/>
      <c r="AK24" s="674"/>
      <c r="AL24" s="791"/>
      <c r="AM24" s="792"/>
      <c r="AN24" s="30"/>
      <c r="AO24" s="30"/>
      <c r="AQ24" s="30"/>
    </row>
    <row r="25" spans="2:43" ht="21.75" customHeight="1" x14ac:dyDescent="0.15">
      <c r="B25" s="793" t="s">
        <v>205</v>
      </c>
      <c r="C25" s="794"/>
      <c r="D25" s="794"/>
      <c r="E25" s="794"/>
      <c r="F25" s="794"/>
      <c r="G25" s="794"/>
      <c r="H25" s="794"/>
      <c r="I25" s="794"/>
      <c r="J25" s="794"/>
      <c r="K25" s="794"/>
      <c r="L25" s="794"/>
      <c r="M25" s="794"/>
      <c r="N25" s="794"/>
      <c r="O25" s="795"/>
      <c r="P25" s="756" t="s">
        <v>89</v>
      </c>
      <c r="Q25" s="712"/>
      <c r="R25" s="714"/>
      <c r="S25" s="756"/>
      <c r="T25" s="712"/>
      <c r="U25" s="712"/>
      <c r="V25" s="712"/>
      <c r="W25" s="712"/>
      <c r="X25" s="712"/>
      <c r="Y25" s="712" t="s">
        <v>2</v>
      </c>
      <c r="Z25" s="714"/>
      <c r="AA25" s="675" t="s">
        <v>179</v>
      </c>
      <c r="AB25" s="671"/>
      <c r="AC25" s="676"/>
      <c r="AD25" s="675"/>
      <c r="AE25" s="671"/>
      <c r="AF25" s="671"/>
      <c r="AG25" s="671"/>
      <c r="AH25" s="671"/>
      <c r="AI25" s="671"/>
      <c r="AJ25" s="671" t="s">
        <v>2</v>
      </c>
      <c r="AK25" s="672"/>
      <c r="AL25" s="830" t="s">
        <v>186</v>
      </c>
      <c r="AM25" s="831"/>
      <c r="AN25" s="30"/>
      <c r="AO25" s="30"/>
      <c r="AQ25" s="30"/>
    </row>
    <row r="26" spans="2:43" ht="21.75" customHeight="1" thickBot="1" x14ac:dyDescent="0.2">
      <c r="B26" s="799"/>
      <c r="C26" s="800"/>
      <c r="D26" s="800"/>
      <c r="E26" s="800"/>
      <c r="F26" s="800"/>
      <c r="G26" s="800"/>
      <c r="H26" s="800"/>
      <c r="I26" s="800"/>
      <c r="J26" s="800"/>
      <c r="K26" s="800"/>
      <c r="L26" s="800"/>
      <c r="M26" s="800"/>
      <c r="N26" s="800"/>
      <c r="O26" s="801"/>
      <c r="P26" s="757"/>
      <c r="Q26" s="725"/>
      <c r="R26" s="733"/>
      <c r="S26" s="757"/>
      <c r="T26" s="725"/>
      <c r="U26" s="725"/>
      <c r="V26" s="725"/>
      <c r="W26" s="725"/>
      <c r="X26" s="725"/>
      <c r="Y26" s="725"/>
      <c r="Z26" s="733"/>
      <c r="AA26" s="677"/>
      <c r="AB26" s="673"/>
      <c r="AC26" s="678"/>
      <c r="AD26" s="677"/>
      <c r="AE26" s="673"/>
      <c r="AF26" s="673"/>
      <c r="AG26" s="673"/>
      <c r="AH26" s="673"/>
      <c r="AI26" s="673"/>
      <c r="AJ26" s="673"/>
      <c r="AK26" s="674"/>
      <c r="AL26" s="791"/>
      <c r="AM26" s="792"/>
      <c r="AN26" s="30"/>
      <c r="AO26" s="30"/>
      <c r="AQ26" s="30"/>
    </row>
    <row r="27" spans="2:43" ht="21.75" customHeight="1" x14ac:dyDescent="0.15">
      <c r="B27" s="796" t="s">
        <v>206</v>
      </c>
      <c r="C27" s="797"/>
      <c r="D27" s="797"/>
      <c r="E27" s="797"/>
      <c r="F27" s="797"/>
      <c r="G27" s="797"/>
      <c r="H27" s="797"/>
      <c r="I27" s="797"/>
      <c r="J27" s="797"/>
      <c r="K27" s="797"/>
      <c r="L27" s="797"/>
      <c r="M27" s="797"/>
      <c r="N27" s="797"/>
      <c r="O27" s="798"/>
      <c r="P27" s="735" t="s">
        <v>91</v>
      </c>
      <c r="Q27" s="713"/>
      <c r="R27" s="715"/>
      <c r="S27" s="756"/>
      <c r="T27" s="712"/>
      <c r="U27" s="712"/>
      <c r="V27" s="712"/>
      <c r="W27" s="712"/>
      <c r="X27" s="712"/>
      <c r="Y27" s="713" t="s">
        <v>2</v>
      </c>
      <c r="Z27" s="715"/>
      <c r="AA27" s="802"/>
      <c r="AB27" s="803"/>
      <c r="AC27" s="803"/>
      <c r="AD27" s="803"/>
      <c r="AE27" s="803"/>
      <c r="AF27" s="803"/>
      <c r="AG27" s="803"/>
      <c r="AH27" s="803"/>
      <c r="AI27" s="803"/>
      <c r="AJ27" s="803"/>
      <c r="AK27" s="804"/>
      <c r="AL27" s="832" t="s">
        <v>187</v>
      </c>
      <c r="AM27" s="790"/>
      <c r="AN27" s="30"/>
      <c r="AO27" s="30"/>
      <c r="AQ27" s="30"/>
    </row>
    <row r="28" spans="2:43" ht="21.75" customHeight="1" x14ac:dyDescent="0.15">
      <c r="B28" s="796"/>
      <c r="C28" s="797"/>
      <c r="D28" s="797"/>
      <c r="E28" s="797"/>
      <c r="F28" s="797"/>
      <c r="G28" s="797"/>
      <c r="H28" s="797"/>
      <c r="I28" s="797"/>
      <c r="J28" s="797"/>
      <c r="K28" s="797"/>
      <c r="L28" s="797"/>
      <c r="M28" s="797"/>
      <c r="N28" s="797"/>
      <c r="O28" s="798"/>
      <c r="P28" s="690"/>
      <c r="Q28" s="691"/>
      <c r="R28" s="692"/>
      <c r="S28" s="690"/>
      <c r="T28" s="691"/>
      <c r="U28" s="691"/>
      <c r="V28" s="691"/>
      <c r="W28" s="691"/>
      <c r="X28" s="691"/>
      <c r="Y28" s="691"/>
      <c r="Z28" s="692"/>
      <c r="AA28" s="805"/>
      <c r="AB28" s="806"/>
      <c r="AC28" s="806"/>
      <c r="AD28" s="806"/>
      <c r="AE28" s="806"/>
      <c r="AF28" s="806"/>
      <c r="AG28" s="806"/>
      <c r="AH28" s="806"/>
      <c r="AI28" s="806"/>
      <c r="AJ28" s="806"/>
      <c r="AK28" s="807"/>
      <c r="AL28" s="833"/>
      <c r="AM28" s="831"/>
      <c r="AN28" s="30"/>
      <c r="AO28" s="30"/>
      <c r="AQ28" s="30"/>
    </row>
    <row r="29" spans="2:43" ht="21.75" customHeight="1" x14ac:dyDescent="0.15">
      <c r="B29" s="760" t="s">
        <v>207</v>
      </c>
      <c r="C29" s="761"/>
      <c r="D29" s="761"/>
      <c r="E29" s="761"/>
      <c r="F29" s="761"/>
      <c r="G29" s="761"/>
      <c r="H29" s="761"/>
      <c r="I29" s="761"/>
      <c r="J29" s="761"/>
      <c r="K29" s="761"/>
      <c r="L29" s="761"/>
      <c r="M29" s="761"/>
      <c r="N29" s="761"/>
      <c r="O29" s="762"/>
      <c r="P29" s="754" t="s">
        <v>181</v>
      </c>
      <c r="Q29" s="755"/>
      <c r="R29" s="779"/>
      <c r="S29" s="754"/>
      <c r="T29" s="755"/>
      <c r="U29" s="755"/>
      <c r="V29" s="755"/>
      <c r="W29" s="755"/>
      <c r="X29" s="755"/>
      <c r="Y29" s="755" t="s">
        <v>2</v>
      </c>
      <c r="Z29" s="779"/>
      <c r="AA29" s="808"/>
      <c r="AB29" s="809"/>
      <c r="AC29" s="809"/>
      <c r="AD29" s="809"/>
      <c r="AE29" s="809"/>
      <c r="AF29" s="809"/>
      <c r="AG29" s="809"/>
      <c r="AH29" s="809"/>
      <c r="AI29" s="809"/>
      <c r="AJ29" s="809"/>
      <c r="AK29" s="810"/>
      <c r="AL29" s="833"/>
      <c r="AM29" s="831"/>
      <c r="AN29" s="30"/>
      <c r="AO29" s="30"/>
      <c r="AQ29" s="30"/>
    </row>
    <row r="30" spans="2:43" ht="21.75" customHeight="1" thickBot="1" x14ac:dyDescent="0.2">
      <c r="B30" s="763"/>
      <c r="C30" s="764"/>
      <c r="D30" s="764"/>
      <c r="E30" s="764"/>
      <c r="F30" s="764"/>
      <c r="G30" s="764"/>
      <c r="H30" s="764"/>
      <c r="I30" s="764"/>
      <c r="J30" s="764"/>
      <c r="K30" s="764"/>
      <c r="L30" s="764"/>
      <c r="M30" s="764"/>
      <c r="N30" s="764"/>
      <c r="O30" s="765"/>
      <c r="P30" s="751"/>
      <c r="Q30" s="739"/>
      <c r="R30" s="752"/>
      <c r="S30" s="751"/>
      <c r="T30" s="739"/>
      <c r="U30" s="739"/>
      <c r="V30" s="739"/>
      <c r="W30" s="739"/>
      <c r="X30" s="739"/>
      <c r="Y30" s="739"/>
      <c r="Z30" s="752"/>
      <c r="AA30" s="811"/>
      <c r="AB30" s="812"/>
      <c r="AC30" s="812"/>
      <c r="AD30" s="812"/>
      <c r="AE30" s="812"/>
      <c r="AF30" s="812"/>
      <c r="AG30" s="812"/>
      <c r="AH30" s="812"/>
      <c r="AI30" s="812"/>
      <c r="AJ30" s="812"/>
      <c r="AK30" s="813"/>
      <c r="AL30" s="833"/>
      <c r="AM30" s="831"/>
      <c r="AN30" s="30"/>
      <c r="AO30" s="30"/>
      <c r="AQ30" s="30"/>
    </row>
    <row r="31" spans="2:43" ht="21.75" customHeight="1" thickTop="1" x14ac:dyDescent="0.15">
      <c r="B31" s="796" t="s">
        <v>208</v>
      </c>
      <c r="C31" s="797"/>
      <c r="D31" s="797"/>
      <c r="E31" s="797"/>
      <c r="F31" s="797"/>
      <c r="G31" s="797"/>
      <c r="H31" s="797"/>
      <c r="I31" s="797"/>
      <c r="J31" s="797"/>
      <c r="K31" s="797"/>
      <c r="L31" s="797"/>
      <c r="M31" s="797"/>
      <c r="N31" s="797"/>
      <c r="O31" s="798"/>
      <c r="P31" s="735" t="s">
        <v>182</v>
      </c>
      <c r="Q31" s="713"/>
      <c r="R31" s="715"/>
      <c r="S31" s="820"/>
      <c r="T31" s="737"/>
      <c r="U31" s="737"/>
      <c r="V31" s="737"/>
      <c r="W31" s="737"/>
      <c r="X31" s="737"/>
      <c r="Y31" s="713" t="s">
        <v>2</v>
      </c>
      <c r="Z31" s="715"/>
      <c r="AA31" s="821" t="s">
        <v>92</v>
      </c>
      <c r="AB31" s="822"/>
      <c r="AC31" s="823"/>
      <c r="AD31" s="821"/>
      <c r="AE31" s="822"/>
      <c r="AF31" s="822"/>
      <c r="AG31" s="822"/>
      <c r="AH31" s="822"/>
      <c r="AI31" s="822"/>
      <c r="AJ31" s="822" t="s">
        <v>2</v>
      </c>
      <c r="AK31" s="841"/>
      <c r="AL31" s="833"/>
      <c r="AM31" s="831"/>
      <c r="AN31" s="30"/>
      <c r="AO31" s="30"/>
      <c r="AQ31" s="30"/>
    </row>
    <row r="32" spans="2:43" ht="21.75" customHeight="1" thickBot="1" x14ac:dyDescent="0.2">
      <c r="B32" s="799"/>
      <c r="C32" s="800"/>
      <c r="D32" s="800"/>
      <c r="E32" s="800"/>
      <c r="F32" s="800"/>
      <c r="G32" s="800"/>
      <c r="H32" s="800"/>
      <c r="I32" s="800"/>
      <c r="J32" s="800"/>
      <c r="K32" s="800"/>
      <c r="L32" s="800"/>
      <c r="M32" s="800"/>
      <c r="N32" s="800"/>
      <c r="O32" s="801"/>
      <c r="P32" s="757"/>
      <c r="Q32" s="725"/>
      <c r="R32" s="733"/>
      <c r="S32" s="757"/>
      <c r="T32" s="725"/>
      <c r="U32" s="725"/>
      <c r="V32" s="725"/>
      <c r="W32" s="725"/>
      <c r="X32" s="725"/>
      <c r="Y32" s="725"/>
      <c r="Z32" s="733"/>
      <c r="AA32" s="677"/>
      <c r="AB32" s="673"/>
      <c r="AC32" s="678"/>
      <c r="AD32" s="677"/>
      <c r="AE32" s="673"/>
      <c r="AF32" s="673"/>
      <c r="AG32" s="673"/>
      <c r="AH32" s="673"/>
      <c r="AI32" s="673"/>
      <c r="AJ32" s="673"/>
      <c r="AK32" s="674"/>
      <c r="AL32" s="791"/>
      <c r="AM32" s="792"/>
      <c r="AN32" s="30"/>
      <c r="AO32" s="30"/>
      <c r="AQ32" s="30"/>
    </row>
    <row r="33" spans="2:43" ht="21.75" customHeight="1" x14ac:dyDescent="0.1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90"/>
      <c r="AN33" s="30"/>
      <c r="AO33" s="30"/>
      <c r="AQ33" s="30"/>
    </row>
    <row r="34" spans="2:43" ht="21.75" customHeight="1" thickBot="1" x14ac:dyDescent="0.2">
      <c r="B34" s="39" t="s">
        <v>93</v>
      </c>
      <c r="C34" s="30"/>
      <c r="D34" s="30"/>
      <c r="E34" s="30"/>
      <c r="F34" s="30"/>
      <c r="G34" s="30"/>
      <c r="H34" s="4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Q34" s="30"/>
    </row>
    <row r="35" spans="2:43" ht="21.75" customHeight="1" x14ac:dyDescent="0.15">
      <c r="B35" s="780"/>
      <c r="C35" s="781"/>
      <c r="D35" s="781"/>
      <c r="E35" s="781"/>
      <c r="F35" s="781"/>
      <c r="G35" s="782"/>
      <c r="H35" s="756" t="s">
        <v>94</v>
      </c>
      <c r="I35" s="712"/>
      <c r="J35" s="712"/>
      <c r="K35" s="712"/>
      <c r="L35" s="712"/>
      <c r="M35" s="712"/>
      <c r="N35" s="712"/>
      <c r="O35" s="712"/>
      <c r="P35" s="712"/>
      <c r="Q35" s="714"/>
      <c r="R35" s="824" t="s">
        <v>7</v>
      </c>
      <c r="S35" s="825"/>
      <c r="T35" s="825"/>
      <c r="U35" s="825"/>
      <c r="V35" s="825"/>
      <c r="W35" s="825"/>
      <c r="X35" s="825"/>
      <c r="Y35" s="825"/>
      <c r="Z35" s="825"/>
      <c r="AA35" s="825"/>
      <c r="AB35" s="826"/>
      <c r="AC35" s="824" t="s">
        <v>203</v>
      </c>
      <c r="AD35" s="825"/>
      <c r="AE35" s="825"/>
      <c r="AF35" s="825"/>
      <c r="AG35" s="825"/>
      <c r="AH35" s="825"/>
      <c r="AI35" s="825"/>
      <c r="AJ35" s="825"/>
      <c r="AK35" s="825"/>
      <c r="AL35" s="825"/>
      <c r="AM35" s="842"/>
      <c r="AN35" s="30"/>
      <c r="AO35" s="30"/>
      <c r="AQ35" s="30"/>
    </row>
    <row r="36" spans="2:43" ht="21.75" customHeight="1" x14ac:dyDescent="0.15">
      <c r="B36" s="783"/>
      <c r="C36" s="784"/>
      <c r="D36" s="784"/>
      <c r="E36" s="784"/>
      <c r="F36" s="784"/>
      <c r="G36" s="785"/>
      <c r="H36" s="735"/>
      <c r="I36" s="713"/>
      <c r="J36" s="713"/>
      <c r="K36" s="713"/>
      <c r="L36" s="713"/>
      <c r="M36" s="713"/>
      <c r="N36" s="713"/>
      <c r="O36" s="713"/>
      <c r="P36" s="713"/>
      <c r="Q36" s="715"/>
      <c r="R36" s="686" t="s">
        <v>6</v>
      </c>
      <c r="S36" s="814"/>
      <c r="T36" s="814"/>
      <c r="U36" s="814"/>
      <c r="V36" s="814"/>
      <c r="W36" s="814"/>
      <c r="X36" s="814"/>
      <c r="Y36" s="814"/>
      <c r="Z36" s="814"/>
      <c r="AA36" s="814"/>
      <c r="AB36" s="815"/>
      <c r="AC36" s="686" t="s">
        <v>6</v>
      </c>
      <c r="AD36" s="814"/>
      <c r="AE36" s="814"/>
      <c r="AF36" s="814"/>
      <c r="AG36" s="814"/>
      <c r="AH36" s="814"/>
      <c r="AI36" s="814"/>
      <c r="AJ36" s="814"/>
      <c r="AK36" s="814"/>
      <c r="AL36" s="814"/>
      <c r="AM36" s="816"/>
      <c r="AN36" s="30"/>
      <c r="AO36" s="30"/>
      <c r="AQ36" s="30"/>
    </row>
    <row r="37" spans="2:43" ht="21.75" customHeight="1" thickBot="1" x14ac:dyDescent="0.2">
      <c r="B37" s="783"/>
      <c r="C37" s="784"/>
      <c r="D37" s="784"/>
      <c r="E37" s="784"/>
      <c r="F37" s="784"/>
      <c r="G37" s="785"/>
      <c r="H37" s="735"/>
      <c r="I37" s="713"/>
      <c r="J37" s="713"/>
      <c r="K37" s="713"/>
      <c r="L37" s="713"/>
      <c r="M37" s="713"/>
      <c r="N37" s="713"/>
      <c r="O37" s="713"/>
      <c r="P37" s="713"/>
      <c r="Q37" s="715"/>
      <c r="R37" s="754" t="s">
        <v>5</v>
      </c>
      <c r="S37" s="817"/>
      <c r="T37" s="817"/>
      <c r="U37" s="818"/>
      <c r="V37" s="754" t="s">
        <v>4</v>
      </c>
      <c r="W37" s="817"/>
      <c r="X37" s="817"/>
      <c r="Y37" s="817"/>
      <c r="Z37" s="817"/>
      <c r="AA37" s="817"/>
      <c r="AB37" s="818"/>
      <c r="AC37" s="754" t="s">
        <v>5</v>
      </c>
      <c r="AD37" s="817"/>
      <c r="AE37" s="817"/>
      <c r="AF37" s="818"/>
      <c r="AG37" s="754" t="s">
        <v>4</v>
      </c>
      <c r="AH37" s="817"/>
      <c r="AI37" s="817"/>
      <c r="AJ37" s="817"/>
      <c r="AK37" s="817"/>
      <c r="AL37" s="817"/>
      <c r="AM37" s="819"/>
      <c r="AN37" s="30"/>
      <c r="AO37" s="30"/>
      <c r="AQ37" s="30"/>
    </row>
    <row r="38" spans="2:43" ht="21.75" customHeight="1" x14ac:dyDescent="0.15">
      <c r="B38" s="722" t="s">
        <v>95</v>
      </c>
      <c r="C38" s="712"/>
      <c r="D38" s="712"/>
      <c r="E38" s="712"/>
      <c r="F38" s="712"/>
      <c r="G38" s="723"/>
      <c r="H38" s="727"/>
      <c r="I38" s="728"/>
      <c r="J38" s="728"/>
      <c r="K38" s="728"/>
      <c r="L38" s="728"/>
      <c r="M38" s="728"/>
      <c r="N38" s="728"/>
      <c r="O38" s="728"/>
      <c r="P38" s="728"/>
      <c r="Q38" s="729"/>
      <c r="R38" s="709" t="s">
        <v>96</v>
      </c>
      <c r="S38" s="709"/>
      <c r="T38" s="709"/>
      <c r="U38" s="709"/>
      <c r="V38" s="712"/>
      <c r="W38" s="712"/>
      <c r="X38" s="712"/>
      <c r="Y38" s="712"/>
      <c r="Z38" s="712"/>
      <c r="AA38" s="712" t="s">
        <v>3</v>
      </c>
      <c r="AB38" s="714"/>
      <c r="AC38" s="709" t="s">
        <v>97</v>
      </c>
      <c r="AD38" s="824"/>
      <c r="AE38" s="827"/>
      <c r="AF38" s="836"/>
      <c r="AG38" s="824"/>
      <c r="AH38" s="827"/>
      <c r="AI38" s="827"/>
      <c r="AJ38" s="827"/>
      <c r="AK38" s="827"/>
      <c r="AL38" s="712" t="s">
        <v>3</v>
      </c>
      <c r="AM38" s="843"/>
      <c r="AN38" s="30"/>
      <c r="AO38" s="30"/>
      <c r="AQ38" s="30"/>
    </row>
    <row r="39" spans="2:43" ht="21.75" customHeight="1" thickBot="1" x14ac:dyDescent="0.2">
      <c r="B39" s="724"/>
      <c r="C39" s="725"/>
      <c r="D39" s="725"/>
      <c r="E39" s="725"/>
      <c r="F39" s="725"/>
      <c r="G39" s="726"/>
      <c r="H39" s="730"/>
      <c r="I39" s="731"/>
      <c r="J39" s="731"/>
      <c r="K39" s="731"/>
      <c r="L39" s="731"/>
      <c r="M39" s="731"/>
      <c r="N39" s="731"/>
      <c r="O39" s="731"/>
      <c r="P39" s="731"/>
      <c r="Q39" s="732"/>
      <c r="R39" s="716"/>
      <c r="S39" s="716"/>
      <c r="T39" s="716"/>
      <c r="U39" s="716"/>
      <c r="V39" s="725"/>
      <c r="W39" s="725"/>
      <c r="X39" s="725"/>
      <c r="Y39" s="725"/>
      <c r="Z39" s="725"/>
      <c r="AA39" s="725"/>
      <c r="AB39" s="733"/>
      <c r="AC39" s="716"/>
      <c r="AD39" s="757"/>
      <c r="AE39" s="725"/>
      <c r="AF39" s="733"/>
      <c r="AG39" s="757"/>
      <c r="AH39" s="725"/>
      <c r="AI39" s="725"/>
      <c r="AJ39" s="725"/>
      <c r="AK39" s="725"/>
      <c r="AL39" s="684" t="s">
        <v>3</v>
      </c>
      <c r="AM39" s="704"/>
      <c r="AN39" s="30"/>
      <c r="AO39" s="30"/>
    </row>
    <row r="40" spans="2:43" ht="21.75" customHeight="1" x14ac:dyDescent="0.15">
      <c r="B40" s="717" t="s">
        <v>98</v>
      </c>
      <c r="C40" s="718"/>
      <c r="D40" s="718"/>
      <c r="E40" s="718"/>
      <c r="F40" s="718"/>
      <c r="G40" s="718"/>
      <c r="H40" s="734" t="s">
        <v>188</v>
      </c>
      <c r="I40" s="712"/>
      <c r="J40" s="714"/>
      <c r="K40" s="712"/>
      <c r="L40" s="712"/>
      <c r="M40" s="712"/>
      <c r="N40" s="712"/>
      <c r="O40" s="712"/>
      <c r="P40" s="712" t="s">
        <v>2</v>
      </c>
      <c r="Q40" s="714"/>
      <c r="R40" s="709" t="s">
        <v>99</v>
      </c>
      <c r="S40" s="709"/>
      <c r="T40" s="710"/>
      <c r="U40" s="710"/>
      <c r="V40" s="712"/>
      <c r="W40" s="712"/>
      <c r="X40" s="712"/>
      <c r="Y40" s="712"/>
      <c r="Z40" s="712"/>
      <c r="AA40" s="712" t="s">
        <v>3</v>
      </c>
      <c r="AB40" s="714"/>
      <c r="AC40" s="709" t="s">
        <v>100</v>
      </c>
      <c r="AD40" s="824"/>
      <c r="AE40" s="827"/>
      <c r="AF40" s="836"/>
      <c r="AG40" s="824"/>
      <c r="AH40" s="827"/>
      <c r="AI40" s="827"/>
      <c r="AJ40" s="827"/>
      <c r="AK40" s="827"/>
      <c r="AL40" s="827" t="s">
        <v>3</v>
      </c>
      <c r="AM40" s="834"/>
      <c r="AN40" s="195"/>
      <c r="AO40" s="195"/>
    </row>
    <row r="41" spans="2:43" ht="21.75" customHeight="1" thickBot="1" x14ac:dyDescent="0.2">
      <c r="B41" s="719"/>
      <c r="C41" s="720"/>
      <c r="D41" s="720"/>
      <c r="E41" s="720"/>
      <c r="F41" s="720"/>
      <c r="G41" s="720"/>
      <c r="H41" s="735"/>
      <c r="I41" s="713"/>
      <c r="J41" s="715"/>
      <c r="K41" s="713"/>
      <c r="L41" s="713"/>
      <c r="M41" s="713"/>
      <c r="N41" s="713"/>
      <c r="O41" s="713"/>
      <c r="P41" s="713"/>
      <c r="Q41" s="715"/>
      <c r="R41" s="721"/>
      <c r="S41" s="711"/>
      <c r="T41" s="711"/>
      <c r="U41" s="711"/>
      <c r="V41" s="713"/>
      <c r="W41" s="713"/>
      <c r="X41" s="713"/>
      <c r="Y41" s="713"/>
      <c r="Z41" s="713"/>
      <c r="AA41" s="713"/>
      <c r="AB41" s="715"/>
      <c r="AC41" s="721"/>
      <c r="AD41" s="735"/>
      <c r="AE41" s="713"/>
      <c r="AF41" s="715"/>
      <c r="AG41" s="735"/>
      <c r="AH41" s="713"/>
      <c r="AI41" s="713"/>
      <c r="AJ41" s="713"/>
      <c r="AK41" s="713"/>
      <c r="AL41" s="713" t="s">
        <v>3</v>
      </c>
      <c r="AM41" s="835"/>
      <c r="AN41" s="195"/>
      <c r="AO41" s="41"/>
    </row>
    <row r="42" spans="2:43" ht="21.75" customHeight="1" thickTop="1" x14ac:dyDescent="0.15">
      <c r="B42" s="736" t="s">
        <v>101</v>
      </c>
      <c r="C42" s="737"/>
      <c r="D42" s="737"/>
      <c r="E42" s="737"/>
      <c r="F42" s="737"/>
      <c r="G42" s="737"/>
      <c r="H42" s="749" t="s">
        <v>189</v>
      </c>
      <c r="I42" s="737"/>
      <c r="J42" s="750"/>
      <c r="K42" s="753"/>
      <c r="L42" s="744"/>
      <c r="M42" s="744"/>
      <c r="N42" s="744"/>
      <c r="O42" s="744"/>
      <c r="P42" s="744" t="s">
        <v>2</v>
      </c>
      <c r="Q42" s="746"/>
      <c r="R42" s="740" t="s">
        <v>102</v>
      </c>
      <c r="S42" s="740"/>
      <c r="T42" s="742"/>
      <c r="U42" s="742"/>
      <c r="V42" s="744"/>
      <c r="W42" s="744"/>
      <c r="X42" s="744"/>
      <c r="Y42" s="744"/>
      <c r="Z42" s="744"/>
      <c r="AA42" s="744" t="s">
        <v>3</v>
      </c>
      <c r="AB42" s="746"/>
      <c r="AC42" s="740" t="s">
        <v>103</v>
      </c>
      <c r="AD42" s="753"/>
      <c r="AE42" s="744"/>
      <c r="AF42" s="746"/>
      <c r="AG42" s="753"/>
      <c r="AH42" s="744"/>
      <c r="AI42" s="744"/>
      <c r="AJ42" s="744"/>
      <c r="AK42" s="744"/>
      <c r="AL42" s="837" t="s">
        <v>3</v>
      </c>
      <c r="AM42" s="838"/>
      <c r="AN42" s="195"/>
      <c r="AO42" s="42"/>
    </row>
    <row r="43" spans="2:43" ht="21.75" customHeight="1" thickBot="1" x14ac:dyDescent="0.2">
      <c r="B43" s="738"/>
      <c r="C43" s="739"/>
      <c r="D43" s="739"/>
      <c r="E43" s="739"/>
      <c r="F43" s="739"/>
      <c r="G43" s="739"/>
      <c r="H43" s="751"/>
      <c r="I43" s="739"/>
      <c r="J43" s="752"/>
      <c r="K43" s="748" t="s">
        <v>194</v>
      </c>
      <c r="L43" s="745"/>
      <c r="M43" s="745"/>
      <c r="N43" s="745"/>
      <c r="O43" s="745"/>
      <c r="P43" s="745"/>
      <c r="Q43" s="747"/>
      <c r="R43" s="741"/>
      <c r="S43" s="743"/>
      <c r="T43" s="743"/>
      <c r="U43" s="743"/>
      <c r="V43" s="745"/>
      <c r="W43" s="745"/>
      <c r="X43" s="745"/>
      <c r="Y43" s="745"/>
      <c r="Z43" s="745"/>
      <c r="AA43" s="745"/>
      <c r="AB43" s="747"/>
      <c r="AC43" s="741"/>
      <c r="AD43" s="828"/>
      <c r="AE43" s="829"/>
      <c r="AF43" s="840"/>
      <c r="AG43" s="828"/>
      <c r="AH43" s="829"/>
      <c r="AI43" s="829"/>
      <c r="AJ43" s="829"/>
      <c r="AK43" s="829"/>
      <c r="AL43" s="745" t="s">
        <v>3</v>
      </c>
      <c r="AM43" s="839"/>
      <c r="AN43" s="195"/>
      <c r="AO43" s="42"/>
    </row>
    <row r="44" spans="2:43" ht="21.75" customHeight="1" thickTop="1" thickBot="1" x14ac:dyDescent="0.2">
      <c r="B44" s="30"/>
      <c r="C44" s="30"/>
      <c r="D44" s="30"/>
      <c r="E44" s="30"/>
      <c r="F44" s="30"/>
      <c r="G44" s="30"/>
      <c r="H44" s="30"/>
      <c r="I44" s="30"/>
      <c r="J44" s="30"/>
      <c r="K44" s="106"/>
      <c r="L44" s="106"/>
      <c r="M44" s="106"/>
      <c r="N44" s="106"/>
      <c r="O44" s="106"/>
      <c r="P44" s="106"/>
      <c r="Q44" s="106"/>
      <c r="R44" s="30"/>
      <c r="S44" s="30"/>
      <c r="T44" s="30"/>
      <c r="U44" s="30"/>
      <c r="V44" s="30"/>
      <c r="W44" s="30"/>
      <c r="X44" s="30"/>
      <c r="Y44" s="30"/>
      <c r="Z44" s="30"/>
      <c r="AA44" s="30"/>
      <c r="AB44" s="30"/>
      <c r="AC44" s="30"/>
      <c r="AD44" s="30"/>
      <c r="AE44" s="30"/>
      <c r="AF44" s="30"/>
      <c r="AG44" s="30"/>
      <c r="AH44" s="30"/>
      <c r="AI44" s="30"/>
      <c r="AJ44" s="30"/>
      <c r="AK44" s="30"/>
      <c r="AL44" s="30"/>
      <c r="AM44" s="30"/>
      <c r="AN44" s="30"/>
      <c r="AO44" s="42"/>
    </row>
    <row r="45" spans="2:43" ht="21.75" customHeight="1" x14ac:dyDescent="0.15">
      <c r="B45" s="722" t="s">
        <v>82</v>
      </c>
      <c r="C45" s="874"/>
      <c r="D45" s="874"/>
      <c r="E45" s="874"/>
      <c r="F45" s="875"/>
      <c r="G45" s="856" t="s">
        <v>104</v>
      </c>
      <c r="H45" s="857"/>
      <c r="I45" s="857"/>
      <c r="J45" s="857"/>
      <c r="K45" s="857"/>
      <c r="L45" s="857"/>
      <c r="M45" s="857"/>
      <c r="N45" s="857"/>
      <c r="O45" s="857"/>
      <c r="P45" s="857"/>
      <c r="Q45" s="857"/>
      <c r="R45" s="856" t="s">
        <v>105</v>
      </c>
      <c r="S45" s="857"/>
      <c r="T45" s="857"/>
      <c r="U45" s="857"/>
      <c r="V45" s="857"/>
      <c r="W45" s="857"/>
      <c r="X45" s="857"/>
      <c r="Y45" s="857"/>
      <c r="Z45" s="857"/>
      <c r="AA45" s="857"/>
      <c r="AB45" s="857"/>
      <c r="AC45" s="856" t="s">
        <v>106</v>
      </c>
      <c r="AD45" s="857"/>
      <c r="AE45" s="857"/>
      <c r="AF45" s="857"/>
      <c r="AG45" s="857"/>
      <c r="AH45" s="857"/>
      <c r="AI45" s="857"/>
      <c r="AJ45" s="857"/>
      <c r="AK45" s="857"/>
      <c r="AL45" s="857"/>
      <c r="AM45" s="858"/>
      <c r="AN45" s="30"/>
      <c r="AO45" s="30"/>
    </row>
    <row r="46" spans="2:43" ht="21.75" customHeight="1" x14ac:dyDescent="0.15">
      <c r="B46" s="876"/>
      <c r="C46" s="877"/>
      <c r="D46" s="877"/>
      <c r="E46" s="877"/>
      <c r="F46" s="878"/>
      <c r="G46" s="859"/>
      <c r="H46" s="859"/>
      <c r="I46" s="859"/>
      <c r="J46" s="859"/>
      <c r="K46" s="859"/>
      <c r="L46" s="859"/>
      <c r="M46" s="859"/>
      <c r="N46" s="859"/>
      <c r="O46" s="859"/>
      <c r="P46" s="859"/>
      <c r="Q46" s="859"/>
      <c r="R46" s="859"/>
      <c r="S46" s="859"/>
      <c r="T46" s="859"/>
      <c r="U46" s="859"/>
      <c r="V46" s="859"/>
      <c r="W46" s="859"/>
      <c r="X46" s="859"/>
      <c r="Y46" s="859"/>
      <c r="Z46" s="859"/>
      <c r="AA46" s="859"/>
      <c r="AB46" s="859"/>
      <c r="AC46" s="859"/>
      <c r="AD46" s="859"/>
      <c r="AE46" s="859"/>
      <c r="AF46" s="859"/>
      <c r="AG46" s="859"/>
      <c r="AH46" s="859"/>
      <c r="AI46" s="859"/>
      <c r="AJ46" s="859"/>
      <c r="AK46" s="859"/>
      <c r="AL46" s="859"/>
      <c r="AM46" s="860"/>
      <c r="AN46" s="30"/>
      <c r="AO46" s="30"/>
    </row>
    <row r="47" spans="2:43" ht="21.75" customHeight="1" x14ac:dyDescent="0.15">
      <c r="B47" s="861" t="s">
        <v>107</v>
      </c>
      <c r="C47" s="817"/>
      <c r="D47" s="817"/>
      <c r="E47" s="817"/>
      <c r="F47" s="817"/>
      <c r="G47" s="758"/>
      <c r="H47" s="864"/>
      <c r="I47" s="864"/>
      <c r="J47" s="864"/>
      <c r="K47" s="864"/>
      <c r="L47" s="864"/>
      <c r="M47" s="864"/>
      <c r="N47" s="864"/>
      <c r="O47" s="864"/>
      <c r="P47" s="864"/>
      <c r="Q47" s="864"/>
      <c r="R47" s="758"/>
      <c r="S47" s="864"/>
      <c r="T47" s="864"/>
      <c r="U47" s="864"/>
      <c r="V47" s="864"/>
      <c r="W47" s="864"/>
      <c r="X47" s="864"/>
      <c r="Y47" s="864"/>
      <c r="Z47" s="864"/>
      <c r="AA47" s="864"/>
      <c r="AB47" s="864"/>
      <c r="AC47" s="758"/>
      <c r="AD47" s="864"/>
      <c r="AE47" s="864"/>
      <c r="AF47" s="864"/>
      <c r="AG47" s="864"/>
      <c r="AH47" s="864"/>
      <c r="AI47" s="864"/>
      <c r="AJ47" s="864"/>
      <c r="AK47" s="864"/>
      <c r="AL47" s="864"/>
      <c r="AM47" s="866"/>
      <c r="AN47" s="30"/>
      <c r="AO47" s="30"/>
    </row>
    <row r="48" spans="2:43" ht="21.75" customHeight="1" thickBot="1" x14ac:dyDescent="0.2">
      <c r="B48" s="862"/>
      <c r="C48" s="863"/>
      <c r="D48" s="863"/>
      <c r="E48" s="863"/>
      <c r="F48" s="863"/>
      <c r="G48" s="865"/>
      <c r="H48" s="865"/>
      <c r="I48" s="865"/>
      <c r="J48" s="865"/>
      <c r="K48" s="865"/>
      <c r="L48" s="865"/>
      <c r="M48" s="865"/>
      <c r="N48" s="865"/>
      <c r="O48" s="865"/>
      <c r="P48" s="865"/>
      <c r="Q48" s="865"/>
      <c r="R48" s="865"/>
      <c r="S48" s="865"/>
      <c r="T48" s="865"/>
      <c r="U48" s="865"/>
      <c r="V48" s="865"/>
      <c r="W48" s="865"/>
      <c r="X48" s="865"/>
      <c r="Y48" s="865"/>
      <c r="Z48" s="865"/>
      <c r="AA48" s="865"/>
      <c r="AB48" s="865"/>
      <c r="AC48" s="865"/>
      <c r="AD48" s="865"/>
      <c r="AE48" s="865"/>
      <c r="AF48" s="865"/>
      <c r="AG48" s="865"/>
      <c r="AH48" s="865"/>
      <c r="AI48" s="865"/>
      <c r="AJ48" s="865"/>
      <c r="AK48" s="865"/>
      <c r="AL48" s="865"/>
      <c r="AM48" s="867"/>
      <c r="AN48" s="30"/>
      <c r="AO48" s="30"/>
    </row>
    <row r="49" spans="1:47" ht="21.75" customHeight="1" x14ac:dyDescent="0.15">
      <c r="B49" s="94" t="s">
        <v>190</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30"/>
      <c r="AO49" s="30"/>
    </row>
    <row r="50" spans="1:47" ht="21.75" customHeight="1" thickBot="1" x14ac:dyDescent="0.2">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30"/>
      <c r="AO50" s="30"/>
    </row>
    <row r="51" spans="1:47" ht="21.75" customHeight="1" x14ac:dyDescent="0.15">
      <c r="B51" s="107" t="s">
        <v>10</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9"/>
    </row>
    <row r="52" spans="1:47" s="32" customFormat="1" ht="21.75" customHeight="1" x14ac:dyDescent="0.15">
      <c r="A52" s="45"/>
      <c r="B52" s="110"/>
      <c r="C52" s="192" t="s">
        <v>9</v>
      </c>
      <c r="D52" s="34" t="s">
        <v>114</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111"/>
      <c r="AN52" s="35"/>
      <c r="AO52" s="35"/>
    </row>
    <row r="53" spans="1:47" s="32" customFormat="1" ht="21.75" customHeight="1" x14ac:dyDescent="0.15">
      <c r="A53" s="45"/>
      <c r="B53" s="110"/>
      <c r="C53" s="34"/>
      <c r="D53" s="34" t="s">
        <v>191</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111"/>
    </row>
    <row r="54" spans="1:47" s="32" customFormat="1" ht="21.75" customHeight="1" x14ac:dyDescent="0.15">
      <c r="A54" s="45"/>
      <c r="B54" s="110"/>
      <c r="C54" s="34"/>
      <c r="D54" s="34" t="s">
        <v>115</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11"/>
    </row>
    <row r="55" spans="1:47" s="32" customFormat="1" ht="21.75" customHeight="1" x14ac:dyDescent="0.15">
      <c r="A55" s="45"/>
      <c r="B55" s="110"/>
      <c r="C55" s="192"/>
      <c r="D55" s="34" t="s">
        <v>335</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11"/>
      <c r="AN55" s="35"/>
      <c r="AO55" s="35"/>
    </row>
    <row r="56" spans="1:47" s="32" customFormat="1" ht="21.75" customHeight="1" x14ac:dyDescent="0.15">
      <c r="A56" s="45"/>
      <c r="B56" s="110"/>
      <c r="C56" s="192"/>
      <c r="D56" s="34" t="s">
        <v>210</v>
      </c>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111"/>
      <c r="AN56" s="35"/>
      <c r="AO56" s="35"/>
    </row>
    <row r="57" spans="1:47" ht="21.75" customHeight="1" x14ac:dyDescent="0.15">
      <c r="B57" s="112"/>
      <c r="C57" s="192" t="s">
        <v>9</v>
      </c>
      <c r="D57" s="130" t="s">
        <v>192</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113"/>
      <c r="AN57" s="35"/>
      <c r="AO57" s="35"/>
    </row>
    <row r="58" spans="1:47" ht="21" customHeight="1" x14ac:dyDescent="0.15">
      <c r="B58" s="114"/>
      <c r="C58" s="192" t="s">
        <v>9</v>
      </c>
      <c r="D58" s="34" t="s">
        <v>84</v>
      </c>
      <c r="E58" s="192"/>
      <c r="F58" s="192"/>
      <c r="G58" s="192"/>
      <c r="H58" s="192"/>
      <c r="I58" s="192"/>
      <c r="J58" s="35"/>
      <c r="K58" s="35"/>
      <c r="L58" s="35"/>
      <c r="M58" s="35"/>
      <c r="N58" s="35"/>
      <c r="O58" s="35"/>
      <c r="P58" s="35"/>
      <c r="Q58" s="36"/>
      <c r="R58" s="36"/>
      <c r="S58" s="36"/>
      <c r="T58" s="36"/>
      <c r="U58" s="192"/>
      <c r="V58" s="192"/>
      <c r="W58" s="192"/>
      <c r="X58" s="192"/>
      <c r="Y58" s="192"/>
      <c r="Z58" s="192"/>
      <c r="AA58" s="192"/>
      <c r="AB58" s="192"/>
      <c r="AC58" s="35"/>
      <c r="AD58" s="35"/>
      <c r="AE58" s="35"/>
      <c r="AF58" s="35"/>
      <c r="AG58" s="35"/>
      <c r="AH58" s="35"/>
      <c r="AI58" s="35"/>
      <c r="AJ58" s="35"/>
      <c r="AK58" s="35"/>
      <c r="AL58" s="35"/>
      <c r="AM58" s="115"/>
      <c r="AN58" s="35"/>
      <c r="AO58" s="35"/>
      <c r="AU58" s="37"/>
    </row>
    <row r="59" spans="1:47" ht="21.75" customHeight="1" thickBot="1" x14ac:dyDescent="0.2">
      <c r="B59" s="116"/>
      <c r="C59" s="117" t="s">
        <v>9</v>
      </c>
      <c r="D59" s="118" t="s">
        <v>117</v>
      </c>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20"/>
    </row>
    <row r="60" spans="1:47" ht="21.75" customHeight="1" x14ac:dyDescent="0.15">
      <c r="C60" s="192"/>
      <c r="D60" s="34"/>
    </row>
    <row r="61" spans="1:47" ht="21.75" customHeight="1" thickBot="1" x14ac:dyDescent="0.2">
      <c r="B61" s="38" t="s">
        <v>1</v>
      </c>
      <c r="AO61" s="37"/>
      <c r="AP61" s="37"/>
    </row>
    <row r="62" spans="1:47" ht="21.75" customHeight="1" thickTop="1" x14ac:dyDescent="0.15">
      <c r="B62" s="868" t="s">
        <v>113</v>
      </c>
      <c r="C62" s="869"/>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70"/>
      <c r="AO62" s="37"/>
      <c r="AP62" s="37"/>
    </row>
    <row r="63" spans="1:47" ht="21.75" customHeight="1" x14ac:dyDescent="0.15">
      <c r="B63" s="871"/>
      <c r="C63" s="872"/>
      <c r="D63" s="872"/>
      <c r="E63" s="872"/>
      <c r="F63" s="872"/>
      <c r="G63" s="872"/>
      <c r="H63" s="872"/>
      <c r="I63" s="872"/>
      <c r="J63" s="872"/>
      <c r="K63" s="872"/>
      <c r="L63" s="872"/>
      <c r="M63" s="872"/>
      <c r="N63" s="872"/>
      <c r="O63" s="872"/>
      <c r="P63" s="872"/>
      <c r="Q63" s="872"/>
      <c r="R63" s="872"/>
      <c r="S63" s="872"/>
      <c r="T63" s="872"/>
      <c r="U63" s="872"/>
      <c r="V63" s="872"/>
      <c r="W63" s="872"/>
      <c r="X63" s="872"/>
      <c r="Y63" s="872"/>
      <c r="Z63" s="872"/>
      <c r="AA63" s="872"/>
      <c r="AB63" s="872"/>
      <c r="AC63" s="872"/>
      <c r="AD63" s="872"/>
      <c r="AE63" s="872"/>
      <c r="AF63" s="872"/>
      <c r="AG63" s="872"/>
      <c r="AH63" s="872"/>
      <c r="AI63" s="872"/>
      <c r="AJ63" s="872"/>
      <c r="AK63" s="872"/>
      <c r="AL63" s="872"/>
      <c r="AM63" s="873"/>
      <c r="AO63" s="37"/>
      <c r="AP63" s="37"/>
    </row>
    <row r="64" spans="1:47" ht="21.75" customHeight="1" x14ac:dyDescent="0.15">
      <c r="B64" s="47"/>
      <c r="C64" s="568" t="s">
        <v>232</v>
      </c>
      <c r="D64" s="568"/>
      <c r="E64" s="568"/>
      <c r="F64" s="568"/>
      <c r="G64" s="568" t="s">
        <v>130</v>
      </c>
      <c r="H64" s="568"/>
      <c r="I64" s="568"/>
      <c r="J64" s="568"/>
      <c r="K64" s="568"/>
      <c r="L64" s="568"/>
      <c r="M64" s="568"/>
      <c r="N64" s="568"/>
      <c r="O64" s="568"/>
      <c r="P64" s="568" t="s">
        <v>379</v>
      </c>
      <c r="Q64" s="568"/>
      <c r="R64" s="568"/>
      <c r="S64" s="568"/>
      <c r="T64" s="568"/>
      <c r="U64" s="568"/>
      <c r="V64" s="568" t="s">
        <v>234</v>
      </c>
      <c r="W64" s="568"/>
      <c r="X64" s="568"/>
      <c r="Y64" s="568"/>
      <c r="Z64" s="568"/>
      <c r="AA64" s="568"/>
      <c r="AB64" s="514" t="s">
        <v>233</v>
      </c>
      <c r="AC64" s="515"/>
      <c r="AD64" s="515"/>
      <c r="AE64" s="515"/>
      <c r="AF64" s="515"/>
      <c r="AG64" s="515"/>
      <c r="AH64" s="515"/>
      <c r="AI64" s="515"/>
      <c r="AJ64" s="515"/>
      <c r="AK64" s="566" t="s">
        <v>0</v>
      </c>
      <c r="AL64" s="566"/>
      <c r="AM64" s="48"/>
      <c r="AO64" s="37"/>
      <c r="AP64" s="37"/>
      <c r="AQ64" s="37"/>
    </row>
    <row r="65" spans="1:43" ht="21.75" customHeight="1" x14ac:dyDescent="0.15">
      <c r="B65" s="47"/>
      <c r="C65" s="517"/>
      <c r="D65" s="518"/>
      <c r="E65" s="518"/>
      <c r="F65" s="519"/>
      <c r="G65" s="520"/>
      <c r="H65" s="521"/>
      <c r="I65" s="521"/>
      <c r="J65" s="521"/>
      <c r="K65" s="521"/>
      <c r="L65" s="521"/>
      <c r="M65" s="521"/>
      <c r="N65" s="521"/>
      <c r="O65" s="522"/>
      <c r="P65" s="523"/>
      <c r="Q65" s="524"/>
      <c r="R65" s="524"/>
      <c r="S65" s="524"/>
      <c r="T65" s="524"/>
      <c r="U65" s="525"/>
      <c r="V65" s="526"/>
      <c r="W65" s="527"/>
      <c r="X65" s="527"/>
      <c r="Y65" s="527"/>
      <c r="Z65" s="527"/>
      <c r="AA65" s="528"/>
      <c r="AB65" s="176"/>
      <c r="AC65" s="176"/>
      <c r="AD65" s="516"/>
      <c r="AE65" s="516"/>
      <c r="AF65" s="516"/>
      <c r="AG65" s="516"/>
      <c r="AH65" s="516"/>
      <c r="AI65" s="516"/>
      <c r="AJ65" s="516"/>
      <c r="AK65" s="567"/>
      <c r="AL65" s="567"/>
      <c r="AM65" s="48"/>
      <c r="AO65" s="37"/>
      <c r="AP65" s="37"/>
      <c r="AQ65" s="37"/>
    </row>
    <row r="66" spans="1:43" ht="21.75" customHeight="1" thickBot="1" x14ac:dyDescent="0.2">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1"/>
      <c r="AN66" s="34"/>
      <c r="AO66" s="37"/>
      <c r="AP66" s="37"/>
    </row>
    <row r="67" spans="1:43" ht="21.75" customHeight="1" thickTop="1" x14ac:dyDescent="0.15">
      <c r="AD67" s="31" t="s">
        <v>196</v>
      </c>
      <c r="AN67" s="34"/>
      <c r="AO67" s="37"/>
      <c r="AP67" s="37"/>
    </row>
    <row r="68" spans="1:43" ht="21.75" customHeight="1" x14ac:dyDescent="0.15">
      <c r="A68" s="31"/>
      <c r="AN68" s="93"/>
    </row>
    <row r="69" spans="1:43" ht="21.75" customHeight="1" x14ac:dyDescent="0.15">
      <c r="A69" s="31"/>
      <c r="B69" s="853" t="s">
        <v>112</v>
      </c>
      <c r="C69" s="854"/>
      <c r="D69" s="854"/>
      <c r="E69" s="854"/>
      <c r="F69" s="854"/>
      <c r="G69" s="854"/>
      <c r="H69" s="854"/>
      <c r="I69" s="854"/>
      <c r="J69" s="854"/>
      <c r="K69" s="854"/>
      <c r="L69" s="854"/>
      <c r="M69" s="854"/>
      <c r="N69" s="854"/>
      <c r="O69" s="854"/>
      <c r="P69" s="854"/>
      <c r="Q69" s="854"/>
      <c r="R69" s="854"/>
      <c r="S69" s="854"/>
      <c r="T69" s="854"/>
      <c r="U69" s="854"/>
      <c r="V69" s="854"/>
      <c r="W69" s="854"/>
      <c r="X69" s="854"/>
      <c r="Y69" s="854"/>
      <c r="Z69" s="854"/>
      <c r="AA69" s="854"/>
      <c r="AB69" s="854"/>
      <c r="AC69" s="854"/>
      <c r="AD69" s="854"/>
      <c r="AE69" s="854"/>
      <c r="AF69" s="854"/>
      <c r="AG69" s="854"/>
      <c r="AH69" s="854"/>
      <c r="AI69" s="854"/>
      <c r="AJ69" s="854"/>
      <c r="AK69" s="854"/>
      <c r="AL69" s="854"/>
      <c r="AM69" s="855"/>
      <c r="AN69" s="121"/>
      <c r="AO69" s="36"/>
    </row>
    <row r="70" spans="1:43" ht="21.75" customHeight="1" x14ac:dyDescent="0.15">
      <c r="A70" s="31"/>
      <c r="B70" s="844" t="s">
        <v>193</v>
      </c>
      <c r="C70" s="845"/>
      <c r="D70" s="845"/>
      <c r="E70" s="845"/>
      <c r="F70" s="845"/>
      <c r="G70" s="845"/>
      <c r="H70" s="845"/>
      <c r="I70" s="845"/>
      <c r="J70" s="845"/>
      <c r="K70" s="845"/>
      <c r="L70" s="845"/>
      <c r="M70" s="845"/>
      <c r="N70" s="845"/>
      <c r="O70" s="845"/>
      <c r="P70" s="845"/>
      <c r="Q70" s="845"/>
      <c r="R70" s="845"/>
      <c r="S70" s="845"/>
      <c r="T70" s="845"/>
      <c r="U70" s="845"/>
      <c r="V70" s="845"/>
      <c r="W70" s="845"/>
      <c r="X70" s="845"/>
      <c r="Y70" s="845"/>
      <c r="Z70" s="845"/>
      <c r="AA70" s="845"/>
      <c r="AB70" s="845"/>
      <c r="AC70" s="845"/>
      <c r="AD70" s="845"/>
      <c r="AE70" s="845"/>
      <c r="AF70" s="845"/>
      <c r="AG70" s="845"/>
      <c r="AH70" s="845"/>
      <c r="AI70" s="845"/>
      <c r="AJ70" s="845"/>
      <c r="AK70" s="845"/>
      <c r="AL70" s="845"/>
      <c r="AM70" s="846"/>
      <c r="AN70" s="102"/>
      <c r="AO70" s="36"/>
    </row>
    <row r="71" spans="1:43" ht="21.75" customHeight="1" x14ac:dyDescent="0.15">
      <c r="A71" s="31"/>
      <c r="B71" s="847"/>
      <c r="C71" s="848"/>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848"/>
      <c r="AC71" s="848"/>
      <c r="AD71" s="848"/>
      <c r="AE71" s="848"/>
      <c r="AF71" s="848"/>
      <c r="AG71" s="848"/>
      <c r="AH71" s="848"/>
      <c r="AI71" s="848"/>
      <c r="AJ71" s="848"/>
      <c r="AK71" s="848"/>
      <c r="AL71" s="848"/>
      <c r="AM71" s="849"/>
      <c r="AN71" s="102"/>
    </row>
    <row r="72" spans="1:43" ht="21.75" customHeight="1" x14ac:dyDescent="0.15">
      <c r="A72" s="31"/>
      <c r="B72" s="847"/>
      <c r="C72" s="848"/>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848"/>
      <c r="AJ72" s="848"/>
      <c r="AK72" s="848"/>
      <c r="AL72" s="848"/>
      <c r="AM72" s="849"/>
      <c r="AN72" s="102"/>
    </row>
    <row r="73" spans="1:43" ht="21.75" customHeight="1" x14ac:dyDescent="0.15">
      <c r="A73" s="31"/>
      <c r="B73" s="847"/>
      <c r="C73" s="848"/>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848"/>
      <c r="AC73" s="848"/>
      <c r="AD73" s="848"/>
      <c r="AE73" s="848"/>
      <c r="AF73" s="848"/>
      <c r="AG73" s="848"/>
      <c r="AH73" s="848"/>
      <c r="AI73" s="848"/>
      <c r="AJ73" s="848"/>
      <c r="AK73" s="848"/>
      <c r="AL73" s="848"/>
      <c r="AM73" s="849"/>
      <c r="AN73" s="102"/>
    </row>
    <row r="74" spans="1:43" ht="21.75" customHeight="1" x14ac:dyDescent="0.15">
      <c r="A74" s="31"/>
      <c r="B74" s="847"/>
      <c r="C74" s="848"/>
      <c r="D74" s="848"/>
      <c r="E74" s="848"/>
      <c r="F74" s="848"/>
      <c r="G74" s="848"/>
      <c r="H74" s="848"/>
      <c r="I74" s="848"/>
      <c r="J74" s="848"/>
      <c r="K74" s="848"/>
      <c r="L74" s="848"/>
      <c r="M74" s="848"/>
      <c r="N74" s="848"/>
      <c r="O74" s="848"/>
      <c r="P74" s="848"/>
      <c r="Q74" s="848"/>
      <c r="R74" s="848"/>
      <c r="S74" s="848"/>
      <c r="T74" s="848"/>
      <c r="U74" s="848"/>
      <c r="V74" s="848"/>
      <c r="W74" s="848"/>
      <c r="X74" s="848"/>
      <c r="Y74" s="848"/>
      <c r="Z74" s="848"/>
      <c r="AA74" s="848"/>
      <c r="AB74" s="848"/>
      <c r="AC74" s="848"/>
      <c r="AD74" s="848"/>
      <c r="AE74" s="848"/>
      <c r="AF74" s="848"/>
      <c r="AG74" s="848"/>
      <c r="AH74" s="848"/>
      <c r="AI74" s="848"/>
      <c r="AJ74" s="848"/>
      <c r="AK74" s="848"/>
      <c r="AL74" s="848"/>
      <c r="AM74" s="849"/>
      <c r="AN74" s="102"/>
    </row>
    <row r="75" spans="1:43" ht="21.75" customHeight="1" x14ac:dyDescent="0.15">
      <c r="A75" s="31"/>
      <c r="B75" s="847"/>
      <c r="C75" s="848"/>
      <c r="D75" s="848"/>
      <c r="E75" s="848"/>
      <c r="F75" s="848"/>
      <c r="G75" s="848"/>
      <c r="H75" s="848"/>
      <c r="I75" s="848"/>
      <c r="J75" s="848"/>
      <c r="K75" s="848"/>
      <c r="L75" s="848"/>
      <c r="M75" s="848"/>
      <c r="N75" s="848"/>
      <c r="O75" s="848"/>
      <c r="P75" s="848"/>
      <c r="Q75" s="848"/>
      <c r="R75" s="848"/>
      <c r="S75" s="848"/>
      <c r="T75" s="848"/>
      <c r="U75" s="848"/>
      <c r="V75" s="848"/>
      <c r="W75" s="848"/>
      <c r="X75" s="848"/>
      <c r="Y75" s="848"/>
      <c r="Z75" s="848"/>
      <c r="AA75" s="848"/>
      <c r="AB75" s="848"/>
      <c r="AC75" s="848"/>
      <c r="AD75" s="848"/>
      <c r="AE75" s="848"/>
      <c r="AF75" s="848"/>
      <c r="AG75" s="848"/>
      <c r="AH75" s="848"/>
      <c r="AI75" s="848"/>
      <c r="AJ75" s="848"/>
      <c r="AK75" s="848"/>
      <c r="AL75" s="848"/>
      <c r="AM75" s="849"/>
      <c r="AN75" s="102"/>
    </row>
    <row r="76" spans="1:43" ht="21.75" customHeight="1" x14ac:dyDescent="0.15">
      <c r="A76" s="31"/>
      <c r="B76" s="847"/>
      <c r="C76" s="848"/>
      <c r="D76" s="848"/>
      <c r="E76" s="848"/>
      <c r="F76" s="848"/>
      <c r="G76" s="848"/>
      <c r="H76" s="848"/>
      <c r="I76" s="848"/>
      <c r="J76" s="848"/>
      <c r="K76" s="848"/>
      <c r="L76" s="848"/>
      <c r="M76" s="848"/>
      <c r="N76" s="848"/>
      <c r="O76" s="848"/>
      <c r="P76" s="848"/>
      <c r="Q76" s="848"/>
      <c r="R76" s="848"/>
      <c r="S76" s="848"/>
      <c r="T76" s="848"/>
      <c r="U76" s="848"/>
      <c r="V76" s="848"/>
      <c r="W76" s="848"/>
      <c r="X76" s="848"/>
      <c r="Y76" s="848"/>
      <c r="Z76" s="848"/>
      <c r="AA76" s="848"/>
      <c r="AB76" s="848"/>
      <c r="AC76" s="848"/>
      <c r="AD76" s="848"/>
      <c r="AE76" s="848"/>
      <c r="AF76" s="848"/>
      <c r="AG76" s="848"/>
      <c r="AH76" s="848"/>
      <c r="AI76" s="848"/>
      <c r="AJ76" s="848"/>
      <c r="AK76" s="848"/>
      <c r="AL76" s="848"/>
      <c r="AM76" s="849"/>
      <c r="AN76" s="102"/>
    </row>
    <row r="77" spans="1:43" ht="21.75" customHeight="1" x14ac:dyDescent="0.15">
      <c r="A77" s="31"/>
      <c r="B77" s="847"/>
      <c r="C77" s="848"/>
      <c r="D77" s="848"/>
      <c r="E77" s="848"/>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9"/>
      <c r="AN77" s="102"/>
    </row>
    <row r="78" spans="1:43" ht="21.75" customHeight="1" x14ac:dyDescent="0.15">
      <c r="A78" s="31"/>
      <c r="B78" s="847"/>
      <c r="C78" s="848"/>
      <c r="D78" s="848"/>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9"/>
      <c r="AN78" s="102"/>
    </row>
    <row r="79" spans="1:43" ht="21.75" customHeight="1" x14ac:dyDescent="0.15">
      <c r="A79" s="31"/>
      <c r="B79" s="847"/>
      <c r="C79" s="848"/>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9"/>
      <c r="AN79" s="102"/>
    </row>
    <row r="80" spans="1:43" ht="21.75" customHeight="1" x14ac:dyDescent="0.15">
      <c r="A80" s="31"/>
      <c r="B80" s="847"/>
      <c r="C80" s="848"/>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9"/>
      <c r="AN80" s="102"/>
    </row>
    <row r="81" spans="1:40" ht="21.75" customHeight="1" x14ac:dyDescent="0.15">
      <c r="A81" s="31"/>
      <c r="B81" s="847"/>
      <c r="C81" s="848"/>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848"/>
      <c r="AJ81" s="848"/>
      <c r="AK81" s="848"/>
      <c r="AL81" s="848"/>
      <c r="AM81" s="849"/>
      <c r="AN81" s="102"/>
    </row>
    <row r="82" spans="1:40" ht="21.75" customHeight="1" x14ac:dyDescent="0.15">
      <c r="A82" s="31"/>
      <c r="B82" s="850"/>
      <c r="C82" s="851"/>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D82" s="851"/>
      <c r="AE82" s="851"/>
      <c r="AF82" s="851"/>
      <c r="AG82" s="851"/>
      <c r="AH82" s="851"/>
      <c r="AI82" s="851"/>
      <c r="AJ82" s="851"/>
      <c r="AK82" s="851"/>
      <c r="AL82" s="851"/>
      <c r="AM82" s="852"/>
      <c r="AN82" s="102"/>
    </row>
    <row r="83" spans="1:40" ht="21.75" customHeight="1" x14ac:dyDescent="0.1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N83" s="36"/>
    </row>
    <row r="84" spans="1:40" ht="21.75" customHeight="1" x14ac:dyDescent="0.15">
      <c r="A84" s="92"/>
      <c r="B84" s="103" t="s">
        <v>108</v>
      </c>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6"/>
      <c r="AK84" s="96"/>
      <c r="AL84" s="96"/>
      <c r="AM84" s="97"/>
      <c r="AN84" s="98"/>
    </row>
    <row r="85" spans="1:40" ht="21.75" customHeight="1" x14ac:dyDescent="0.15">
      <c r="B85" s="104" t="s">
        <v>199</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99"/>
      <c r="AN85" s="98"/>
    </row>
    <row r="86" spans="1:40" ht="21.75" customHeight="1" x14ac:dyDescent="0.15">
      <c r="B86" s="104" t="s">
        <v>198</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99"/>
      <c r="AN86" s="98"/>
    </row>
    <row r="87" spans="1:40" ht="21.75" customHeight="1" x14ac:dyDescent="0.15">
      <c r="B87" s="105" t="s">
        <v>109</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99"/>
      <c r="AN87" s="98"/>
    </row>
    <row r="88" spans="1:40" ht="21.75" customHeight="1" x14ac:dyDescent="0.15">
      <c r="B88" s="104" t="s">
        <v>201</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99"/>
      <c r="AN88" s="98"/>
    </row>
    <row r="89" spans="1:40" ht="21.75" customHeight="1" x14ac:dyDescent="0.15">
      <c r="B89" s="104" t="s">
        <v>200</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99"/>
      <c r="AN89" s="98"/>
    </row>
    <row r="90" spans="1:40" ht="21.75" customHeight="1" x14ac:dyDescent="0.15">
      <c r="B90" s="104" t="s">
        <v>202</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99"/>
      <c r="AN90" s="98"/>
    </row>
    <row r="91" spans="1:40" ht="21.75" customHeight="1" x14ac:dyDescent="0.15">
      <c r="B91" s="104" t="s">
        <v>110</v>
      </c>
      <c r="C91" s="36" t="s">
        <v>285</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99"/>
      <c r="AN91" s="98"/>
    </row>
    <row r="92" spans="1:40" ht="21.75" customHeight="1" x14ac:dyDescent="0.15">
      <c r="B92" s="104"/>
      <c r="C92" s="36" t="s">
        <v>111</v>
      </c>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99"/>
      <c r="AN92" s="98"/>
    </row>
    <row r="93" spans="1:40" ht="21.75" customHeight="1" x14ac:dyDescent="0.15">
      <c r="B93" s="104"/>
      <c r="C93" s="36" t="s">
        <v>282</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99"/>
      <c r="AN93" s="98"/>
    </row>
    <row r="94" spans="1:40" ht="21.75" customHeight="1" x14ac:dyDescent="0.15">
      <c r="B94" s="104"/>
      <c r="C94" s="36" t="s">
        <v>111</v>
      </c>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99"/>
      <c r="AN94" s="98"/>
    </row>
    <row r="95" spans="1:40" ht="21.75" customHeight="1" x14ac:dyDescent="0.15">
      <c r="B95" s="104"/>
      <c r="C95" s="36" t="s">
        <v>283</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99"/>
      <c r="AN95" s="98"/>
    </row>
    <row r="96" spans="1:40" ht="21.75" customHeight="1" x14ac:dyDescent="0.15">
      <c r="B96" s="104"/>
      <c r="C96" s="36" t="s">
        <v>284</v>
      </c>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99"/>
      <c r="AN96" s="98"/>
    </row>
    <row r="97" spans="2:41" ht="21.75" customHeight="1" x14ac:dyDescent="0.15">
      <c r="B97" s="100"/>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98"/>
    </row>
    <row r="98" spans="2:41" ht="21.75" customHeight="1" x14ac:dyDescent="0.15">
      <c r="AO98" s="36"/>
    </row>
  </sheetData>
  <sheetProtection algorithmName="SHA-512" hashValue="XO3z7HYGPxflaY/eOxSIStqZcYpzByt6wFYZR3x6QPwX2rvT9nV/2y4+eKqJOHpNmVFajIVqk2pTrSIy06m1Uw==" saltValue="lYYasEU8neKAx4h3NRba8A==" spinCount="100000" sheet="1" objects="1" scenarios="1"/>
  <mergeCells count="232">
    <mergeCell ref="B9:E9"/>
    <mergeCell ref="F9:G9"/>
    <mergeCell ref="H9:L9"/>
    <mergeCell ref="M9:O9"/>
    <mergeCell ref="P9:W9"/>
    <mergeCell ref="X9:AC9"/>
    <mergeCell ref="AK1:AN1"/>
    <mergeCell ref="B2:AM3"/>
    <mergeCell ref="B4:AM4"/>
    <mergeCell ref="B8:L8"/>
    <mergeCell ref="M8:O8"/>
    <mergeCell ref="P8:W8"/>
    <mergeCell ref="X8:AE8"/>
    <mergeCell ref="AF8:AM8"/>
    <mergeCell ref="AD9:AE9"/>
    <mergeCell ref="AF9:AK9"/>
    <mergeCell ref="AL9:AM9"/>
    <mergeCell ref="AF10:AK10"/>
    <mergeCell ref="AL10:AM10"/>
    <mergeCell ref="B11:E11"/>
    <mergeCell ref="F11:G11"/>
    <mergeCell ref="H11:L11"/>
    <mergeCell ref="M11:O11"/>
    <mergeCell ref="P11:W11"/>
    <mergeCell ref="X11:AC11"/>
    <mergeCell ref="AD11:AE11"/>
    <mergeCell ref="AF11:AK11"/>
    <mergeCell ref="AL11:AM11"/>
    <mergeCell ref="B10:E10"/>
    <mergeCell ref="F10:G10"/>
    <mergeCell ref="H10:L10"/>
    <mergeCell ref="M10:O10"/>
    <mergeCell ref="P10:W10"/>
    <mergeCell ref="X10:AC10"/>
    <mergeCell ref="AD10:AE10"/>
    <mergeCell ref="B12:E12"/>
    <mergeCell ref="F12:G12"/>
    <mergeCell ref="H12:L12"/>
    <mergeCell ref="M12:O12"/>
    <mergeCell ref="P12:W12"/>
    <mergeCell ref="X12:AC12"/>
    <mergeCell ref="AD12:AE12"/>
    <mergeCell ref="AF12:AK12"/>
    <mergeCell ref="AL12:AM12"/>
    <mergeCell ref="AD13:AE13"/>
    <mergeCell ref="AF13:AK13"/>
    <mergeCell ref="AL13:AM13"/>
    <mergeCell ref="B14:E14"/>
    <mergeCell ref="F14:G14"/>
    <mergeCell ref="H14:L14"/>
    <mergeCell ref="M14:O14"/>
    <mergeCell ref="P14:W14"/>
    <mergeCell ref="X14:AC14"/>
    <mergeCell ref="AD14:AE14"/>
    <mergeCell ref="B13:E13"/>
    <mergeCell ref="F13:G13"/>
    <mergeCell ref="H13:L13"/>
    <mergeCell ref="M13:O13"/>
    <mergeCell ref="P13:W13"/>
    <mergeCell ref="X13:AC13"/>
    <mergeCell ref="AF14:AK14"/>
    <mergeCell ref="AL14:AM14"/>
    <mergeCell ref="B15:E15"/>
    <mergeCell ref="F15:G15"/>
    <mergeCell ref="H15:L15"/>
    <mergeCell ref="M15:O15"/>
    <mergeCell ref="P15:W15"/>
    <mergeCell ref="X15:AC15"/>
    <mergeCell ref="AD15:AE15"/>
    <mergeCell ref="AF15:AK15"/>
    <mergeCell ref="AL15:AM15"/>
    <mergeCell ref="B16:E16"/>
    <mergeCell ref="F16:G16"/>
    <mergeCell ref="H16:L16"/>
    <mergeCell ref="M16:O16"/>
    <mergeCell ref="P16:W16"/>
    <mergeCell ref="X16:AC16"/>
    <mergeCell ref="AD16:AE16"/>
    <mergeCell ref="AF16:AK16"/>
    <mergeCell ref="AL16:AM16"/>
    <mergeCell ref="AL18:AM18"/>
    <mergeCell ref="B19:E19"/>
    <mergeCell ref="F19:G19"/>
    <mergeCell ref="H19:L19"/>
    <mergeCell ref="M19:O19"/>
    <mergeCell ref="P19:U19"/>
    <mergeCell ref="V19:W19"/>
    <mergeCell ref="X19:AC19"/>
    <mergeCell ref="AD17:AE17"/>
    <mergeCell ref="AF17:AK17"/>
    <mergeCell ref="AL17:AM17"/>
    <mergeCell ref="B18:E18"/>
    <mergeCell ref="F18:G18"/>
    <mergeCell ref="H18:L18"/>
    <mergeCell ref="M18:O18"/>
    <mergeCell ref="P18:U18"/>
    <mergeCell ref="V18:W18"/>
    <mergeCell ref="X18:AC18"/>
    <mergeCell ref="B17:E17"/>
    <mergeCell ref="F17:G17"/>
    <mergeCell ref="H17:L17"/>
    <mergeCell ref="M17:O17"/>
    <mergeCell ref="P17:W17"/>
    <mergeCell ref="X17:AC17"/>
    <mergeCell ref="B20:E20"/>
    <mergeCell ref="F20:G20"/>
    <mergeCell ref="H20:L20"/>
    <mergeCell ref="M20:O20"/>
    <mergeCell ref="P20:U20"/>
    <mergeCell ref="V20:W20"/>
    <mergeCell ref="X20:AC20"/>
    <mergeCell ref="AD18:AE18"/>
    <mergeCell ref="AF18:AK18"/>
    <mergeCell ref="AD20:AE20"/>
    <mergeCell ref="AF20:AK20"/>
    <mergeCell ref="AL20:AM20"/>
    <mergeCell ref="P21:U21"/>
    <mergeCell ref="X21:AC21"/>
    <mergeCell ref="AF21:AK21"/>
    <mergeCell ref="AD19:AE19"/>
    <mergeCell ref="AF19:AK19"/>
    <mergeCell ref="AL19:AM19"/>
    <mergeCell ref="AL27:AM32"/>
    <mergeCell ref="B29:O30"/>
    <mergeCell ref="P29:R30"/>
    <mergeCell ref="S29:X30"/>
    <mergeCell ref="Y29:Z30"/>
    <mergeCell ref="AJ23:AK24"/>
    <mergeCell ref="AL23:AM24"/>
    <mergeCell ref="B25:O26"/>
    <mergeCell ref="P25:R26"/>
    <mergeCell ref="S25:X26"/>
    <mergeCell ref="Y25:Z26"/>
    <mergeCell ref="AA25:AC26"/>
    <mergeCell ref="AD25:AI26"/>
    <mergeCell ref="AJ25:AK26"/>
    <mergeCell ref="AL25:AM26"/>
    <mergeCell ref="B23:O24"/>
    <mergeCell ref="P23:R24"/>
    <mergeCell ref="S23:X24"/>
    <mergeCell ref="Y23:Z24"/>
    <mergeCell ref="AA23:AC24"/>
    <mergeCell ref="AD23:AI24"/>
    <mergeCell ref="AA29:AK30"/>
    <mergeCell ref="B31:O32"/>
    <mergeCell ref="P31:R32"/>
    <mergeCell ref="S31:X32"/>
    <mergeCell ref="Y31:Z32"/>
    <mergeCell ref="AA31:AC32"/>
    <mergeCell ref="AD31:AI32"/>
    <mergeCell ref="AJ31:AK32"/>
    <mergeCell ref="B27:O28"/>
    <mergeCell ref="P27:R28"/>
    <mergeCell ref="S27:X28"/>
    <mergeCell ref="Y27:Z28"/>
    <mergeCell ref="AA27:AK28"/>
    <mergeCell ref="B35:G37"/>
    <mergeCell ref="H35:Q37"/>
    <mergeCell ref="R35:AB35"/>
    <mergeCell ref="AC35:AM35"/>
    <mergeCell ref="R36:AB36"/>
    <mergeCell ref="AC36:AM36"/>
    <mergeCell ref="R37:U37"/>
    <mergeCell ref="V37:AB37"/>
    <mergeCell ref="AC37:AF37"/>
    <mergeCell ref="AG37:AM37"/>
    <mergeCell ref="AL38:AM38"/>
    <mergeCell ref="AD39:AF39"/>
    <mergeCell ref="AG39:AK39"/>
    <mergeCell ref="AL39:AM39"/>
    <mergeCell ref="B38:G39"/>
    <mergeCell ref="H38:Q39"/>
    <mergeCell ref="R38:R39"/>
    <mergeCell ref="S38:U39"/>
    <mergeCell ref="V38:Z39"/>
    <mergeCell ref="AA38:AB39"/>
    <mergeCell ref="B40:G41"/>
    <mergeCell ref="H40:J41"/>
    <mergeCell ref="K40:O41"/>
    <mergeCell ref="P40:Q41"/>
    <mergeCell ref="R40:R41"/>
    <mergeCell ref="S40:U41"/>
    <mergeCell ref="AC38:AC39"/>
    <mergeCell ref="AD38:AF38"/>
    <mergeCell ref="AG38:AK38"/>
    <mergeCell ref="V40:Z41"/>
    <mergeCell ref="AA40:AB41"/>
    <mergeCell ref="AC40:AC41"/>
    <mergeCell ref="AD40:AF40"/>
    <mergeCell ref="AG40:AK40"/>
    <mergeCell ref="AL40:AM40"/>
    <mergeCell ref="AD41:AF41"/>
    <mergeCell ref="AG41:AK41"/>
    <mergeCell ref="AL41:AM41"/>
    <mergeCell ref="B45:F46"/>
    <mergeCell ref="G45:Q46"/>
    <mergeCell ref="R45:AB46"/>
    <mergeCell ref="AC45:AM46"/>
    <mergeCell ref="B47:F48"/>
    <mergeCell ref="G47:Q48"/>
    <mergeCell ref="R47:AB48"/>
    <mergeCell ref="AC47:AM48"/>
    <mergeCell ref="V42:Z43"/>
    <mergeCell ref="AA42:AB43"/>
    <mergeCell ref="AC42:AC43"/>
    <mergeCell ref="AD42:AF42"/>
    <mergeCell ref="AG42:AK42"/>
    <mergeCell ref="AL42:AM42"/>
    <mergeCell ref="AD43:AF43"/>
    <mergeCell ref="AG43:AK43"/>
    <mergeCell ref="AL43:AM43"/>
    <mergeCell ref="B42:G43"/>
    <mergeCell ref="H42:J43"/>
    <mergeCell ref="K42:O42"/>
    <mergeCell ref="P42:Q42"/>
    <mergeCell ref="R42:R43"/>
    <mergeCell ref="S42:U43"/>
    <mergeCell ref="K43:Q43"/>
    <mergeCell ref="P65:U65"/>
    <mergeCell ref="V65:AA65"/>
    <mergeCell ref="B69:AM69"/>
    <mergeCell ref="B70:AM82"/>
    <mergeCell ref="B62:AM63"/>
    <mergeCell ref="C64:F64"/>
    <mergeCell ref="G64:O64"/>
    <mergeCell ref="P64:U64"/>
    <mergeCell ref="V64:AA64"/>
    <mergeCell ref="AB64:AC64"/>
    <mergeCell ref="AD64:AJ65"/>
    <mergeCell ref="AK64:AL65"/>
    <mergeCell ref="C65:F65"/>
    <mergeCell ref="G65:O65"/>
  </mergeCells>
  <phoneticPr fontId="2"/>
  <printOptions horizontalCentered="1"/>
  <pageMargins left="0.35433070866141736" right="0.31496062992125984" top="0.59055118110236227" bottom="0.23622047244094491" header="0.19685039370078741" footer="0.19685039370078741"/>
  <pageSetup paperSize="9" scale="55" fitToHeight="2" orientation="portrait" r:id="rId1"/>
  <rowBreaks count="1" manualBreakCount="1">
    <brk id="68"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51BF-67C7-4278-8135-4B5F8FC4BF84}">
  <sheetPr>
    <tabColor theme="7"/>
  </sheetPr>
  <dimension ref="A1:A143"/>
  <sheetViews>
    <sheetView zoomScale="90" zoomScaleNormal="90" zoomScaleSheetLayoutView="71" workbookViewId="0">
      <selection activeCell="A183" sqref="A183"/>
    </sheetView>
  </sheetViews>
  <sheetFormatPr defaultRowHeight="13.5" x14ac:dyDescent="0.15"/>
  <sheetData>
    <row r="1" spans="1:1" x14ac:dyDescent="0.15">
      <c r="A1" t="s">
        <v>361</v>
      </c>
    </row>
    <row r="2" spans="1:1" x14ac:dyDescent="0.15">
      <c r="A2" t="s">
        <v>363</v>
      </c>
    </row>
    <row r="3" spans="1:1" x14ac:dyDescent="0.15">
      <c r="A3" t="s">
        <v>362</v>
      </c>
    </row>
    <row r="25" spans="1:1" x14ac:dyDescent="0.15">
      <c r="A25" t="s">
        <v>364</v>
      </c>
    </row>
    <row r="26" spans="1:1" x14ac:dyDescent="0.15">
      <c r="A26" t="s">
        <v>367</v>
      </c>
    </row>
    <row r="27" spans="1:1" x14ac:dyDescent="0.15">
      <c r="A27" t="s">
        <v>371</v>
      </c>
    </row>
    <row r="54" spans="1:1" x14ac:dyDescent="0.15">
      <c r="A54" t="s">
        <v>376</v>
      </c>
    </row>
    <row r="55" spans="1:1" x14ac:dyDescent="0.15">
      <c r="A55" t="s">
        <v>372</v>
      </c>
    </row>
    <row r="83" spans="1:1" x14ac:dyDescent="0.15">
      <c r="A83" t="s">
        <v>368</v>
      </c>
    </row>
    <row r="84" spans="1:1" x14ac:dyDescent="0.15">
      <c r="A84" t="s">
        <v>373</v>
      </c>
    </row>
    <row r="112" spans="1:1" x14ac:dyDescent="0.15">
      <c r="A112" t="s">
        <v>369</v>
      </c>
    </row>
    <row r="113" spans="1:1" x14ac:dyDescent="0.15">
      <c r="A113" t="s">
        <v>370</v>
      </c>
    </row>
    <row r="141" spans="1:1" x14ac:dyDescent="0.15">
      <c r="A141" t="s">
        <v>366</v>
      </c>
    </row>
    <row r="142" spans="1:1" x14ac:dyDescent="0.15">
      <c r="A142" t="s">
        <v>377</v>
      </c>
    </row>
    <row r="143" spans="1:1" x14ac:dyDescent="0.15">
      <c r="A143" t="s">
        <v>378</v>
      </c>
    </row>
  </sheetData>
  <sheetProtection algorithmName="SHA-512" hashValue="vbhJCvV2mxjtBnULwLuWnrpzD2gdBvzqpvTM2JUqA4y1qAdP0bg8o+wEiexO0xQC3CPCiUVjZuSFL7skauSKaQ==" saltValue="wbbBd0u3EJJSJ9MzdCVx6A==" spinCount="100000" sheet="1" objects="1" scenarios="1"/>
  <phoneticPr fontId="2"/>
  <pageMargins left="0.25" right="0.25" top="0.75" bottom="0.75" header="0.3" footer="0.3"/>
  <pageSetup paperSize="9" orientation="portrait" r:id="rId1"/>
  <rowBreaks count="2" manualBreakCount="2">
    <brk id="53" max="10" man="1"/>
    <brk id="11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100"/>
  <sheetViews>
    <sheetView zoomScale="80" zoomScaleNormal="80" zoomScaleSheetLayoutView="100" workbookViewId="0">
      <selection activeCell="B15" sqref="B15:C15"/>
    </sheetView>
  </sheetViews>
  <sheetFormatPr defaultColWidth="9" defaultRowHeight="15" customHeight="1" x14ac:dyDescent="0.15"/>
  <cols>
    <col min="1" max="1" width="4.875" customWidth="1"/>
  </cols>
  <sheetData>
    <row r="1" spans="1:15" ht="15" customHeight="1" x14ac:dyDescent="0.15">
      <c r="B1" s="56"/>
    </row>
    <row r="2" spans="1:15" ht="15" customHeight="1" x14ac:dyDescent="0.15">
      <c r="B2" s="56" t="s">
        <v>267</v>
      </c>
    </row>
    <row r="3" spans="1:15" ht="15" customHeight="1" x14ac:dyDescent="0.15">
      <c r="B3" s="56" t="s">
        <v>260</v>
      </c>
    </row>
    <row r="4" spans="1:15" ht="15" customHeight="1" x14ac:dyDescent="0.15">
      <c r="B4" s="56" t="s">
        <v>268</v>
      </c>
    </row>
    <row r="5" spans="1:15" ht="15" customHeight="1" x14ac:dyDescent="0.15">
      <c r="B5" s="56" t="s">
        <v>316</v>
      </c>
    </row>
    <row r="6" spans="1:15" ht="15" customHeight="1" x14ac:dyDescent="0.15">
      <c r="B6" s="136" t="s">
        <v>266</v>
      </c>
      <c r="C6" s="56"/>
    </row>
    <row r="7" spans="1:15" ht="15" customHeight="1" x14ac:dyDescent="0.15">
      <c r="A7" s="56"/>
      <c r="B7" s="136" t="s">
        <v>329</v>
      </c>
      <c r="C7" s="56"/>
    </row>
    <row r="8" spans="1:15" ht="15" customHeight="1" x14ac:dyDescent="0.15">
      <c r="A8" s="56"/>
      <c r="B8" s="136" t="s">
        <v>269</v>
      </c>
      <c r="C8" s="56"/>
    </row>
    <row r="9" spans="1:15" ht="15" customHeight="1" x14ac:dyDescent="0.15">
      <c r="A9" s="56"/>
      <c r="B9" s="136" t="s">
        <v>270</v>
      </c>
      <c r="C9" s="56"/>
    </row>
    <row r="10" spans="1:15" ht="15" customHeight="1" x14ac:dyDescent="0.15">
      <c r="A10" s="56"/>
      <c r="B10" s="56"/>
    </row>
    <row r="11" spans="1:15" ht="15" customHeight="1" x14ac:dyDescent="0.15">
      <c r="A11" s="56"/>
      <c r="B11" s="136"/>
      <c r="C11" s="56"/>
    </row>
    <row r="12" spans="1:15" ht="15" customHeight="1" x14ac:dyDescent="0.15">
      <c r="A12" s="56"/>
      <c r="B12" t="s">
        <v>271</v>
      </c>
      <c r="C12" s="56"/>
      <c r="D12" s="132"/>
      <c r="E12" s="133" t="s">
        <v>254</v>
      </c>
    </row>
    <row r="13" spans="1:15" ht="15" customHeight="1" thickBot="1" x14ac:dyDescent="0.2"/>
    <row r="14" spans="1:15" ht="15" customHeight="1" x14ac:dyDescent="0.15">
      <c r="B14" s="289" t="s">
        <v>232</v>
      </c>
      <c r="C14" s="290"/>
      <c r="D14" s="290" t="s">
        <v>231</v>
      </c>
      <c r="E14" s="290"/>
      <c r="F14" s="301" t="s">
        <v>379</v>
      </c>
      <c r="G14" s="290"/>
      <c r="H14" s="290" t="s">
        <v>233</v>
      </c>
      <c r="I14" s="290"/>
      <c r="J14" s="302" t="s">
        <v>234</v>
      </c>
      <c r="K14" s="303"/>
      <c r="M14" s="56" t="s">
        <v>273</v>
      </c>
      <c r="N14" s="161"/>
      <c r="O14" s="161"/>
    </row>
    <row r="15" spans="1:15" ht="15" customHeight="1" thickBot="1" x14ac:dyDescent="0.2">
      <c r="B15" s="291"/>
      <c r="C15" s="292"/>
      <c r="D15" s="292"/>
      <c r="E15" s="292"/>
      <c r="F15" s="305"/>
      <c r="G15" s="306"/>
      <c r="H15" s="306"/>
      <c r="I15" s="306"/>
      <c r="J15" s="292"/>
      <c r="K15" s="304"/>
      <c r="L15" s="157" t="s">
        <v>256</v>
      </c>
      <c r="M15" s="232" t="str">
        <f>IF(OR(B15="",D15="",F15="",H15="",J15=""),"未入力箇所があります","OK")</f>
        <v>未入力箇所があります</v>
      </c>
      <c r="N15" s="232"/>
      <c r="O15" s="161"/>
    </row>
    <row r="16" spans="1:15" ht="15" customHeight="1" thickBot="1" x14ac:dyDescent="0.2">
      <c r="O16" s="173" t="s">
        <v>272</v>
      </c>
    </row>
    <row r="17" spans="1:19" ht="15" customHeight="1" x14ac:dyDescent="0.15">
      <c r="B17" s="262" t="s">
        <v>242</v>
      </c>
      <c r="C17" s="326"/>
      <c r="D17" s="302" t="s">
        <v>236</v>
      </c>
      <c r="E17" s="302"/>
      <c r="F17" s="302" t="s">
        <v>237</v>
      </c>
      <c r="G17" s="302"/>
      <c r="H17" s="302" t="s">
        <v>238</v>
      </c>
      <c r="I17" s="303"/>
      <c r="K17" s="56"/>
      <c r="L17" s="161"/>
      <c r="M17" s="161"/>
      <c r="O17" s="265" t="str">
        <f>IF(S19=1,"OK","「支払基礎日数」欄又は「算定から除外」欄に未選択箇所があります")</f>
        <v>「支払基礎日数」欄又は「算定から除外」欄に未選択箇所があります</v>
      </c>
      <c r="P17" s="265"/>
      <c r="Q17" s="265"/>
    </row>
    <row r="18" spans="1:19" ht="15" customHeight="1" x14ac:dyDescent="0.15">
      <c r="B18" s="296"/>
      <c r="C18" s="232"/>
      <c r="D18" s="135" t="s">
        <v>235</v>
      </c>
      <c r="E18" s="167" t="s">
        <v>264</v>
      </c>
      <c r="F18" s="135" t="s">
        <v>235</v>
      </c>
      <c r="G18" s="168" t="s">
        <v>264</v>
      </c>
      <c r="H18" s="135" t="s">
        <v>235</v>
      </c>
      <c r="I18" s="169" t="s">
        <v>264</v>
      </c>
      <c r="K18" s="57" t="s">
        <v>273</v>
      </c>
      <c r="L18" s="171"/>
      <c r="M18" s="161"/>
      <c r="N18" s="158"/>
      <c r="O18" s="265"/>
      <c r="P18" s="265"/>
      <c r="Q18" s="265"/>
      <c r="S18" s="177" t="s">
        <v>311</v>
      </c>
    </row>
    <row r="19" spans="1:19" ht="15" customHeight="1" thickBot="1" x14ac:dyDescent="0.2">
      <c r="B19" s="327"/>
      <c r="C19" s="328"/>
      <c r="D19" s="197">
        <f>F19+3</f>
        <v>3</v>
      </c>
      <c r="E19" s="142" t="e">
        <f>G19</f>
        <v>#N/A</v>
      </c>
      <c r="F19" s="134"/>
      <c r="G19" s="142" t="e">
        <f>VLOOKUP(F19,'等級表R4.10～'!F:H,3,0)/1000</f>
        <v>#N/A</v>
      </c>
      <c r="H19" s="197">
        <f>F19</f>
        <v>0</v>
      </c>
      <c r="I19" s="143" t="e">
        <f>G19</f>
        <v>#N/A</v>
      </c>
      <c r="J19" s="160" t="s">
        <v>256</v>
      </c>
      <c r="K19" s="320" t="str">
        <f>IF(OR(D19="",F19="",H19=""),"未入力箇所があります",IF(ISERROR(E19+G19+I19),"等級を確認してください",IF(OR(AND(D19=1,F19=1,H19=1),AND(D19&gt;=32,F19=32,H19=31)),"OK",IF(AND(F19=H19,F19+3=D19),"OK","等級を確認してください"))))</f>
        <v>未入力箇所があります</v>
      </c>
      <c r="L19" s="321"/>
      <c r="M19" s="170"/>
      <c r="N19" s="172" t="s">
        <v>257</v>
      </c>
      <c r="O19" s="265"/>
      <c r="P19" s="265"/>
      <c r="Q19" s="265"/>
      <c r="S19">
        <f>IF(OR(F24="",G24="",H24="",I24="",J24="",K24="",L24="",M24="",N24="",O24="",P24="",Q24="",F23="",G23="",H23="",I23="",J23="",K23="",L23="",M23="",N23="",O23="",P23="",Q23=""),0,1)</f>
        <v>0</v>
      </c>
    </row>
    <row r="20" spans="1:19" ht="15" customHeight="1" thickBot="1" x14ac:dyDescent="0.2"/>
    <row r="21" spans="1:19" ht="15" customHeight="1" x14ac:dyDescent="0.15">
      <c r="B21" s="250" t="s">
        <v>243</v>
      </c>
      <c r="C21" s="251"/>
      <c r="D21" s="251"/>
      <c r="E21" s="252"/>
      <c r="F21" s="202" t="s">
        <v>374</v>
      </c>
      <c r="G21" s="203" t="s">
        <v>374</v>
      </c>
      <c r="H21" s="203" t="s">
        <v>374</v>
      </c>
      <c r="I21" s="203" t="s">
        <v>374</v>
      </c>
      <c r="J21" s="203" t="s">
        <v>374</v>
      </c>
      <c r="K21" s="203" t="s">
        <v>374</v>
      </c>
      <c r="L21" s="203" t="s">
        <v>375</v>
      </c>
      <c r="M21" s="203" t="s">
        <v>375</v>
      </c>
      <c r="N21" s="203" t="s">
        <v>375</v>
      </c>
      <c r="O21" s="203" t="s">
        <v>375</v>
      </c>
      <c r="P21" s="203" t="s">
        <v>375</v>
      </c>
      <c r="Q21" s="139" t="s">
        <v>375</v>
      </c>
    </row>
    <row r="22" spans="1:19" ht="15" customHeight="1" thickBot="1" x14ac:dyDescent="0.2">
      <c r="B22" s="253"/>
      <c r="C22" s="254"/>
      <c r="D22" s="254"/>
      <c r="E22" s="255"/>
      <c r="F22" s="204" t="s">
        <v>339</v>
      </c>
      <c r="G22" s="137" t="s">
        <v>340</v>
      </c>
      <c r="H22" s="137" t="s">
        <v>341</v>
      </c>
      <c r="I22" s="137" t="s">
        <v>342</v>
      </c>
      <c r="J22" s="137" t="s">
        <v>213</v>
      </c>
      <c r="K22" s="137" t="s">
        <v>214</v>
      </c>
      <c r="L22" s="137" t="s">
        <v>343</v>
      </c>
      <c r="M22" s="137" t="s">
        <v>344</v>
      </c>
      <c r="N22" s="137" t="s">
        <v>345</v>
      </c>
      <c r="O22" s="137" t="s">
        <v>346</v>
      </c>
      <c r="P22" s="137" t="s">
        <v>347</v>
      </c>
      <c r="Q22" s="138" t="s">
        <v>348</v>
      </c>
    </row>
    <row r="23" spans="1:19" ht="15" customHeight="1" x14ac:dyDescent="0.15">
      <c r="B23" s="296" t="s">
        <v>356</v>
      </c>
      <c r="C23" s="232"/>
      <c r="D23" s="232"/>
      <c r="E23" s="297"/>
      <c r="F23" s="205"/>
      <c r="G23" s="206"/>
      <c r="H23" s="206"/>
      <c r="I23" s="206"/>
      <c r="J23" s="206"/>
      <c r="K23" s="206"/>
      <c r="L23" s="206"/>
      <c r="M23" s="206"/>
      <c r="N23" s="206"/>
      <c r="O23" s="206"/>
      <c r="P23" s="206"/>
      <c r="Q23" s="207"/>
    </row>
    <row r="24" spans="1:19" ht="15" customHeight="1" x14ac:dyDescent="0.15">
      <c r="B24" s="256" t="s">
        <v>358</v>
      </c>
      <c r="C24" s="257"/>
      <c r="D24" s="257"/>
      <c r="E24" s="258"/>
      <c r="F24" s="208"/>
      <c r="G24" s="196"/>
      <c r="H24" s="196"/>
      <c r="I24" s="196"/>
      <c r="J24" s="196"/>
      <c r="K24" s="196"/>
      <c r="L24" s="196"/>
      <c r="M24" s="196"/>
      <c r="N24" s="196"/>
      <c r="O24" s="196"/>
      <c r="P24" s="196"/>
      <c r="Q24" s="209"/>
    </row>
    <row r="25" spans="1:19" ht="15" customHeight="1" x14ac:dyDescent="0.15">
      <c r="A25" s="166"/>
      <c r="B25" s="323" t="s">
        <v>263</v>
      </c>
      <c r="C25" s="293" t="s">
        <v>261</v>
      </c>
      <c r="D25" s="329" t="s">
        <v>215</v>
      </c>
      <c r="E25" s="330"/>
      <c r="F25" s="210"/>
      <c r="G25" s="198"/>
      <c r="H25" s="198"/>
      <c r="I25" s="198"/>
      <c r="J25" s="198"/>
      <c r="K25" s="198"/>
      <c r="L25" s="198"/>
      <c r="M25" s="198"/>
      <c r="N25" s="198"/>
      <c r="O25" s="144"/>
      <c r="P25" s="199"/>
      <c r="Q25" s="211"/>
    </row>
    <row r="26" spans="1:19" ht="15" customHeight="1" x14ac:dyDescent="0.15">
      <c r="A26" s="166"/>
      <c r="B26" s="324"/>
      <c r="C26" s="294"/>
      <c r="D26" s="239" t="s">
        <v>350</v>
      </c>
      <c r="E26" s="240"/>
      <c r="F26" s="212"/>
      <c r="G26" s="146"/>
      <c r="H26" s="146"/>
      <c r="I26" s="146"/>
      <c r="J26" s="146"/>
      <c r="K26" s="146"/>
      <c r="L26" s="146"/>
      <c r="M26" s="146"/>
      <c r="N26" s="146"/>
      <c r="O26" s="147"/>
      <c r="P26" s="147"/>
      <c r="Q26" s="148"/>
    </row>
    <row r="27" spans="1:19" ht="15" customHeight="1" x14ac:dyDescent="0.15">
      <c r="A27" s="166"/>
      <c r="B27" s="324"/>
      <c r="C27" s="294"/>
      <c r="D27" s="239" t="s">
        <v>216</v>
      </c>
      <c r="E27" s="240"/>
      <c r="F27" s="212"/>
      <c r="G27" s="200"/>
      <c r="H27" s="200"/>
      <c r="I27" s="200"/>
      <c r="J27" s="200"/>
      <c r="K27" s="200"/>
      <c r="L27" s="200"/>
      <c r="M27" s="200"/>
      <c r="N27" s="200"/>
      <c r="O27" s="147"/>
      <c r="P27" s="201"/>
      <c r="Q27" s="213"/>
    </row>
    <row r="28" spans="1:19" ht="15" customHeight="1" x14ac:dyDescent="0.15">
      <c r="A28" s="166"/>
      <c r="B28" s="324"/>
      <c r="C28" s="294"/>
      <c r="D28" s="239" t="s">
        <v>217</v>
      </c>
      <c r="E28" s="240"/>
      <c r="F28" s="212"/>
      <c r="G28" s="146"/>
      <c r="H28" s="146"/>
      <c r="I28" s="146"/>
      <c r="J28" s="146"/>
      <c r="K28" s="146"/>
      <c r="L28" s="146"/>
      <c r="M28" s="146"/>
      <c r="N28" s="146"/>
      <c r="O28" s="147"/>
      <c r="P28" s="147"/>
      <c r="Q28" s="148"/>
    </row>
    <row r="29" spans="1:19" ht="15" customHeight="1" x14ac:dyDescent="0.15">
      <c r="A29" s="166"/>
      <c r="B29" s="324"/>
      <c r="C29" s="294"/>
      <c r="D29" s="239" t="s">
        <v>265</v>
      </c>
      <c r="E29" s="240"/>
      <c r="F29" s="212"/>
      <c r="G29" s="200"/>
      <c r="H29" s="200"/>
      <c r="I29" s="200"/>
      <c r="J29" s="200"/>
      <c r="K29" s="200"/>
      <c r="L29" s="200"/>
      <c r="M29" s="200"/>
      <c r="N29" s="200"/>
      <c r="O29" s="200"/>
      <c r="P29" s="200"/>
      <c r="Q29" s="214"/>
    </row>
    <row r="30" spans="1:19" ht="15" customHeight="1" x14ac:dyDescent="0.15">
      <c r="A30" s="166"/>
      <c r="B30" s="324"/>
      <c r="C30" s="294"/>
      <c r="D30" s="239" t="s">
        <v>218</v>
      </c>
      <c r="E30" s="240"/>
      <c r="F30" s="212"/>
      <c r="G30" s="147"/>
      <c r="H30" s="147"/>
      <c r="I30" s="147"/>
      <c r="J30" s="147"/>
      <c r="K30" s="147"/>
      <c r="L30" s="147"/>
      <c r="M30" s="147"/>
      <c r="N30" s="147"/>
      <c r="O30" s="147"/>
      <c r="P30" s="147"/>
      <c r="Q30" s="148"/>
    </row>
    <row r="31" spans="1:19" ht="15" customHeight="1" x14ac:dyDescent="0.15">
      <c r="A31" s="166"/>
      <c r="B31" s="324"/>
      <c r="C31" s="294"/>
      <c r="D31" s="239" t="s">
        <v>219</v>
      </c>
      <c r="E31" s="240"/>
      <c r="F31" s="212"/>
      <c r="G31" s="146"/>
      <c r="H31" s="146"/>
      <c r="I31" s="146"/>
      <c r="J31" s="146"/>
      <c r="K31" s="146"/>
      <c r="L31" s="146"/>
      <c r="M31" s="147"/>
      <c r="N31" s="147"/>
      <c r="O31" s="147"/>
      <c r="P31" s="147"/>
      <c r="Q31" s="148"/>
    </row>
    <row r="32" spans="1:19" ht="15" customHeight="1" x14ac:dyDescent="0.15">
      <c r="A32" s="166"/>
      <c r="B32" s="324"/>
      <c r="C32" s="294"/>
      <c r="D32" s="239" t="s">
        <v>220</v>
      </c>
      <c r="E32" s="240"/>
      <c r="F32" s="212"/>
      <c r="G32" s="146"/>
      <c r="H32" s="146"/>
      <c r="I32" s="146"/>
      <c r="J32" s="146"/>
      <c r="K32" s="146"/>
      <c r="L32" s="146"/>
      <c r="M32" s="146"/>
      <c r="N32" s="146"/>
      <c r="O32" s="147"/>
      <c r="P32" s="147"/>
      <c r="Q32" s="148"/>
    </row>
    <row r="33" spans="1:17" ht="15" customHeight="1" x14ac:dyDescent="0.15">
      <c r="A33" s="166"/>
      <c r="B33" s="324"/>
      <c r="C33" s="294"/>
      <c r="D33" s="239" t="s">
        <v>352</v>
      </c>
      <c r="E33" s="240"/>
      <c r="F33" s="212"/>
      <c r="G33" s="147"/>
      <c r="H33" s="147"/>
      <c r="I33" s="147"/>
      <c r="J33" s="147"/>
      <c r="K33" s="147"/>
      <c r="L33" s="147"/>
      <c r="M33" s="147"/>
      <c r="N33" s="147"/>
      <c r="O33" s="147"/>
      <c r="P33" s="147"/>
      <c r="Q33" s="148"/>
    </row>
    <row r="34" spans="1:17" ht="15" customHeight="1" x14ac:dyDescent="0.15">
      <c r="A34" s="166"/>
      <c r="B34" s="324"/>
      <c r="C34" s="294"/>
      <c r="D34" s="239" t="s">
        <v>221</v>
      </c>
      <c r="E34" s="240"/>
      <c r="F34" s="212"/>
      <c r="G34" s="147"/>
      <c r="H34" s="147"/>
      <c r="I34" s="147"/>
      <c r="J34" s="147"/>
      <c r="K34" s="147"/>
      <c r="L34" s="147"/>
      <c r="M34" s="147"/>
      <c r="N34" s="147"/>
      <c r="O34" s="147"/>
      <c r="P34" s="147"/>
      <c r="Q34" s="148"/>
    </row>
    <row r="35" spans="1:17" ht="15" customHeight="1" x14ac:dyDescent="0.15">
      <c r="A35" s="166"/>
      <c r="B35" s="324"/>
      <c r="C35" s="294"/>
      <c r="D35" s="239" t="s">
        <v>222</v>
      </c>
      <c r="E35" s="240"/>
      <c r="F35" s="212"/>
      <c r="G35" s="147"/>
      <c r="H35" s="147"/>
      <c r="I35" s="147"/>
      <c r="J35" s="147"/>
      <c r="K35" s="147"/>
      <c r="L35" s="147"/>
      <c r="M35" s="147"/>
      <c r="N35" s="147"/>
      <c r="O35" s="147"/>
      <c r="P35" s="147"/>
      <c r="Q35" s="148"/>
    </row>
    <row r="36" spans="1:17" ht="15" customHeight="1" x14ac:dyDescent="0.15">
      <c r="A36" s="166"/>
      <c r="B36" s="324"/>
      <c r="C36" s="294"/>
      <c r="D36" s="239" t="s">
        <v>223</v>
      </c>
      <c r="E36" s="240"/>
      <c r="F36" s="212"/>
      <c r="G36" s="147"/>
      <c r="H36" s="147"/>
      <c r="I36" s="147"/>
      <c r="J36" s="147"/>
      <c r="K36" s="147"/>
      <c r="L36" s="147"/>
      <c r="M36" s="147"/>
      <c r="N36" s="147"/>
      <c r="O36" s="147"/>
      <c r="P36" s="147"/>
      <c r="Q36" s="148"/>
    </row>
    <row r="37" spans="1:17" ht="15" customHeight="1" x14ac:dyDescent="0.15">
      <c r="A37" s="166"/>
      <c r="B37" s="324"/>
      <c r="C37" s="294"/>
      <c r="D37" s="239" t="s">
        <v>224</v>
      </c>
      <c r="E37" s="240"/>
      <c r="F37" s="212"/>
      <c r="G37" s="147"/>
      <c r="H37" s="147"/>
      <c r="I37" s="147"/>
      <c r="J37" s="147"/>
      <c r="K37" s="147"/>
      <c r="L37" s="147"/>
      <c r="M37" s="147"/>
      <c r="N37" s="147"/>
      <c r="O37" s="147"/>
      <c r="P37" s="147"/>
      <c r="Q37" s="148"/>
    </row>
    <row r="38" spans="1:17" ht="15" customHeight="1" x14ac:dyDescent="0.15">
      <c r="A38" s="166"/>
      <c r="B38" s="324"/>
      <c r="C38" s="294"/>
      <c r="D38" s="239" t="s">
        <v>351</v>
      </c>
      <c r="E38" s="240"/>
      <c r="F38" s="212"/>
      <c r="G38" s="147"/>
      <c r="H38" s="147"/>
      <c r="I38" s="147"/>
      <c r="J38" s="147"/>
      <c r="K38" s="147"/>
      <c r="L38" s="147"/>
      <c r="M38" s="147"/>
      <c r="N38" s="147"/>
      <c r="O38" s="147"/>
      <c r="P38" s="147"/>
      <c r="Q38" s="148"/>
    </row>
    <row r="39" spans="1:17" ht="15" customHeight="1" x14ac:dyDescent="0.15">
      <c r="A39" s="166"/>
      <c r="B39" s="324"/>
      <c r="C39" s="294"/>
      <c r="D39" s="259" t="s">
        <v>247</v>
      </c>
      <c r="E39" s="260"/>
      <c r="F39" s="212"/>
      <c r="G39" s="147"/>
      <c r="H39" s="147"/>
      <c r="I39" s="147"/>
      <c r="J39" s="147"/>
      <c r="K39" s="147"/>
      <c r="L39" s="147"/>
      <c r="M39" s="147"/>
      <c r="N39" s="147"/>
      <c r="O39" s="147"/>
      <c r="P39" s="147"/>
      <c r="Q39" s="148"/>
    </row>
    <row r="40" spans="1:17" ht="15" customHeight="1" x14ac:dyDescent="0.15">
      <c r="A40" s="166"/>
      <c r="B40" s="324"/>
      <c r="C40" s="295"/>
      <c r="D40" s="298" t="s">
        <v>247</v>
      </c>
      <c r="E40" s="299"/>
      <c r="F40" s="215"/>
      <c r="G40" s="149"/>
      <c r="H40" s="149"/>
      <c r="I40" s="149"/>
      <c r="J40" s="149"/>
      <c r="K40" s="149"/>
      <c r="L40" s="149"/>
      <c r="M40" s="149"/>
      <c r="N40" s="149"/>
      <c r="O40" s="149"/>
      <c r="P40" s="149"/>
      <c r="Q40" s="150"/>
    </row>
    <row r="41" spans="1:17" ht="15" customHeight="1" x14ac:dyDescent="0.15">
      <c r="A41" s="166"/>
      <c r="B41" s="324"/>
      <c r="C41" s="293" t="s">
        <v>262</v>
      </c>
      <c r="D41" s="329" t="s">
        <v>225</v>
      </c>
      <c r="E41" s="330"/>
      <c r="F41" s="210"/>
      <c r="G41" s="144"/>
      <c r="H41" s="144"/>
      <c r="I41" s="144"/>
      <c r="J41" s="144"/>
      <c r="K41" s="144"/>
      <c r="L41" s="144"/>
      <c r="M41" s="144"/>
      <c r="N41" s="144"/>
      <c r="O41" s="144"/>
      <c r="P41" s="144"/>
      <c r="Q41" s="145"/>
    </row>
    <row r="42" spans="1:17" ht="15" customHeight="1" x14ac:dyDescent="0.15">
      <c r="A42" s="166"/>
      <c r="B42" s="324"/>
      <c r="C42" s="294"/>
      <c r="D42" s="239" t="s">
        <v>226</v>
      </c>
      <c r="E42" s="240"/>
      <c r="F42" s="212"/>
      <c r="G42" s="147"/>
      <c r="H42" s="147"/>
      <c r="I42" s="147"/>
      <c r="J42" s="147"/>
      <c r="K42" s="147"/>
      <c r="L42" s="147"/>
      <c r="M42" s="147"/>
      <c r="N42" s="147"/>
      <c r="O42" s="147"/>
      <c r="P42" s="147"/>
      <c r="Q42" s="148"/>
    </row>
    <row r="43" spans="1:17" ht="15" customHeight="1" x14ac:dyDescent="0.15">
      <c r="A43" s="166"/>
      <c r="B43" s="324"/>
      <c r="C43" s="294"/>
      <c r="D43" s="239" t="s">
        <v>227</v>
      </c>
      <c r="E43" s="240"/>
      <c r="F43" s="212"/>
      <c r="G43" s="147"/>
      <c r="H43" s="147"/>
      <c r="I43" s="147"/>
      <c r="J43" s="147"/>
      <c r="K43" s="147"/>
      <c r="L43" s="147"/>
      <c r="M43" s="147"/>
      <c r="N43" s="147"/>
      <c r="O43" s="147"/>
      <c r="P43" s="147"/>
      <c r="Q43" s="148"/>
    </row>
    <row r="44" spans="1:17" ht="15" customHeight="1" x14ac:dyDescent="0.15">
      <c r="A44" s="166"/>
      <c r="B44" s="324"/>
      <c r="C44" s="294"/>
      <c r="D44" s="239" t="s">
        <v>228</v>
      </c>
      <c r="E44" s="240"/>
      <c r="F44" s="212"/>
      <c r="G44" s="147"/>
      <c r="H44" s="147"/>
      <c r="I44" s="147"/>
      <c r="J44" s="147"/>
      <c r="K44" s="147"/>
      <c r="L44" s="147"/>
      <c r="M44" s="147"/>
      <c r="N44" s="147"/>
      <c r="O44" s="147"/>
      <c r="P44" s="147"/>
      <c r="Q44" s="148"/>
    </row>
    <row r="45" spans="1:17" ht="15" customHeight="1" x14ac:dyDescent="0.15">
      <c r="A45" s="166"/>
      <c r="B45" s="324"/>
      <c r="C45" s="294"/>
      <c r="D45" s="239" t="s">
        <v>229</v>
      </c>
      <c r="E45" s="240"/>
      <c r="F45" s="212"/>
      <c r="G45" s="147"/>
      <c r="H45" s="147"/>
      <c r="I45" s="147"/>
      <c r="J45" s="147"/>
      <c r="K45" s="147"/>
      <c r="L45" s="147"/>
      <c r="M45" s="147"/>
      <c r="N45" s="147"/>
      <c r="O45" s="147"/>
      <c r="P45" s="147"/>
      <c r="Q45" s="148"/>
    </row>
    <row r="46" spans="1:17" ht="15" customHeight="1" x14ac:dyDescent="0.15">
      <c r="A46" s="166"/>
      <c r="B46" s="324"/>
      <c r="C46" s="294"/>
      <c r="D46" s="239" t="s">
        <v>230</v>
      </c>
      <c r="E46" s="240"/>
      <c r="F46" s="212"/>
      <c r="G46" s="147"/>
      <c r="H46" s="147"/>
      <c r="I46" s="147"/>
      <c r="J46" s="147"/>
      <c r="K46" s="147"/>
      <c r="L46" s="147"/>
      <c r="M46" s="147"/>
      <c r="N46" s="147"/>
      <c r="O46" s="147"/>
      <c r="P46" s="147"/>
      <c r="Q46" s="148"/>
    </row>
    <row r="47" spans="1:17" ht="15" customHeight="1" x14ac:dyDescent="0.15">
      <c r="A47" s="166"/>
      <c r="B47" s="324"/>
      <c r="C47" s="294"/>
      <c r="D47" s="259" t="s">
        <v>353</v>
      </c>
      <c r="E47" s="260"/>
      <c r="F47" s="212"/>
      <c r="G47" s="147"/>
      <c r="H47" s="147"/>
      <c r="I47" s="147"/>
      <c r="J47" s="147"/>
      <c r="K47" s="147"/>
      <c r="L47" s="147"/>
      <c r="M47" s="147"/>
      <c r="N47" s="147"/>
      <c r="O47" s="147"/>
      <c r="P47" s="147"/>
      <c r="Q47" s="148"/>
    </row>
    <row r="48" spans="1:17" ht="15" customHeight="1" thickBot="1" x14ac:dyDescent="0.2">
      <c r="A48" s="166"/>
      <c r="B48" s="325"/>
      <c r="C48" s="322"/>
      <c r="D48" s="261" t="s">
        <v>247</v>
      </c>
      <c r="E48" s="255"/>
      <c r="F48" s="216"/>
      <c r="G48" s="151"/>
      <c r="H48" s="151"/>
      <c r="I48" s="151"/>
      <c r="J48" s="151"/>
      <c r="K48" s="151"/>
      <c r="L48" s="151"/>
      <c r="M48" s="151"/>
      <c r="N48" s="151"/>
      <c r="O48" s="151"/>
      <c r="P48" s="151"/>
      <c r="Q48" s="152"/>
    </row>
    <row r="49" spans="2:17" ht="15" customHeight="1" x14ac:dyDescent="0.15">
      <c r="B49" s="244" t="s">
        <v>240</v>
      </c>
      <c r="C49" s="245"/>
      <c r="D49" s="245"/>
      <c r="E49" s="246"/>
      <c r="F49" s="217">
        <f>SUM(F25:F40)</f>
        <v>0</v>
      </c>
      <c r="G49" s="218">
        <f t="shared" ref="G49:Q49" si="0">SUM(G25:G40)</f>
        <v>0</v>
      </c>
      <c r="H49" s="218">
        <f t="shared" si="0"/>
        <v>0</v>
      </c>
      <c r="I49" s="218">
        <f t="shared" si="0"/>
        <v>0</v>
      </c>
      <c r="J49" s="218">
        <f t="shared" si="0"/>
        <v>0</v>
      </c>
      <c r="K49" s="218">
        <f t="shared" si="0"/>
        <v>0</v>
      </c>
      <c r="L49" s="218">
        <f t="shared" si="0"/>
        <v>0</v>
      </c>
      <c r="M49" s="218">
        <f t="shared" si="0"/>
        <v>0</v>
      </c>
      <c r="N49" s="218">
        <f t="shared" si="0"/>
        <v>0</v>
      </c>
      <c r="O49" s="218">
        <f t="shared" si="0"/>
        <v>0</v>
      </c>
      <c r="P49" s="218">
        <f t="shared" si="0"/>
        <v>0</v>
      </c>
      <c r="Q49" s="219">
        <f t="shared" si="0"/>
        <v>0</v>
      </c>
    </row>
    <row r="50" spans="2:17" ht="15" customHeight="1" x14ac:dyDescent="0.15">
      <c r="B50" s="247" t="s">
        <v>241</v>
      </c>
      <c r="C50" s="248"/>
      <c r="D50" s="248"/>
      <c r="E50" s="249"/>
      <c r="F50" s="220">
        <f t="shared" ref="F50:Q50" si="1">SUM(F41:F48)</f>
        <v>0</v>
      </c>
      <c r="G50" s="153">
        <f t="shared" si="1"/>
        <v>0</v>
      </c>
      <c r="H50" s="153">
        <f t="shared" si="1"/>
        <v>0</v>
      </c>
      <c r="I50" s="153">
        <f t="shared" si="1"/>
        <v>0</v>
      </c>
      <c r="J50" s="153">
        <f t="shared" si="1"/>
        <v>0</v>
      </c>
      <c r="K50" s="153">
        <f t="shared" si="1"/>
        <v>0</v>
      </c>
      <c r="L50" s="153">
        <f t="shared" si="1"/>
        <v>0</v>
      </c>
      <c r="M50" s="153">
        <f t="shared" si="1"/>
        <v>0</v>
      </c>
      <c r="N50" s="153">
        <f t="shared" si="1"/>
        <v>0</v>
      </c>
      <c r="O50" s="153">
        <f t="shared" si="1"/>
        <v>0</v>
      </c>
      <c r="P50" s="153">
        <f t="shared" si="1"/>
        <v>0</v>
      </c>
      <c r="Q50" s="154">
        <f t="shared" si="1"/>
        <v>0</v>
      </c>
    </row>
    <row r="51" spans="2:17" ht="15" customHeight="1" thickBot="1" x14ac:dyDescent="0.2">
      <c r="B51" s="241" t="s">
        <v>239</v>
      </c>
      <c r="C51" s="242"/>
      <c r="D51" s="242"/>
      <c r="E51" s="243"/>
      <c r="F51" s="221">
        <f t="shared" ref="F51:Q51" si="2">SUM(F49:F50)</f>
        <v>0</v>
      </c>
      <c r="G51" s="155">
        <f t="shared" si="2"/>
        <v>0</v>
      </c>
      <c r="H51" s="155">
        <f t="shared" si="2"/>
        <v>0</v>
      </c>
      <c r="I51" s="155">
        <f t="shared" si="2"/>
        <v>0</v>
      </c>
      <c r="J51" s="155">
        <f t="shared" si="2"/>
        <v>0</v>
      </c>
      <c r="K51" s="155">
        <f t="shared" si="2"/>
        <v>0</v>
      </c>
      <c r="L51" s="155">
        <f t="shared" si="2"/>
        <v>0</v>
      </c>
      <c r="M51" s="155">
        <f t="shared" si="2"/>
        <v>0</v>
      </c>
      <c r="N51" s="155">
        <f t="shared" si="2"/>
        <v>0</v>
      </c>
      <c r="O51" s="155">
        <f t="shared" si="2"/>
        <v>0</v>
      </c>
      <c r="P51" s="155">
        <f t="shared" si="2"/>
        <v>0</v>
      </c>
      <c r="Q51" s="156">
        <f t="shared" si="2"/>
        <v>0</v>
      </c>
    </row>
    <row r="52" spans="2:17" ht="15" customHeight="1" thickBot="1" x14ac:dyDescent="0.2"/>
    <row r="53" spans="2:17" ht="15" customHeight="1" x14ac:dyDescent="0.15">
      <c r="B53" s="262" t="str">
        <f>N21&amp;N22&amp;"と"&amp;O21&amp;O22&amp;"の給料の額に変動があり、かつその変動の要因に定期昇給が含まれているか"</f>
        <v>令和６年３月と令和６年４月の給料の額に変動があり、かつその変動の要因に定期昇給が含まれているか</v>
      </c>
      <c r="C53" s="263"/>
      <c r="D53" s="268" t="str">
        <f>N21&amp;N22&amp;"の給料額"</f>
        <v>令和６年３月の給料額</v>
      </c>
      <c r="E53" s="268"/>
      <c r="F53" s="268" t="str">
        <f>O21&amp;O22&amp;"の給料額"</f>
        <v>令和６年４月の給料額</v>
      </c>
      <c r="G53" s="269"/>
      <c r="I53" s="158"/>
    </row>
    <row r="54" spans="2:17" ht="15" customHeight="1" x14ac:dyDescent="0.15">
      <c r="B54" s="264"/>
      <c r="C54" s="265"/>
      <c r="D54" s="300">
        <f>N25</f>
        <v>0</v>
      </c>
      <c r="E54" s="232"/>
      <c r="F54" s="300">
        <f>O25</f>
        <v>0</v>
      </c>
      <c r="G54" s="297"/>
      <c r="H54" s="158"/>
      <c r="I54" s="158"/>
    </row>
    <row r="55" spans="2:17" ht="15" customHeight="1" x14ac:dyDescent="0.15">
      <c r="B55" s="264"/>
      <c r="C55" s="265"/>
      <c r="D55" s="312" t="str">
        <f>IF(D54&lt;&gt;F54,"変動があるため、選択してください↓","変動がないため、選択不要↓")</f>
        <v>変動がないため、選択不要↓</v>
      </c>
      <c r="E55" s="313"/>
      <c r="F55" s="313"/>
      <c r="G55" s="314"/>
      <c r="I55" s="158"/>
    </row>
    <row r="56" spans="2:17" ht="15" customHeight="1" x14ac:dyDescent="0.15">
      <c r="B56" s="264"/>
      <c r="C56" s="265"/>
      <c r="D56" s="298"/>
      <c r="E56" s="315"/>
      <c r="F56" s="315"/>
      <c r="G56" s="299"/>
      <c r="I56" t="s">
        <v>273</v>
      </c>
    </row>
    <row r="57" spans="2:17" ht="15" customHeight="1" x14ac:dyDescent="0.15">
      <c r="B57" s="264"/>
      <c r="C57" s="265"/>
      <c r="D57" s="233" t="s">
        <v>255</v>
      </c>
      <c r="E57" s="277"/>
      <c r="F57" s="277"/>
      <c r="G57" s="318" t="s">
        <v>338</v>
      </c>
      <c r="H57" s="307" t="s">
        <v>256</v>
      </c>
      <c r="I57" s="308" t="str">
        <f>IF(OR(D54=F54,G57&lt;&gt;""),"OK","選択してください")</f>
        <v>OK</v>
      </c>
      <c r="J57" s="309"/>
    </row>
    <row r="58" spans="2:17" ht="15" customHeight="1" thickBot="1" x14ac:dyDescent="0.2">
      <c r="B58" s="266"/>
      <c r="C58" s="267"/>
      <c r="D58" s="316"/>
      <c r="E58" s="317"/>
      <c r="F58" s="317"/>
      <c r="G58" s="319"/>
      <c r="H58" s="307"/>
      <c r="I58" s="310"/>
      <c r="J58" s="311"/>
    </row>
    <row r="61" spans="2:17" ht="15" customHeight="1" x14ac:dyDescent="0.15">
      <c r="B61" t="s">
        <v>246</v>
      </c>
    </row>
    <row r="62" spans="2:17" ht="15" customHeight="1" x14ac:dyDescent="0.15">
      <c r="B62" s="276" t="s">
        <v>245</v>
      </c>
      <c r="C62" s="277"/>
      <c r="D62" s="222" t="s">
        <v>209</v>
      </c>
      <c r="E62" s="223"/>
      <c r="F62" s="223"/>
      <c r="G62" s="223"/>
      <c r="H62" s="223"/>
      <c r="I62" s="223"/>
      <c r="J62" s="223"/>
      <c r="K62" s="223"/>
      <c r="L62" s="223"/>
      <c r="M62" s="223"/>
      <c r="N62" s="223"/>
      <c r="O62" s="223"/>
      <c r="P62" s="223"/>
      <c r="Q62" s="224"/>
    </row>
    <row r="63" spans="2:17" ht="15" customHeight="1" x14ac:dyDescent="0.15">
      <c r="B63" s="237"/>
      <c r="C63" s="245"/>
      <c r="D63" s="228"/>
      <c r="E63" s="229"/>
      <c r="F63" s="229"/>
      <c r="G63" s="229"/>
      <c r="H63" s="229"/>
      <c r="I63" s="229"/>
      <c r="J63" s="229"/>
      <c r="K63" s="229"/>
      <c r="L63" s="229"/>
      <c r="M63" s="229"/>
      <c r="N63" s="229"/>
      <c r="O63" s="229"/>
      <c r="P63" s="229"/>
      <c r="Q63" s="230"/>
    </row>
    <row r="64" spans="2:17" ht="15" customHeight="1" x14ac:dyDescent="0.15">
      <c r="B64" s="233" t="s">
        <v>248</v>
      </c>
      <c r="C64" s="234"/>
      <c r="D64" s="222" t="s">
        <v>330</v>
      </c>
      <c r="E64" s="223"/>
      <c r="F64" s="223"/>
      <c r="G64" s="223"/>
      <c r="H64" s="223"/>
      <c r="I64" s="223"/>
      <c r="J64" s="223"/>
      <c r="K64" s="223"/>
      <c r="L64" s="223"/>
      <c r="M64" s="223"/>
      <c r="N64" s="223"/>
      <c r="O64" s="223"/>
      <c r="P64" s="223"/>
      <c r="Q64" s="224"/>
    </row>
    <row r="65" spans="2:27" ht="15" customHeight="1" x14ac:dyDescent="0.15">
      <c r="B65" s="235"/>
      <c r="C65" s="236"/>
      <c r="D65" s="225"/>
      <c r="E65" s="226"/>
      <c r="F65" s="226"/>
      <c r="G65" s="226"/>
      <c r="H65" s="226"/>
      <c r="I65" s="226"/>
      <c r="J65" s="226"/>
      <c r="K65" s="226"/>
      <c r="L65" s="226"/>
      <c r="M65" s="226"/>
      <c r="N65" s="226"/>
      <c r="O65" s="226"/>
      <c r="P65" s="226"/>
      <c r="Q65" s="227"/>
    </row>
    <row r="66" spans="2:27" ht="15" customHeight="1" x14ac:dyDescent="0.15">
      <c r="B66" s="235"/>
      <c r="C66" s="236"/>
      <c r="D66" s="225"/>
      <c r="E66" s="226"/>
      <c r="F66" s="226"/>
      <c r="G66" s="226"/>
      <c r="H66" s="226"/>
      <c r="I66" s="226"/>
      <c r="J66" s="226"/>
      <c r="K66" s="226"/>
      <c r="L66" s="226"/>
      <c r="M66" s="226"/>
      <c r="N66" s="226"/>
      <c r="O66" s="226"/>
      <c r="P66" s="226"/>
      <c r="Q66" s="227"/>
    </row>
    <row r="67" spans="2:27" ht="15" customHeight="1" x14ac:dyDescent="0.15">
      <c r="B67" s="237"/>
      <c r="C67" s="238"/>
      <c r="D67" s="228"/>
      <c r="E67" s="229"/>
      <c r="F67" s="229"/>
      <c r="G67" s="229"/>
      <c r="H67" s="229"/>
      <c r="I67" s="229"/>
      <c r="J67" s="229"/>
      <c r="K67" s="229"/>
      <c r="L67" s="229"/>
      <c r="M67" s="229"/>
      <c r="N67" s="229"/>
      <c r="O67" s="229"/>
      <c r="P67" s="229"/>
      <c r="Q67" s="230"/>
    </row>
    <row r="68" spans="2:27" s="136" customFormat="1" ht="15" customHeight="1" x14ac:dyDescent="0.15">
      <c r="B68" s="276" t="s">
        <v>357</v>
      </c>
      <c r="C68" s="277"/>
      <c r="D68" s="222" t="s">
        <v>331</v>
      </c>
      <c r="E68" s="223"/>
      <c r="F68" s="223"/>
      <c r="G68" s="223"/>
      <c r="H68" s="223"/>
      <c r="I68" s="223"/>
      <c r="J68" s="223"/>
      <c r="K68" s="223"/>
      <c r="L68" s="223"/>
      <c r="M68" s="223"/>
      <c r="N68" s="223"/>
      <c r="O68" s="223"/>
      <c r="P68" s="223"/>
      <c r="Q68" s="224"/>
      <c r="R68" s="140"/>
      <c r="S68" s="140"/>
      <c r="T68" s="140"/>
      <c r="U68" s="140"/>
      <c r="V68" s="140"/>
      <c r="W68" s="140"/>
      <c r="X68" s="140"/>
      <c r="Y68" s="140"/>
      <c r="Z68" s="140"/>
      <c r="AA68" s="140"/>
    </row>
    <row r="69" spans="2:27" s="136" customFormat="1" ht="15" customHeight="1" x14ac:dyDescent="0.15">
      <c r="B69" s="235"/>
      <c r="C69" s="288"/>
      <c r="D69" s="225"/>
      <c r="E69" s="226"/>
      <c r="F69" s="226"/>
      <c r="G69" s="226"/>
      <c r="H69" s="226"/>
      <c r="I69" s="226"/>
      <c r="J69" s="226"/>
      <c r="K69" s="226"/>
      <c r="L69" s="226"/>
      <c r="M69" s="226"/>
      <c r="N69" s="226"/>
      <c r="O69" s="226"/>
      <c r="P69" s="226"/>
      <c r="Q69" s="227"/>
      <c r="R69" s="140"/>
      <c r="S69" s="140"/>
      <c r="T69" s="140"/>
      <c r="U69" s="140"/>
      <c r="V69" s="140"/>
      <c r="W69" s="140"/>
      <c r="X69" s="140"/>
      <c r="Y69" s="140"/>
      <c r="Z69" s="140"/>
      <c r="AA69" s="140"/>
    </row>
    <row r="70" spans="2:27" s="136" customFormat="1" ht="15" customHeight="1" x14ac:dyDescent="0.15">
      <c r="B70" s="235"/>
      <c r="C70" s="288"/>
      <c r="D70" s="225"/>
      <c r="E70" s="226"/>
      <c r="F70" s="226"/>
      <c r="G70" s="226"/>
      <c r="H70" s="226"/>
      <c r="I70" s="226"/>
      <c r="J70" s="226"/>
      <c r="K70" s="226"/>
      <c r="L70" s="226"/>
      <c r="M70" s="226"/>
      <c r="N70" s="226"/>
      <c r="O70" s="226"/>
      <c r="P70" s="226"/>
      <c r="Q70" s="227"/>
      <c r="R70" s="140"/>
      <c r="S70" s="140"/>
      <c r="T70" s="140"/>
      <c r="U70" s="140"/>
      <c r="V70" s="140"/>
      <c r="W70" s="140"/>
      <c r="X70" s="140"/>
      <c r="Y70" s="140"/>
      <c r="Z70" s="140"/>
      <c r="AA70" s="140"/>
    </row>
    <row r="71" spans="2:27" s="136" customFormat="1" ht="15" customHeight="1" x14ac:dyDescent="0.15">
      <c r="B71" s="235"/>
      <c r="C71" s="288"/>
      <c r="D71" s="225"/>
      <c r="E71" s="226"/>
      <c r="F71" s="226"/>
      <c r="G71" s="226"/>
      <c r="H71" s="226"/>
      <c r="I71" s="226"/>
      <c r="J71" s="226"/>
      <c r="K71" s="226"/>
      <c r="L71" s="226"/>
      <c r="M71" s="226"/>
      <c r="N71" s="226"/>
      <c r="O71" s="226"/>
      <c r="P71" s="226"/>
      <c r="Q71" s="227"/>
      <c r="R71" s="140"/>
      <c r="S71" s="140"/>
      <c r="T71" s="140"/>
      <c r="U71" s="140"/>
      <c r="V71" s="140"/>
      <c r="W71" s="140"/>
      <c r="X71" s="140"/>
      <c r="Y71" s="140"/>
      <c r="Z71" s="140"/>
      <c r="AA71" s="140"/>
    </row>
    <row r="72" spans="2:27" s="136" customFormat="1" ht="15" customHeight="1" x14ac:dyDescent="0.15">
      <c r="B72" s="235"/>
      <c r="C72" s="288"/>
      <c r="D72" s="225"/>
      <c r="E72" s="226"/>
      <c r="F72" s="226"/>
      <c r="G72" s="226"/>
      <c r="H72" s="226"/>
      <c r="I72" s="226"/>
      <c r="J72" s="226"/>
      <c r="K72" s="226"/>
      <c r="L72" s="226"/>
      <c r="M72" s="226"/>
      <c r="N72" s="226"/>
      <c r="O72" s="226"/>
      <c r="P72" s="226"/>
      <c r="Q72" s="227"/>
      <c r="R72" s="140"/>
      <c r="S72" s="140"/>
      <c r="T72" s="140"/>
      <c r="U72" s="140"/>
      <c r="V72" s="140"/>
      <c r="W72" s="140"/>
      <c r="X72" s="140"/>
      <c r="Y72" s="140"/>
      <c r="Z72" s="140"/>
      <c r="AA72" s="140"/>
    </row>
    <row r="73" spans="2:27" s="136" customFormat="1" ht="15" customHeight="1" x14ac:dyDescent="0.15">
      <c r="B73" s="235"/>
      <c r="C73" s="288"/>
      <c r="D73" s="225"/>
      <c r="E73" s="226"/>
      <c r="F73" s="226"/>
      <c r="G73" s="226"/>
      <c r="H73" s="226"/>
      <c r="I73" s="226"/>
      <c r="J73" s="226"/>
      <c r="K73" s="226"/>
      <c r="L73" s="226"/>
      <c r="M73" s="226"/>
      <c r="N73" s="226"/>
      <c r="O73" s="226"/>
      <c r="P73" s="226"/>
      <c r="Q73" s="227"/>
      <c r="R73" s="140"/>
      <c r="S73" s="140"/>
      <c r="T73" s="140"/>
      <c r="U73" s="140"/>
      <c r="V73" s="140"/>
      <c r="W73" s="140"/>
      <c r="X73" s="140"/>
      <c r="Y73" s="140"/>
      <c r="Z73" s="140"/>
      <c r="AA73" s="140"/>
    </row>
    <row r="74" spans="2:27" s="136" customFormat="1" ht="15" customHeight="1" x14ac:dyDescent="0.15">
      <c r="B74" s="235"/>
      <c r="C74" s="288"/>
      <c r="D74" s="225"/>
      <c r="E74" s="226"/>
      <c r="F74" s="226"/>
      <c r="G74" s="226"/>
      <c r="H74" s="226"/>
      <c r="I74" s="226"/>
      <c r="J74" s="226"/>
      <c r="K74" s="226"/>
      <c r="L74" s="226"/>
      <c r="M74" s="226"/>
      <c r="N74" s="226"/>
      <c r="O74" s="226"/>
      <c r="P74" s="226"/>
      <c r="Q74" s="227"/>
      <c r="R74" s="140"/>
      <c r="S74" s="140"/>
      <c r="T74" s="140"/>
      <c r="U74" s="140"/>
      <c r="V74" s="140"/>
      <c r="W74" s="140"/>
      <c r="X74" s="140"/>
      <c r="Y74" s="140"/>
      <c r="Z74" s="140"/>
      <c r="AA74" s="140"/>
    </row>
    <row r="75" spans="2:27" s="136" customFormat="1" ht="15" customHeight="1" x14ac:dyDescent="0.15">
      <c r="B75" s="235"/>
      <c r="C75" s="288"/>
      <c r="D75" s="225"/>
      <c r="E75" s="226"/>
      <c r="F75" s="226"/>
      <c r="G75" s="226"/>
      <c r="H75" s="226"/>
      <c r="I75" s="226"/>
      <c r="J75" s="226"/>
      <c r="K75" s="226"/>
      <c r="L75" s="226"/>
      <c r="M75" s="226"/>
      <c r="N75" s="226"/>
      <c r="O75" s="226"/>
      <c r="P75" s="226"/>
      <c r="Q75" s="227"/>
      <c r="R75" s="140"/>
      <c r="S75" s="140"/>
      <c r="T75" s="140"/>
      <c r="U75" s="140"/>
      <c r="V75" s="140"/>
      <c r="W75" s="140"/>
      <c r="X75" s="140"/>
      <c r="Y75" s="140"/>
      <c r="Z75" s="140"/>
      <c r="AA75" s="140"/>
    </row>
    <row r="76" spans="2:27" s="136" customFormat="1" ht="15" customHeight="1" x14ac:dyDescent="0.15">
      <c r="B76" s="237"/>
      <c r="C76" s="245"/>
      <c r="D76" s="228"/>
      <c r="E76" s="229"/>
      <c r="F76" s="229"/>
      <c r="G76" s="229"/>
      <c r="H76" s="229"/>
      <c r="I76" s="229"/>
      <c r="J76" s="229"/>
      <c r="K76" s="229"/>
      <c r="L76" s="229"/>
      <c r="M76" s="229"/>
      <c r="N76" s="229"/>
      <c r="O76" s="229"/>
      <c r="P76" s="229"/>
      <c r="Q76" s="230"/>
      <c r="R76" s="140"/>
      <c r="S76" s="140"/>
      <c r="T76" s="140"/>
      <c r="U76" s="140"/>
      <c r="V76" s="140"/>
      <c r="W76" s="140"/>
      <c r="X76" s="140"/>
      <c r="Y76" s="140"/>
      <c r="Z76" s="140"/>
      <c r="AA76" s="140"/>
    </row>
    <row r="77" spans="2:27" s="136" customFormat="1" ht="15" customHeight="1" x14ac:dyDescent="0.15">
      <c r="B77" s="276" t="s">
        <v>359</v>
      </c>
      <c r="C77" s="283"/>
      <c r="D77" s="222" t="s">
        <v>360</v>
      </c>
      <c r="E77" s="223"/>
      <c r="F77" s="223"/>
      <c r="G77" s="223"/>
      <c r="H77" s="223"/>
      <c r="I77" s="223"/>
      <c r="J77" s="223"/>
      <c r="K77" s="223"/>
      <c r="L77" s="223"/>
      <c r="M77" s="223"/>
      <c r="N77" s="223"/>
      <c r="O77" s="223"/>
      <c r="P77" s="223"/>
      <c r="Q77" s="224"/>
      <c r="R77" s="140"/>
      <c r="S77" s="140"/>
      <c r="T77" s="140"/>
      <c r="U77" s="140"/>
      <c r="V77" s="140"/>
      <c r="W77" s="140"/>
      <c r="X77" s="140"/>
      <c r="Y77" s="140"/>
      <c r="Z77" s="140"/>
      <c r="AA77" s="140"/>
    </row>
    <row r="78" spans="2:27" s="136" customFormat="1" ht="15" customHeight="1" x14ac:dyDescent="0.15">
      <c r="B78" s="284"/>
      <c r="C78" s="285"/>
      <c r="D78" s="225"/>
      <c r="E78" s="226"/>
      <c r="F78" s="226"/>
      <c r="G78" s="226"/>
      <c r="H78" s="226"/>
      <c r="I78" s="226"/>
      <c r="J78" s="226"/>
      <c r="K78" s="226"/>
      <c r="L78" s="226"/>
      <c r="M78" s="226"/>
      <c r="N78" s="226"/>
      <c r="O78" s="226"/>
      <c r="P78" s="226"/>
      <c r="Q78" s="227"/>
      <c r="R78" s="140"/>
      <c r="S78" s="140"/>
      <c r="T78" s="140"/>
      <c r="U78" s="140"/>
      <c r="V78" s="140"/>
      <c r="W78" s="140"/>
      <c r="X78" s="140"/>
      <c r="Y78" s="140"/>
      <c r="Z78" s="140"/>
      <c r="AA78" s="140"/>
    </row>
    <row r="79" spans="2:27" s="136" customFormat="1" ht="15" customHeight="1" x14ac:dyDescent="0.15">
      <c r="B79" s="284"/>
      <c r="C79" s="285"/>
      <c r="D79" s="225"/>
      <c r="E79" s="226"/>
      <c r="F79" s="226"/>
      <c r="G79" s="226"/>
      <c r="H79" s="226"/>
      <c r="I79" s="226"/>
      <c r="J79" s="226"/>
      <c r="K79" s="226"/>
      <c r="L79" s="226"/>
      <c r="M79" s="226"/>
      <c r="N79" s="226"/>
      <c r="O79" s="226"/>
      <c r="P79" s="226"/>
      <c r="Q79" s="227"/>
      <c r="R79" s="140"/>
      <c r="S79" s="140"/>
      <c r="T79" s="140"/>
      <c r="U79" s="140"/>
      <c r="V79" s="140"/>
      <c r="W79" s="140"/>
      <c r="X79" s="140"/>
      <c r="Y79" s="140"/>
      <c r="Z79" s="140"/>
      <c r="AA79" s="140"/>
    </row>
    <row r="80" spans="2:27" s="136" customFormat="1" ht="15" customHeight="1" x14ac:dyDescent="0.15">
      <c r="B80" s="284"/>
      <c r="C80" s="285"/>
      <c r="D80" s="225"/>
      <c r="E80" s="226"/>
      <c r="F80" s="226"/>
      <c r="G80" s="226"/>
      <c r="H80" s="226"/>
      <c r="I80" s="226"/>
      <c r="J80" s="226"/>
      <c r="K80" s="226"/>
      <c r="L80" s="226"/>
      <c r="M80" s="226"/>
      <c r="N80" s="226"/>
      <c r="O80" s="226"/>
      <c r="P80" s="226"/>
      <c r="Q80" s="227"/>
      <c r="R80" s="140"/>
      <c r="S80" s="140"/>
      <c r="T80" s="140"/>
      <c r="U80" s="140"/>
      <c r="V80" s="140"/>
      <c r="W80" s="140"/>
      <c r="X80" s="140"/>
      <c r="Y80" s="140"/>
      <c r="Z80" s="140"/>
      <c r="AA80" s="140"/>
    </row>
    <row r="81" spans="2:27" s="136" customFormat="1" ht="15" customHeight="1" x14ac:dyDescent="0.15">
      <c r="B81" s="284"/>
      <c r="C81" s="285"/>
      <c r="D81" s="225"/>
      <c r="E81" s="226"/>
      <c r="F81" s="226"/>
      <c r="G81" s="226"/>
      <c r="H81" s="226"/>
      <c r="I81" s="226"/>
      <c r="J81" s="226"/>
      <c r="K81" s="226"/>
      <c r="L81" s="226"/>
      <c r="M81" s="226"/>
      <c r="N81" s="226"/>
      <c r="O81" s="226"/>
      <c r="P81" s="226"/>
      <c r="Q81" s="227"/>
      <c r="R81" s="140"/>
      <c r="S81" s="140"/>
      <c r="T81" s="140"/>
      <c r="U81" s="140"/>
      <c r="V81" s="140"/>
      <c r="W81" s="140"/>
      <c r="X81" s="140"/>
      <c r="Y81" s="140"/>
      <c r="Z81" s="140"/>
      <c r="AA81" s="140"/>
    </row>
    <row r="82" spans="2:27" s="136" customFormat="1" ht="15" customHeight="1" x14ac:dyDescent="0.15">
      <c r="B82" s="284"/>
      <c r="C82" s="285"/>
      <c r="D82" s="225"/>
      <c r="E82" s="226"/>
      <c r="F82" s="226"/>
      <c r="G82" s="226"/>
      <c r="H82" s="226"/>
      <c r="I82" s="226"/>
      <c r="J82" s="226"/>
      <c r="K82" s="226"/>
      <c r="L82" s="226"/>
      <c r="M82" s="226"/>
      <c r="N82" s="226"/>
      <c r="O82" s="226"/>
      <c r="P82" s="226"/>
      <c r="Q82" s="227"/>
      <c r="R82" s="140"/>
      <c r="S82" s="140"/>
      <c r="T82" s="140"/>
      <c r="U82" s="140"/>
      <c r="V82" s="140"/>
      <c r="W82" s="140"/>
      <c r="X82" s="140"/>
      <c r="Y82" s="140"/>
      <c r="Z82" s="140"/>
      <c r="AA82" s="140"/>
    </row>
    <row r="83" spans="2:27" s="136" customFormat="1" ht="15" customHeight="1" x14ac:dyDescent="0.15">
      <c r="B83" s="284"/>
      <c r="C83" s="285"/>
      <c r="D83" s="225"/>
      <c r="E83" s="226"/>
      <c r="F83" s="226"/>
      <c r="G83" s="226"/>
      <c r="H83" s="226"/>
      <c r="I83" s="226"/>
      <c r="J83" s="226"/>
      <c r="K83" s="226"/>
      <c r="L83" s="226"/>
      <c r="M83" s="226"/>
      <c r="N83" s="226"/>
      <c r="O83" s="226"/>
      <c r="P83" s="226"/>
      <c r="Q83" s="227"/>
      <c r="R83" s="140"/>
      <c r="S83" s="140"/>
      <c r="T83" s="140"/>
      <c r="U83" s="140"/>
      <c r="V83" s="140"/>
      <c r="W83" s="140"/>
      <c r="X83" s="140"/>
      <c r="Y83" s="140"/>
      <c r="Z83" s="140"/>
      <c r="AA83" s="140"/>
    </row>
    <row r="84" spans="2:27" s="136" customFormat="1" ht="15" customHeight="1" x14ac:dyDescent="0.15">
      <c r="B84" s="284"/>
      <c r="C84" s="285"/>
      <c r="D84" s="225"/>
      <c r="E84" s="226"/>
      <c r="F84" s="226"/>
      <c r="G84" s="226"/>
      <c r="H84" s="226"/>
      <c r="I84" s="226"/>
      <c r="J84" s="226"/>
      <c r="K84" s="226"/>
      <c r="L84" s="226"/>
      <c r="M84" s="226"/>
      <c r="N84" s="226"/>
      <c r="O84" s="226"/>
      <c r="P84" s="226"/>
      <c r="Q84" s="227"/>
      <c r="R84" s="140"/>
      <c r="S84" s="140"/>
      <c r="T84" s="140"/>
      <c r="U84" s="140"/>
      <c r="V84" s="140"/>
      <c r="W84" s="140"/>
      <c r="X84" s="140"/>
      <c r="Y84" s="140"/>
      <c r="Z84" s="140"/>
      <c r="AA84" s="140"/>
    </row>
    <row r="85" spans="2:27" s="136" customFormat="1" ht="15" customHeight="1" x14ac:dyDescent="0.15">
      <c r="B85" s="284"/>
      <c r="C85" s="285"/>
      <c r="D85" s="225"/>
      <c r="E85" s="226"/>
      <c r="F85" s="226"/>
      <c r="G85" s="226"/>
      <c r="H85" s="226"/>
      <c r="I85" s="226"/>
      <c r="J85" s="226"/>
      <c r="K85" s="226"/>
      <c r="L85" s="226"/>
      <c r="M85" s="226"/>
      <c r="N85" s="226"/>
      <c r="O85" s="226"/>
      <c r="P85" s="226"/>
      <c r="Q85" s="227"/>
      <c r="R85" s="140"/>
      <c r="S85" s="140"/>
      <c r="T85" s="140"/>
      <c r="U85" s="140"/>
      <c r="V85" s="140"/>
      <c r="W85" s="140"/>
      <c r="X85" s="140"/>
      <c r="Y85" s="140"/>
      <c r="Z85" s="140"/>
      <c r="AA85" s="140"/>
    </row>
    <row r="86" spans="2:27" s="136" customFormat="1" ht="15" customHeight="1" x14ac:dyDescent="0.15">
      <c r="B86" s="284"/>
      <c r="C86" s="285"/>
      <c r="D86" s="225"/>
      <c r="E86" s="226"/>
      <c r="F86" s="226"/>
      <c r="G86" s="226"/>
      <c r="H86" s="226"/>
      <c r="I86" s="226"/>
      <c r="J86" s="226"/>
      <c r="K86" s="226"/>
      <c r="L86" s="226"/>
      <c r="M86" s="226"/>
      <c r="N86" s="226"/>
      <c r="O86" s="226"/>
      <c r="P86" s="226"/>
      <c r="Q86" s="227"/>
      <c r="R86" s="140"/>
      <c r="S86" s="140"/>
      <c r="T86" s="140"/>
      <c r="U86" s="140"/>
      <c r="V86" s="140"/>
      <c r="W86" s="140"/>
      <c r="X86" s="140"/>
      <c r="Y86" s="140"/>
      <c r="Z86" s="140"/>
      <c r="AA86" s="140"/>
    </row>
    <row r="87" spans="2:27" s="136" customFormat="1" ht="15" customHeight="1" x14ac:dyDescent="0.15">
      <c r="B87" s="286"/>
      <c r="C87" s="287"/>
      <c r="D87" s="228"/>
      <c r="E87" s="229"/>
      <c r="F87" s="229"/>
      <c r="G87" s="229"/>
      <c r="H87" s="229"/>
      <c r="I87" s="229"/>
      <c r="J87" s="229"/>
      <c r="K87" s="229"/>
      <c r="L87" s="229"/>
      <c r="M87" s="229"/>
      <c r="N87" s="229"/>
      <c r="O87" s="229"/>
      <c r="P87" s="229"/>
      <c r="Q87" s="230"/>
      <c r="R87" s="140"/>
      <c r="S87" s="140"/>
      <c r="T87" s="140"/>
      <c r="U87" s="140"/>
      <c r="V87" s="140"/>
      <c r="W87" s="140"/>
      <c r="X87" s="140"/>
      <c r="Y87" s="140"/>
      <c r="Z87" s="140"/>
      <c r="AA87" s="140"/>
    </row>
    <row r="88" spans="2:27" s="136" customFormat="1" ht="15" customHeight="1" x14ac:dyDescent="0.15">
      <c r="B88" s="233" t="s">
        <v>249</v>
      </c>
      <c r="C88" s="234"/>
      <c r="D88" s="223" t="s">
        <v>354</v>
      </c>
      <c r="E88" s="223"/>
      <c r="F88" s="223"/>
      <c r="G88" s="223"/>
      <c r="H88" s="223"/>
      <c r="I88" s="223"/>
      <c r="J88" s="223"/>
      <c r="K88" s="223"/>
      <c r="L88" s="223"/>
      <c r="M88" s="223"/>
      <c r="N88" s="223"/>
      <c r="O88" s="223"/>
      <c r="P88" s="223"/>
      <c r="Q88" s="224"/>
      <c r="R88" s="140"/>
      <c r="S88" s="140"/>
      <c r="T88" s="140"/>
      <c r="U88" s="140"/>
      <c r="V88" s="140"/>
      <c r="W88" s="140"/>
      <c r="X88" s="140"/>
      <c r="Y88" s="140"/>
      <c r="Z88" s="140"/>
      <c r="AA88" s="140"/>
    </row>
    <row r="89" spans="2:27" s="136" customFormat="1" ht="15" customHeight="1" x14ac:dyDescent="0.15">
      <c r="B89" s="235"/>
      <c r="C89" s="236"/>
      <c r="D89" s="226"/>
      <c r="E89" s="226"/>
      <c r="F89" s="226"/>
      <c r="G89" s="226"/>
      <c r="H89" s="226"/>
      <c r="I89" s="226"/>
      <c r="J89" s="226"/>
      <c r="K89" s="226"/>
      <c r="L89" s="226"/>
      <c r="M89" s="226"/>
      <c r="N89" s="226"/>
      <c r="O89" s="226"/>
      <c r="P89" s="226"/>
      <c r="Q89" s="227"/>
      <c r="R89" s="140"/>
      <c r="S89" s="140"/>
      <c r="T89" s="140"/>
      <c r="U89" s="140"/>
      <c r="V89" s="140"/>
      <c r="W89" s="140"/>
      <c r="X89" s="140"/>
      <c r="Y89" s="140"/>
      <c r="Z89" s="140"/>
      <c r="AA89" s="140"/>
    </row>
    <row r="90" spans="2:27" s="136" customFormat="1" ht="15" customHeight="1" x14ac:dyDescent="0.15">
      <c r="B90" s="235"/>
      <c r="C90" s="236"/>
      <c r="D90" s="226"/>
      <c r="E90" s="226"/>
      <c r="F90" s="226"/>
      <c r="G90" s="226"/>
      <c r="H90" s="226"/>
      <c r="I90" s="226"/>
      <c r="J90" s="226"/>
      <c r="K90" s="226"/>
      <c r="L90" s="226"/>
      <c r="M90" s="226"/>
      <c r="N90" s="226"/>
      <c r="O90" s="226"/>
      <c r="P90" s="226"/>
      <c r="Q90" s="227"/>
      <c r="R90" s="140"/>
      <c r="S90" s="140"/>
      <c r="T90" s="140"/>
      <c r="U90" s="140"/>
      <c r="V90" s="140"/>
      <c r="W90" s="140"/>
      <c r="X90" s="140"/>
      <c r="Y90" s="140"/>
      <c r="Z90" s="140"/>
      <c r="AA90" s="140"/>
    </row>
    <row r="91" spans="2:27" s="136" customFormat="1" ht="15" customHeight="1" x14ac:dyDescent="0.15">
      <c r="B91" s="235"/>
      <c r="C91" s="236"/>
      <c r="D91" s="226"/>
      <c r="E91" s="226"/>
      <c r="F91" s="226"/>
      <c r="G91" s="226"/>
      <c r="H91" s="226"/>
      <c r="I91" s="226"/>
      <c r="J91" s="226"/>
      <c r="K91" s="226"/>
      <c r="L91" s="226"/>
      <c r="M91" s="226"/>
      <c r="N91" s="226"/>
      <c r="O91" s="226"/>
      <c r="P91" s="226"/>
      <c r="Q91" s="227"/>
      <c r="R91" s="140"/>
      <c r="S91" s="140"/>
      <c r="T91" s="140"/>
      <c r="U91" s="140"/>
      <c r="V91" s="140"/>
      <c r="W91" s="140"/>
      <c r="X91" s="140"/>
      <c r="Y91" s="140"/>
      <c r="Z91" s="140"/>
      <c r="AA91" s="140"/>
    </row>
    <row r="92" spans="2:27" s="136" customFormat="1" ht="15" customHeight="1" x14ac:dyDescent="0.15">
      <c r="B92" s="235"/>
      <c r="C92" s="236"/>
      <c r="D92" s="226"/>
      <c r="E92" s="226"/>
      <c r="F92" s="226"/>
      <c r="G92" s="226"/>
      <c r="H92" s="226"/>
      <c r="I92" s="226"/>
      <c r="J92" s="226"/>
      <c r="K92" s="226"/>
      <c r="L92" s="226"/>
      <c r="M92" s="226"/>
      <c r="N92" s="226"/>
      <c r="O92" s="226"/>
      <c r="P92" s="226"/>
      <c r="Q92" s="227"/>
      <c r="R92" s="140"/>
      <c r="S92" s="140"/>
      <c r="T92" s="140"/>
      <c r="U92" s="140"/>
      <c r="V92" s="140"/>
      <c r="W92" s="140"/>
      <c r="X92" s="140"/>
      <c r="Y92" s="140"/>
      <c r="Z92" s="140"/>
      <c r="AA92" s="140"/>
    </row>
    <row r="93" spans="2:27" s="136" customFormat="1" ht="15" customHeight="1" x14ac:dyDescent="0.15">
      <c r="B93" s="235"/>
      <c r="C93" s="236"/>
      <c r="D93" s="225" t="s">
        <v>244</v>
      </c>
      <c r="E93" s="226"/>
      <c r="F93" s="226"/>
      <c r="G93" s="226"/>
      <c r="H93" s="227"/>
      <c r="I93" s="270" t="s">
        <v>139</v>
      </c>
      <c r="J93" s="248"/>
      <c r="K93" s="248"/>
      <c r="L93" s="248"/>
      <c r="M93" s="248"/>
      <c r="N93" s="248"/>
      <c r="O93" s="248"/>
      <c r="P93" s="248"/>
      <c r="Q93" s="271"/>
      <c r="AA93" s="140"/>
    </row>
    <row r="94" spans="2:27" s="136" customFormat="1" ht="15" customHeight="1" x14ac:dyDescent="0.15">
      <c r="B94" s="235"/>
      <c r="C94" s="236"/>
      <c r="D94" s="225"/>
      <c r="E94" s="226"/>
      <c r="F94" s="226"/>
      <c r="G94" s="226"/>
      <c r="H94" s="227"/>
      <c r="I94" s="272" t="s">
        <v>135</v>
      </c>
      <c r="J94" s="273"/>
      <c r="K94" s="272" t="s">
        <v>138</v>
      </c>
      <c r="L94" s="273"/>
      <c r="M94" s="278" t="s">
        <v>70</v>
      </c>
      <c r="N94" s="272" t="s">
        <v>136</v>
      </c>
      <c r="O94" s="273"/>
      <c r="P94" s="272" t="s">
        <v>137</v>
      </c>
      <c r="Q94" s="273"/>
      <c r="AA94" s="140"/>
    </row>
    <row r="95" spans="2:27" s="136" customFormat="1" ht="15" customHeight="1" x14ac:dyDescent="0.15">
      <c r="B95" s="235"/>
      <c r="C95" s="236"/>
      <c r="D95" s="225"/>
      <c r="E95" s="226"/>
      <c r="F95" s="226"/>
      <c r="G95" s="226"/>
      <c r="H95" s="227"/>
      <c r="I95" s="274"/>
      <c r="J95" s="275"/>
      <c r="K95" s="274"/>
      <c r="L95" s="275"/>
      <c r="M95" s="279"/>
      <c r="N95" s="280" t="e">
        <f>I95-P95*(K95-1)</f>
        <v>#DIV/0!</v>
      </c>
      <c r="O95" s="281"/>
      <c r="P95" s="282" t="e">
        <f>INT(I95/K95)</f>
        <v>#DIV/0!</v>
      </c>
      <c r="Q95" s="281"/>
    </row>
    <row r="96" spans="2:27" s="136" customFormat="1" ht="15" customHeight="1" x14ac:dyDescent="0.15">
      <c r="B96" s="233" t="s">
        <v>250</v>
      </c>
      <c r="C96" s="234"/>
      <c r="D96" s="223" t="s">
        <v>355</v>
      </c>
      <c r="E96" s="223"/>
      <c r="F96" s="223"/>
      <c r="G96" s="223"/>
      <c r="H96" s="223"/>
      <c r="I96" s="223"/>
      <c r="J96" s="223"/>
      <c r="K96" s="223"/>
      <c r="L96" s="223"/>
      <c r="M96" s="223"/>
      <c r="N96" s="223"/>
      <c r="O96" s="223"/>
      <c r="P96" s="223"/>
      <c r="Q96" s="224"/>
    </row>
    <row r="97" spans="2:27" s="136" customFormat="1" ht="15" customHeight="1" x14ac:dyDescent="0.15">
      <c r="B97" s="235"/>
      <c r="C97" s="236"/>
      <c r="D97" s="226"/>
      <c r="E97" s="226"/>
      <c r="F97" s="226"/>
      <c r="G97" s="226"/>
      <c r="H97" s="226"/>
      <c r="I97" s="226"/>
      <c r="J97" s="226"/>
      <c r="K97" s="226"/>
      <c r="L97" s="226"/>
      <c r="M97" s="226"/>
      <c r="N97" s="226"/>
      <c r="O97" s="226"/>
      <c r="P97" s="226"/>
      <c r="Q97" s="227"/>
    </row>
    <row r="98" spans="2:27" s="136" customFormat="1" ht="15" customHeight="1" x14ac:dyDescent="0.15">
      <c r="B98" s="235"/>
      <c r="C98" s="236"/>
      <c r="D98" s="226"/>
      <c r="E98" s="226"/>
      <c r="F98" s="226"/>
      <c r="G98" s="226"/>
      <c r="H98" s="226"/>
      <c r="I98" s="226"/>
      <c r="J98" s="226"/>
      <c r="K98" s="226"/>
      <c r="L98" s="226"/>
      <c r="M98" s="226"/>
      <c r="N98" s="226"/>
      <c r="O98" s="226"/>
      <c r="P98" s="226"/>
      <c r="Q98" s="227"/>
    </row>
    <row r="99" spans="2:27" s="136" customFormat="1" ht="15" customHeight="1" x14ac:dyDescent="0.15">
      <c r="B99" s="237"/>
      <c r="C99" s="238"/>
      <c r="D99" s="229"/>
      <c r="E99" s="229"/>
      <c r="F99" s="229"/>
      <c r="G99" s="229"/>
      <c r="H99" s="229"/>
      <c r="I99" s="229"/>
      <c r="J99" s="229"/>
      <c r="K99" s="229"/>
      <c r="L99" s="229"/>
      <c r="M99" s="229"/>
      <c r="N99" s="229"/>
      <c r="O99" s="229"/>
      <c r="P99" s="229"/>
      <c r="Q99" s="230"/>
      <c r="R99" s="140"/>
      <c r="S99" s="140"/>
      <c r="T99" s="140"/>
      <c r="U99" s="140"/>
      <c r="V99" s="140"/>
      <c r="W99" s="140"/>
      <c r="X99" s="140"/>
      <c r="Y99" s="140"/>
      <c r="Z99" s="140"/>
      <c r="AA99" s="140"/>
    </row>
    <row r="100" spans="2:27" s="136" customFormat="1" ht="15" customHeight="1" x14ac:dyDescent="0.15">
      <c r="B100" s="141"/>
      <c r="C100" s="141"/>
      <c r="D100" s="141"/>
      <c r="E100" s="141"/>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row>
  </sheetData>
  <sheetProtection algorithmName="SHA-512" hashValue="hSNYSCivINtqdF4JOyAh4QIAiB5RzOyh+Ig7C5JdixlbLnvHjBtMK53aAxB6vz2yuTI15Z/5JUTsaqNh3FYF/w==" saltValue="9zyh/rP/sDOlGnUdxB6Uxw==" spinCount="100000" sheet="1" objects="1" scenarios="1"/>
  <protectedRanges>
    <protectedRange sqref="B15:K15 F19 F23:Q48 G57:G58 I95:L95" name="範囲1"/>
  </protectedRanges>
  <mergeCells count="83">
    <mergeCell ref="O17:Q19"/>
    <mergeCell ref="K19:L19"/>
    <mergeCell ref="C41:C48"/>
    <mergeCell ref="B25:B48"/>
    <mergeCell ref="D29:E29"/>
    <mergeCell ref="B17:C19"/>
    <mergeCell ref="D17:E17"/>
    <mergeCell ref="D33:E33"/>
    <mergeCell ref="D34:E34"/>
    <mergeCell ref="D35:E35"/>
    <mergeCell ref="F17:G17"/>
    <mergeCell ref="H17:I17"/>
    <mergeCell ref="D25:E25"/>
    <mergeCell ref="D41:E41"/>
    <mergeCell ref="D42:E42"/>
    <mergeCell ref="D45:E45"/>
    <mergeCell ref="H57:H58"/>
    <mergeCell ref="I57:J58"/>
    <mergeCell ref="D55:G56"/>
    <mergeCell ref="D57:F58"/>
    <mergeCell ref="G57:G58"/>
    <mergeCell ref="H14:I14"/>
    <mergeCell ref="J14:K14"/>
    <mergeCell ref="J15:K15"/>
    <mergeCell ref="F15:G15"/>
    <mergeCell ref="H15:I15"/>
    <mergeCell ref="D54:E54"/>
    <mergeCell ref="F54:G54"/>
    <mergeCell ref="F14:G14"/>
    <mergeCell ref="D14:E14"/>
    <mergeCell ref="D27:E27"/>
    <mergeCell ref="D28:E28"/>
    <mergeCell ref="D39:E39"/>
    <mergeCell ref="D44:E44"/>
    <mergeCell ref="D43:E43"/>
    <mergeCell ref="B14:C14"/>
    <mergeCell ref="B15:C15"/>
    <mergeCell ref="D15:E15"/>
    <mergeCell ref="C25:C40"/>
    <mergeCell ref="B23:E23"/>
    <mergeCell ref="D26:E26"/>
    <mergeCell ref="D30:E30"/>
    <mergeCell ref="D31:E31"/>
    <mergeCell ref="D32:E32"/>
    <mergeCell ref="D37:E37"/>
    <mergeCell ref="D40:E40"/>
    <mergeCell ref="D96:Q99"/>
    <mergeCell ref="B96:C99"/>
    <mergeCell ref="B62:C63"/>
    <mergeCell ref="D62:Q63"/>
    <mergeCell ref="K94:L94"/>
    <mergeCell ref="K95:L95"/>
    <mergeCell ref="M94:M95"/>
    <mergeCell ref="N94:O94"/>
    <mergeCell ref="N95:O95"/>
    <mergeCell ref="P94:Q94"/>
    <mergeCell ref="P95:Q95"/>
    <mergeCell ref="B77:C87"/>
    <mergeCell ref="D77:Q87"/>
    <mergeCell ref="D68:Q76"/>
    <mergeCell ref="B68:C76"/>
    <mergeCell ref="B88:C95"/>
    <mergeCell ref="I93:Q93"/>
    <mergeCell ref="D93:H95"/>
    <mergeCell ref="D88:Q92"/>
    <mergeCell ref="I94:J94"/>
    <mergeCell ref="I95:J95"/>
    <mergeCell ref="M15:N15"/>
    <mergeCell ref="B64:C67"/>
    <mergeCell ref="D38:E38"/>
    <mergeCell ref="D64:Q67"/>
    <mergeCell ref="B51:E51"/>
    <mergeCell ref="B49:E49"/>
    <mergeCell ref="B50:E50"/>
    <mergeCell ref="B21:E22"/>
    <mergeCell ref="B24:E24"/>
    <mergeCell ref="D46:E46"/>
    <mergeCell ref="D47:E47"/>
    <mergeCell ref="D48:E48"/>
    <mergeCell ref="D36:E36"/>
    <mergeCell ref="B53:C58"/>
    <mergeCell ref="D53:E53"/>
    <mergeCell ref="F53:G53"/>
  </mergeCells>
  <phoneticPr fontId="2"/>
  <dataValidations count="3">
    <dataValidation type="list" allowBlank="1" showInputMessage="1" showErrorMessage="1" sqref="F23:Q23" xr:uid="{00000000-0002-0000-0200-000000000000}">
      <formula1>"しない,する"</formula1>
    </dataValidation>
    <dataValidation type="list" allowBlank="1" showInputMessage="1" showErrorMessage="1" sqref="F24:Q24" xr:uid="{00000000-0002-0000-0200-000001000000}">
      <formula1>"○,×"</formula1>
    </dataValidation>
    <dataValidation type="list" allowBlank="1" showInputMessage="1" showErrorMessage="1" sqref="G57" xr:uid="{00000000-0002-0000-0200-000002000000}">
      <formula1>"含む,含まない"</formula1>
    </dataValidation>
  </dataValidations>
  <pageMargins left="0.7" right="0.7" top="0.75" bottom="0.75" header="0.3" footer="0.3"/>
  <pageSetup paperSize="9" scale="53" orientation="portrait" r:id="rId1"/>
  <headerFooter>
    <oddHeader>&amp;C&amp;F&amp;A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CF91"/>
  <sheetViews>
    <sheetView zoomScale="80" zoomScaleNormal="80" zoomScaleSheetLayoutView="85" workbookViewId="0">
      <selection activeCell="X47" sqref="X47:AA47"/>
    </sheetView>
  </sheetViews>
  <sheetFormatPr defaultColWidth="2.5" defaultRowHeight="15" customHeight="1" x14ac:dyDescent="0.15"/>
  <cols>
    <col min="1" max="35" width="2.5" style="22"/>
    <col min="36" max="36" width="3.375" style="22" bestFit="1" customWidth="1"/>
    <col min="37" max="75" width="2.5" style="22"/>
    <col min="76" max="78" width="3.125" style="22" bestFit="1" customWidth="1"/>
    <col min="79" max="79" width="2.5" style="22" customWidth="1"/>
    <col min="80" max="80" width="2.5" style="22"/>
    <col min="81" max="84" width="2.5" style="22" customWidth="1"/>
    <col min="85" max="16384" width="2.5" style="22"/>
  </cols>
  <sheetData>
    <row r="1" spans="2:74" ht="15" customHeight="1" thickBot="1" x14ac:dyDescent="0.2">
      <c r="C1" s="25"/>
      <c r="D1" s="25"/>
      <c r="E1" s="25"/>
      <c r="F1" s="25"/>
      <c r="G1" s="25"/>
      <c r="H1" s="25"/>
      <c r="I1" s="26"/>
      <c r="J1" s="26"/>
      <c r="K1" s="26"/>
      <c r="L1" s="26"/>
      <c r="M1" s="26"/>
      <c r="N1" s="26"/>
      <c r="O1" s="26"/>
      <c r="P1" s="26"/>
      <c r="Q1" s="26"/>
      <c r="R1" s="26"/>
      <c r="S1" s="26"/>
      <c r="T1" s="26"/>
      <c r="U1" s="26"/>
      <c r="V1" s="26"/>
      <c r="W1" s="26"/>
      <c r="X1" s="26"/>
      <c r="Y1" s="26"/>
      <c r="Z1" s="26"/>
      <c r="AA1" s="26"/>
      <c r="AB1" s="26"/>
      <c r="AC1" s="25"/>
      <c r="AD1" s="25"/>
    </row>
    <row r="2" spans="2:74" ht="15" customHeight="1" x14ac:dyDescent="0.15">
      <c r="B2" s="394" t="s">
        <v>77</v>
      </c>
      <c r="C2" s="395"/>
      <c r="D2" s="395"/>
      <c r="E2" s="395"/>
      <c r="F2" s="396"/>
      <c r="G2" s="412" t="str">
        <f>IF(SUM(AD42:AG53)=0,"",IF(OR(COUNTIF(BY42:BY50,0)=9,COUNTIF(BY51:BY53,0)=3),"算定不可",IF(CF46=1,"支部へ確認",IF(AND(B19="×",W19="○"),"パターン①",IF(AND(B19="○",I19="○",P19="○"),"パターン②",IF(AND(B19="○",I19="○",P19="×"),"パターン③","対象外"))))))</f>
        <v/>
      </c>
      <c r="H2" s="413"/>
      <c r="I2" s="413"/>
      <c r="J2" s="413"/>
      <c r="K2" s="413"/>
      <c r="L2" s="413"/>
      <c r="M2" s="413"/>
      <c r="N2" s="413"/>
      <c r="O2" s="413"/>
      <c r="P2" s="413"/>
      <c r="Q2" s="413"/>
      <c r="R2" s="413"/>
      <c r="S2" s="413"/>
      <c r="T2" s="413"/>
      <c r="U2" s="413"/>
      <c r="V2" s="413"/>
      <c r="W2" s="413"/>
      <c r="X2" s="413"/>
      <c r="Y2" s="413"/>
      <c r="Z2" s="413"/>
      <c r="AA2" s="413"/>
      <c r="AB2" s="414"/>
    </row>
    <row r="3" spans="2:74" ht="15" customHeight="1" thickBot="1" x14ac:dyDescent="0.2">
      <c r="B3" s="397"/>
      <c r="C3" s="398"/>
      <c r="D3" s="398"/>
      <c r="E3" s="398"/>
      <c r="F3" s="399"/>
      <c r="G3" s="415"/>
      <c r="H3" s="416"/>
      <c r="I3" s="416"/>
      <c r="J3" s="416"/>
      <c r="K3" s="416"/>
      <c r="L3" s="416"/>
      <c r="M3" s="416"/>
      <c r="N3" s="416"/>
      <c r="O3" s="416"/>
      <c r="P3" s="416"/>
      <c r="Q3" s="416"/>
      <c r="R3" s="416"/>
      <c r="S3" s="416"/>
      <c r="T3" s="416"/>
      <c r="U3" s="416"/>
      <c r="V3" s="416"/>
      <c r="W3" s="416"/>
      <c r="X3" s="416"/>
      <c r="Y3" s="416"/>
      <c r="Z3" s="416"/>
      <c r="AA3" s="416"/>
      <c r="AB3" s="417"/>
    </row>
    <row r="4" spans="2:74" ht="15" customHeight="1" thickBot="1" x14ac:dyDescent="0.2">
      <c r="B4" s="400"/>
      <c r="C4" s="401"/>
      <c r="D4" s="401"/>
      <c r="E4" s="401"/>
      <c r="F4" s="402"/>
      <c r="G4" s="418"/>
      <c r="H4" s="419"/>
      <c r="I4" s="419"/>
      <c r="J4" s="419"/>
      <c r="K4" s="419"/>
      <c r="L4" s="419"/>
      <c r="M4" s="419"/>
      <c r="N4" s="419"/>
      <c r="O4" s="419"/>
      <c r="P4" s="419"/>
      <c r="Q4" s="419"/>
      <c r="R4" s="419"/>
      <c r="S4" s="419"/>
      <c r="T4" s="419"/>
      <c r="U4" s="419"/>
      <c r="V4" s="419"/>
      <c r="W4" s="419"/>
      <c r="X4" s="419"/>
      <c r="Y4" s="419"/>
      <c r="Z4" s="419"/>
      <c r="AA4" s="419"/>
      <c r="AB4" s="420"/>
      <c r="AG4" s="421" t="s">
        <v>82</v>
      </c>
      <c r="AH4" s="365"/>
      <c r="AI4" s="365"/>
      <c r="AJ4" s="365"/>
      <c r="AK4" s="422"/>
      <c r="AL4" s="435" t="s">
        <v>133</v>
      </c>
      <c r="AM4" s="365"/>
      <c r="AN4" s="365"/>
      <c r="AO4" s="365"/>
      <c r="AP4" s="365"/>
      <c r="AQ4" s="365"/>
      <c r="AR4" s="365"/>
      <c r="AS4" s="365"/>
      <c r="AT4" s="365"/>
      <c r="AU4" s="365"/>
      <c r="AV4" s="365"/>
      <c r="AW4" s="365"/>
      <c r="AX4" s="365"/>
      <c r="AY4" s="365"/>
      <c r="AZ4" s="365"/>
      <c r="BA4" s="365"/>
      <c r="BB4" s="365"/>
      <c r="BC4" s="422"/>
      <c r="BD4" s="365" t="s">
        <v>334</v>
      </c>
      <c r="BE4" s="365"/>
      <c r="BF4" s="365"/>
      <c r="BG4" s="365"/>
      <c r="BH4" s="365"/>
      <c r="BI4" s="365"/>
      <c r="BJ4" s="365"/>
      <c r="BK4" s="365"/>
      <c r="BL4" s="365"/>
      <c r="BM4" s="365"/>
      <c r="BN4" s="365"/>
      <c r="BO4" s="365"/>
      <c r="BP4" s="365"/>
      <c r="BQ4" s="365"/>
      <c r="BR4" s="365"/>
      <c r="BS4" s="365"/>
      <c r="BT4" s="365"/>
      <c r="BU4" s="366"/>
    </row>
    <row r="5" spans="2:74" ht="15" customHeight="1" thickBot="1" x14ac:dyDescent="0.2">
      <c r="AG5" s="423"/>
      <c r="AH5" s="367"/>
      <c r="AI5" s="367"/>
      <c r="AJ5" s="367"/>
      <c r="AK5" s="424"/>
      <c r="AL5" s="436"/>
      <c r="AM5" s="367"/>
      <c r="AN5" s="367"/>
      <c r="AO5" s="367"/>
      <c r="AP5" s="367"/>
      <c r="AQ5" s="367"/>
      <c r="AR5" s="367"/>
      <c r="AS5" s="367"/>
      <c r="AT5" s="367"/>
      <c r="AU5" s="367"/>
      <c r="AV5" s="367"/>
      <c r="AW5" s="367"/>
      <c r="AX5" s="367"/>
      <c r="AY5" s="367"/>
      <c r="AZ5" s="367"/>
      <c r="BA5" s="367"/>
      <c r="BB5" s="367"/>
      <c r="BC5" s="424"/>
      <c r="BD5" s="367"/>
      <c r="BE5" s="367"/>
      <c r="BF5" s="367"/>
      <c r="BG5" s="367"/>
      <c r="BH5" s="367"/>
      <c r="BI5" s="367"/>
      <c r="BJ5" s="367"/>
      <c r="BK5" s="367"/>
      <c r="BL5" s="367"/>
      <c r="BM5" s="367"/>
      <c r="BN5" s="367"/>
      <c r="BO5" s="367"/>
      <c r="BP5" s="367"/>
      <c r="BQ5" s="367"/>
      <c r="BR5" s="367"/>
      <c r="BS5" s="367"/>
      <c r="BT5" s="367"/>
      <c r="BU5" s="368"/>
    </row>
    <row r="6" spans="2:74" ht="15" customHeight="1" x14ac:dyDescent="0.15">
      <c r="AG6" s="375" t="s">
        <v>79</v>
      </c>
      <c r="AH6" s="335"/>
      <c r="AI6" s="335"/>
      <c r="AJ6" s="335"/>
      <c r="AK6" s="336"/>
      <c r="AL6" s="437" t="s">
        <v>299</v>
      </c>
      <c r="AM6" s="369"/>
      <c r="AN6" s="369"/>
      <c r="AO6" s="369"/>
      <c r="AP6" s="369"/>
      <c r="AQ6" s="369"/>
      <c r="AR6" s="369"/>
      <c r="AS6" s="369"/>
      <c r="AT6" s="369"/>
      <c r="AU6" s="369"/>
      <c r="AV6" s="369"/>
      <c r="AW6" s="369"/>
      <c r="AX6" s="369"/>
      <c r="AY6" s="369"/>
      <c r="AZ6" s="369"/>
      <c r="BA6" s="369"/>
      <c r="BB6" s="369"/>
      <c r="BC6" s="438"/>
      <c r="BD6" s="369" t="s">
        <v>319</v>
      </c>
      <c r="BE6" s="369"/>
      <c r="BF6" s="369"/>
      <c r="BG6" s="369"/>
      <c r="BH6" s="369"/>
      <c r="BI6" s="369"/>
      <c r="BJ6" s="369"/>
      <c r="BK6" s="369"/>
      <c r="BL6" s="369"/>
      <c r="BM6" s="369"/>
      <c r="BN6" s="369"/>
      <c r="BO6" s="369"/>
      <c r="BP6" s="369"/>
      <c r="BQ6" s="369"/>
      <c r="BR6" s="369"/>
      <c r="BS6" s="369"/>
      <c r="BT6" s="369"/>
      <c r="BU6" s="370"/>
    </row>
    <row r="7" spans="2:74" ht="15" customHeight="1" x14ac:dyDescent="0.15">
      <c r="AG7" s="381"/>
      <c r="AH7" s="338"/>
      <c r="AI7" s="338"/>
      <c r="AJ7" s="338"/>
      <c r="AK7" s="339"/>
      <c r="AL7" s="346"/>
      <c r="AM7" s="347"/>
      <c r="AN7" s="347"/>
      <c r="AO7" s="347"/>
      <c r="AP7" s="347"/>
      <c r="AQ7" s="347"/>
      <c r="AR7" s="347"/>
      <c r="AS7" s="347"/>
      <c r="AT7" s="347"/>
      <c r="AU7" s="347"/>
      <c r="AV7" s="347"/>
      <c r="AW7" s="347"/>
      <c r="AX7" s="347"/>
      <c r="AY7" s="347"/>
      <c r="AZ7" s="347"/>
      <c r="BA7" s="347"/>
      <c r="BB7" s="347"/>
      <c r="BC7" s="348"/>
      <c r="BD7" s="347"/>
      <c r="BE7" s="347"/>
      <c r="BF7" s="347"/>
      <c r="BG7" s="347"/>
      <c r="BH7" s="347"/>
      <c r="BI7" s="347"/>
      <c r="BJ7" s="347"/>
      <c r="BK7" s="347"/>
      <c r="BL7" s="347"/>
      <c r="BM7" s="347"/>
      <c r="BN7" s="347"/>
      <c r="BO7" s="347"/>
      <c r="BP7" s="347"/>
      <c r="BQ7" s="347"/>
      <c r="BR7" s="347"/>
      <c r="BS7" s="347"/>
      <c r="BT7" s="347"/>
      <c r="BU7" s="371"/>
    </row>
    <row r="8" spans="2:74" ht="15" customHeight="1" x14ac:dyDescent="0.15">
      <c r="B8" s="27"/>
      <c r="AG8" s="374" t="s">
        <v>80</v>
      </c>
      <c r="AH8" s="332"/>
      <c r="AI8" s="332"/>
      <c r="AJ8" s="332"/>
      <c r="AK8" s="333"/>
      <c r="AL8" s="340" t="s">
        <v>300</v>
      </c>
      <c r="AM8" s="341"/>
      <c r="AN8" s="341"/>
      <c r="AO8" s="341"/>
      <c r="AP8" s="341"/>
      <c r="AQ8" s="341"/>
      <c r="AR8" s="341"/>
      <c r="AS8" s="341"/>
      <c r="AT8" s="341"/>
      <c r="AU8" s="341"/>
      <c r="AV8" s="341"/>
      <c r="AW8" s="341"/>
      <c r="AX8" s="341"/>
      <c r="AY8" s="341"/>
      <c r="AZ8" s="341"/>
      <c r="BA8" s="341"/>
      <c r="BB8" s="341"/>
      <c r="BC8" s="342"/>
      <c r="BD8" s="341" t="s">
        <v>336</v>
      </c>
      <c r="BE8" s="341"/>
      <c r="BF8" s="341"/>
      <c r="BG8" s="341"/>
      <c r="BH8" s="341"/>
      <c r="BI8" s="341"/>
      <c r="BJ8" s="341"/>
      <c r="BK8" s="341"/>
      <c r="BL8" s="341"/>
      <c r="BM8" s="341"/>
      <c r="BN8" s="341"/>
      <c r="BO8" s="341"/>
      <c r="BP8" s="341"/>
      <c r="BQ8" s="341"/>
      <c r="BR8" s="341"/>
      <c r="BS8" s="341"/>
      <c r="BT8" s="341"/>
      <c r="BU8" s="372"/>
    </row>
    <row r="9" spans="2:74" ht="15" customHeight="1" x14ac:dyDescent="0.15">
      <c r="C9" s="25"/>
      <c r="D9" s="25"/>
      <c r="E9" s="25"/>
      <c r="F9" s="25"/>
      <c r="G9" s="25"/>
      <c r="H9" s="25"/>
      <c r="I9" s="25"/>
      <c r="J9" s="25"/>
      <c r="K9" s="25"/>
      <c r="L9" s="25"/>
      <c r="M9" s="25"/>
      <c r="N9" s="25"/>
      <c r="O9" s="25"/>
      <c r="P9" s="25"/>
      <c r="Q9" s="25"/>
      <c r="R9" s="25"/>
      <c r="S9" s="25"/>
      <c r="T9" s="25"/>
      <c r="U9" s="25"/>
      <c r="V9" s="25"/>
      <c r="W9" s="25"/>
      <c r="X9" s="25"/>
      <c r="Y9" s="25"/>
      <c r="AG9" s="381"/>
      <c r="AH9" s="338"/>
      <c r="AI9" s="338"/>
      <c r="AJ9" s="338"/>
      <c r="AK9" s="339"/>
      <c r="AL9" s="346"/>
      <c r="AM9" s="347"/>
      <c r="AN9" s="347"/>
      <c r="AO9" s="347"/>
      <c r="AP9" s="347"/>
      <c r="AQ9" s="347"/>
      <c r="AR9" s="347"/>
      <c r="AS9" s="347"/>
      <c r="AT9" s="347"/>
      <c r="AU9" s="347"/>
      <c r="AV9" s="347"/>
      <c r="AW9" s="347"/>
      <c r="AX9" s="347"/>
      <c r="AY9" s="347"/>
      <c r="AZ9" s="347"/>
      <c r="BA9" s="347"/>
      <c r="BB9" s="347"/>
      <c r="BC9" s="348"/>
      <c r="BD9" s="347"/>
      <c r="BE9" s="347"/>
      <c r="BF9" s="347"/>
      <c r="BG9" s="347"/>
      <c r="BH9" s="347"/>
      <c r="BI9" s="347"/>
      <c r="BJ9" s="347"/>
      <c r="BK9" s="347"/>
      <c r="BL9" s="347"/>
      <c r="BM9" s="347"/>
      <c r="BN9" s="347"/>
      <c r="BO9" s="347"/>
      <c r="BP9" s="347"/>
      <c r="BQ9" s="347"/>
      <c r="BR9" s="347"/>
      <c r="BS9" s="347"/>
      <c r="BT9" s="347"/>
      <c r="BU9" s="371"/>
    </row>
    <row r="10" spans="2:74" ht="15" customHeight="1" x14ac:dyDescent="0.15">
      <c r="AG10" s="374" t="s">
        <v>81</v>
      </c>
      <c r="AH10" s="332"/>
      <c r="AI10" s="332"/>
      <c r="AJ10" s="332"/>
      <c r="AK10" s="333"/>
      <c r="AL10" s="340" t="s">
        <v>301</v>
      </c>
      <c r="AM10" s="341"/>
      <c r="AN10" s="341"/>
      <c r="AO10" s="341"/>
      <c r="AP10" s="341"/>
      <c r="AQ10" s="341"/>
      <c r="AR10" s="341"/>
      <c r="AS10" s="341"/>
      <c r="AT10" s="341"/>
      <c r="AU10" s="341"/>
      <c r="AV10" s="341"/>
      <c r="AW10" s="341"/>
      <c r="AX10" s="341"/>
      <c r="AY10" s="341"/>
      <c r="AZ10" s="341"/>
      <c r="BA10" s="341"/>
      <c r="BB10" s="341"/>
      <c r="BC10" s="342"/>
      <c r="BD10" s="341" t="s">
        <v>337</v>
      </c>
      <c r="BE10" s="341"/>
      <c r="BF10" s="341"/>
      <c r="BG10" s="341"/>
      <c r="BH10" s="341"/>
      <c r="BI10" s="341"/>
      <c r="BJ10" s="341"/>
      <c r="BK10" s="341"/>
      <c r="BL10" s="341"/>
      <c r="BM10" s="341"/>
      <c r="BN10" s="341"/>
      <c r="BO10" s="341"/>
      <c r="BP10" s="341"/>
      <c r="BQ10" s="341"/>
      <c r="BR10" s="341"/>
      <c r="BS10" s="341"/>
      <c r="BT10" s="341"/>
      <c r="BU10" s="372"/>
    </row>
    <row r="11" spans="2:74" ht="15" customHeight="1" x14ac:dyDescent="0.15">
      <c r="N11" s="28"/>
      <c r="O11" s="162"/>
      <c r="P11" s="162"/>
      <c r="Q11" s="162"/>
      <c r="R11" s="162"/>
      <c r="S11" s="162"/>
      <c r="T11" s="162"/>
      <c r="U11" s="162"/>
      <c r="V11" s="162"/>
      <c r="W11" s="162"/>
      <c r="X11" s="162"/>
      <c r="Y11" s="162"/>
      <c r="Z11" s="162"/>
      <c r="AA11" s="162"/>
      <c r="AB11" s="162"/>
      <c r="AG11" s="375"/>
      <c r="AH11" s="335"/>
      <c r="AI11" s="335"/>
      <c r="AJ11" s="335"/>
      <c r="AK11" s="336"/>
      <c r="AL11" s="343"/>
      <c r="AM11" s="344"/>
      <c r="AN11" s="344"/>
      <c r="AO11" s="344"/>
      <c r="AP11" s="344"/>
      <c r="AQ11" s="344"/>
      <c r="AR11" s="344"/>
      <c r="AS11" s="344"/>
      <c r="AT11" s="344"/>
      <c r="AU11" s="344"/>
      <c r="AV11" s="344"/>
      <c r="AW11" s="344"/>
      <c r="AX11" s="344"/>
      <c r="AY11" s="344"/>
      <c r="AZ11" s="344"/>
      <c r="BA11" s="344"/>
      <c r="BB11" s="344"/>
      <c r="BC11" s="345"/>
      <c r="BD11" s="344"/>
      <c r="BE11" s="344"/>
      <c r="BF11" s="344"/>
      <c r="BG11" s="344"/>
      <c r="BH11" s="344"/>
      <c r="BI11" s="344"/>
      <c r="BJ11" s="344"/>
      <c r="BK11" s="344"/>
      <c r="BL11" s="344"/>
      <c r="BM11" s="344"/>
      <c r="BN11" s="344"/>
      <c r="BO11" s="344"/>
      <c r="BP11" s="344"/>
      <c r="BQ11" s="344"/>
      <c r="BR11" s="344"/>
      <c r="BS11" s="344"/>
      <c r="BT11" s="344"/>
      <c r="BU11" s="373"/>
    </row>
    <row r="12" spans="2:74" ht="15" customHeight="1" x14ac:dyDescent="0.15">
      <c r="N12" s="65"/>
      <c r="AA12" s="163"/>
      <c r="AB12" s="163"/>
      <c r="AG12" s="375"/>
      <c r="AH12" s="335"/>
      <c r="AI12" s="335"/>
      <c r="AJ12" s="335"/>
      <c r="AK12" s="336"/>
      <c r="AL12" s="346"/>
      <c r="AM12" s="347"/>
      <c r="AN12" s="347"/>
      <c r="AO12" s="347"/>
      <c r="AP12" s="347"/>
      <c r="AQ12" s="347"/>
      <c r="AR12" s="347"/>
      <c r="AS12" s="347"/>
      <c r="AT12" s="347"/>
      <c r="AU12" s="347"/>
      <c r="AV12" s="347"/>
      <c r="AW12" s="347"/>
      <c r="AX12" s="347"/>
      <c r="AY12" s="347"/>
      <c r="AZ12" s="347"/>
      <c r="BA12" s="347"/>
      <c r="BB12" s="347"/>
      <c r="BC12" s="348"/>
      <c r="BD12" s="347"/>
      <c r="BE12" s="347"/>
      <c r="BF12" s="347"/>
      <c r="BG12" s="347"/>
      <c r="BH12" s="347"/>
      <c r="BI12" s="347"/>
      <c r="BJ12" s="347"/>
      <c r="BK12" s="347"/>
      <c r="BL12" s="347"/>
      <c r="BM12" s="347"/>
      <c r="BN12" s="347"/>
      <c r="BO12" s="347"/>
      <c r="BP12" s="347"/>
      <c r="BQ12" s="347"/>
      <c r="BR12" s="347"/>
      <c r="BS12" s="347"/>
      <c r="BT12" s="347"/>
      <c r="BU12" s="371"/>
    </row>
    <row r="13" spans="2:74" ht="15" customHeight="1" x14ac:dyDescent="0.15">
      <c r="M13" s="28"/>
      <c r="N13" s="65"/>
      <c r="AA13" s="163"/>
      <c r="AB13" s="163"/>
      <c r="AF13" s="179"/>
      <c r="AG13" s="376" t="s">
        <v>302</v>
      </c>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72"/>
    </row>
    <row r="14" spans="2:74" ht="15" customHeight="1" thickBot="1" x14ac:dyDescent="0.2">
      <c r="M14" s="28"/>
      <c r="N14" s="65"/>
      <c r="AA14" s="163"/>
      <c r="AB14" s="163"/>
      <c r="AF14" s="179"/>
      <c r="AG14" s="377"/>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4"/>
      <c r="BQ14" s="344"/>
      <c r="BR14" s="344"/>
      <c r="BS14" s="344"/>
      <c r="BT14" s="344"/>
      <c r="BU14" s="373"/>
    </row>
    <row r="15" spans="2:74" ht="15" customHeight="1" thickTop="1" thickBot="1" x14ac:dyDescent="0.2">
      <c r="B15" s="407" t="s">
        <v>75</v>
      </c>
      <c r="C15" s="408"/>
      <c r="D15" s="408"/>
      <c r="E15" s="408"/>
      <c r="F15" s="408"/>
      <c r="G15" s="408"/>
      <c r="H15" s="408"/>
      <c r="I15" s="408"/>
      <c r="J15" s="408"/>
      <c r="K15" s="408"/>
      <c r="L15" s="408"/>
      <c r="M15" s="408"/>
      <c r="N15" s="408"/>
      <c r="O15" s="408"/>
      <c r="P15" s="408"/>
      <c r="Q15" s="408"/>
      <c r="R15" s="408"/>
      <c r="S15" s="408"/>
      <c r="T15" s="408"/>
      <c r="U15" s="408"/>
      <c r="V15" s="409"/>
      <c r="W15" s="425" t="s">
        <v>76</v>
      </c>
      <c r="X15" s="426"/>
      <c r="Y15" s="426"/>
      <c r="Z15" s="426"/>
      <c r="AA15" s="426"/>
      <c r="AB15" s="426"/>
      <c r="AC15" s="427"/>
      <c r="AF15" s="179"/>
      <c r="AG15" s="378"/>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80"/>
    </row>
    <row r="16" spans="2:74" ht="15" customHeight="1" x14ac:dyDescent="0.15">
      <c r="B16" s="403" t="s">
        <v>118</v>
      </c>
      <c r="C16" s="300"/>
      <c r="D16" s="300"/>
      <c r="E16" s="300"/>
      <c r="F16" s="300"/>
      <c r="G16" s="300"/>
      <c r="H16" s="300"/>
      <c r="I16" s="300" t="s">
        <v>119</v>
      </c>
      <c r="J16" s="300"/>
      <c r="K16" s="300"/>
      <c r="L16" s="300"/>
      <c r="M16" s="300"/>
      <c r="N16" s="300"/>
      <c r="O16" s="300"/>
      <c r="P16" s="300" t="s">
        <v>120</v>
      </c>
      <c r="Q16" s="300"/>
      <c r="R16" s="300"/>
      <c r="S16" s="300"/>
      <c r="T16" s="300"/>
      <c r="U16" s="300"/>
      <c r="V16" s="429"/>
      <c r="W16" s="428" t="s">
        <v>121</v>
      </c>
      <c r="X16" s="300"/>
      <c r="Y16" s="300"/>
      <c r="Z16" s="300"/>
      <c r="AA16" s="300"/>
      <c r="AB16" s="300"/>
      <c r="AC16" s="429"/>
      <c r="AG16" s="165" t="s">
        <v>303</v>
      </c>
      <c r="AH16" s="181"/>
      <c r="AI16" s="181"/>
      <c r="AJ16" s="181"/>
      <c r="AK16" s="182"/>
      <c r="AL16" s="180"/>
      <c r="AM16" s="181"/>
      <c r="AN16" s="181"/>
      <c r="AO16" s="181"/>
      <c r="AP16" s="181"/>
      <c r="AQ16" s="181"/>
      <c r="AR16" s="181"/>
      <c r="AS16" s="181"/>
      <c r="AT16" s="181"/>
      <c r="AU16" s="181"/>
      <c r="AV16" s="181"/>
      <c r="AW16" s="181"/>
      <c r="AX16" s="182"/>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28"/>
    </row>
    <row r="17" spans="2:73" ht="15" customHeight="1" x14ac:dyDescent="0.15">
      <c r="B17" s="404" t="s">
        <v>160</v>
      </c>
      <c r="C17" s="349"/>
      <c r="D17" s="349"/>
      <c r="E17" s="349"/>
      <c r="F17" s="349"/>
      <c r="G17" s="349"/>
      <c r="H17" s="349"/>
      <c r="I17" s="382" t="s">
        <v>195</v>
      </c>
      <c r="J17" s="382"/>
      <c r="K17" s="382"/>
      <c r="L17" s="382"/>
      <c r="M17" s="382"/>
      <c r="N17" s="382"/>
      <c r="O17" s="382"/>
      <c r="P17" s="349" t="s">
        <v>123</v>
      </c>
      <c r="Q17" s="349"/>
      <c r="R17" s="349"/>
      <c r="S17" s="349"/>
      <c r="T17" s="349"/>
      <c r="U17" s="349"/>
      <c r="V17" s="433"/>
      <c r="W17" s="430" t="s">
        <v>122</v>
      </c>
      <c r="X17" s="431"/>
      <c r="Y17" s="431"/>
      <c r="Z17" s="431"/>
      <c r="AA17" s="431"/>
      <c r="AB17" s="431"/>
      <c r="AC17" s="432"/>
    </row>
    <row r="18" spans="2:73" ht="15" customHeight="1" x14ac:dyDescent="0.15">
      <c r="B18" s="404"/>
      <c r="C18" s="349"/>
      <c r="D18" s="349"/>
      <c r="E18" s="349"/>
      <c r="F18" s="349"/>
      <c r="G18" s="349"/>
      <c r="H18" s="349"/>
      <c r="I18" s="382"/>
      <c r="J18" s="382"/>
      <c r="K18" s="382"/>
      <c r="L18" s="382"/>
      <c r="M18" s="382"/>
      <c r="N18" s="382"/>
      <c r="O18" s="382"/>
      <c r="P18" s="349"/>
      <c r="Q18" s="349"/>
      <c r="R18" s="349"/>
      <c r="S18" s="349"/>
      <c r="T18" s="349"/>
      <c r="U18" s="349"/>
      <c r="V18" s="433"/>
      <c r="W18" s="430"/>
      <c r="X18" s="431"/>
      <c r="Y18" s="431"/>
      <c r="Z18" s="431"/>
      <c r="AA18" s="431"/>
      <c r="AB18" s="431"/>
      <c r="AC18" s="432"/>
      <c r="AG18" s="331" t="s">
        <v>159</v>
      </c>
      <c r="AH18" s="332"/>
      <c r="AI18" s="332"/>
      <c r="AJ18" s="332"/>
      <c r="AK18" s="333"/>
      <c r="AL18" s="340" t="s">
        <v>349</v>
      </c>
      <c r="AM18" s="341"/>
      <c r="AN18" s="341"/>
      <c r="AO18" s="341"/>
      <c r="AP18" s="341"/>
      <c r="AQ18" s="341"/>
      <c r="AR18" s="341"/>
      <c r="AS18" s="341"/>
      <c r="AT18" s="341"/>
      <c r="AU18" s="341"/>
      <c r="AV18" s="341"/>
      <c r="AW18" s="341"/>
      <c r="AX18" s="341"/>
      <c r="AY18" s="341"/>
      <c r="AZ18" s="341"/>
      <c r="BA18" s="341"/>
      <c r="BB18" s="341"/>
      <c r="BC18" s="341"/>
      <c r="BD18" s="341"/>
      <c r="BE18" s="341"/>
      <c r="BF18" s="342"/>
      <c r="BG18" s="331" t="s">
        <v>124</v>
      </c>
      <c r="BH18" s="332"/>
      <c r="BI18" s="332"/>
      <c r="BJ18" s="332"/>
      <c r="BK18" s="332"/>
      <c r="BL18" s="332"/>
      <c r="BM18" s="332"/>
      <c r="BN18" s="332"/>
      <c r="BO18" s="332"/>
      <c r="BP18" s="332"/>
      <c r="BQ18" s="332"/>
      <c r="BR18" s="332"/>
      <c r="BS18" s="332"/>
      <c r="BT18" s="332"/>
      <c r="BU18" s="333"/>
    </row>
    <row r="19" spans="2:73" ht="15" customHeight="1" x14ac:dyDescent="0.15">
      <c r="B19" s="404" t="str">
        <f>IF(AND(R50&lt;&gt;R51,COUNTIF(M51:Q53,"17日以上")=3),IF(R51&gt;R50,IF(OR((AX46-F57)&gt;1,(BE46-M57)&gt;1,(BL46-T57)&gt;1),"○","×"),IF(OR((F57-AX46)&gt;1,(M57-BE46)&gt;1,(T57-BL46)&gt;1),"○","×")),"×")</f>
        <v>×</v>
      </c>
      <c r="C19" s="349"/>
      <c r="D19" s="349"/>
      <c r="E19" s="349"/>
      <c r="F19" s="349"/>
      <c r="G19" s="349"/>
      <c r="H19" s="349"/>
      <c r="I19" s="349" t="e">
        <f ca="1">IF(AND(AH55="含む",COUNTIF(BY51:BY53,1)=3,OR(ABS(AX46-AX49)&gt;1,ABS(BE46-BE49)&gt;1,ABS(BL46-BL49)&gt;1)),"○","×")</f>
        <v>#DIV/0!</v>
      </c>
      <c r="J19" s="349"/>
      <c r="K19" s="349"/>
      <c r="L19" s="349"/>
      <c r="M19" s="349"/>
      <c r="N19" s="349"/>
      <c r="O19" s="349"/>
      <c r="P19" s="349" t="e">
        <f>IF(R51&gt;R50,IF(OR((AX49-F57)&gt;0,(BE49-M57)&gt;0,(BL49-T57)&gt;0),"○","×"),IF(OR((F57-AX49)&gt;0,(M57-BE49)&gt;0,(T57-BL49)&gt;0),"○","×"))</f>
        <v>#DIV/0!</v>
      </c>
      <c r="Q19" s="349"/>
      <c r="R19" s="349"/>
      <c r="S19" s="349"/>
      <c r="T19" s="349"/>
      <c r="U19" s="349"/>
      <c r="V19" s="433"/>
      <c r="W19" s="362" t="e">
        <f>IF(OR(ABS(AX54-AX57)&gt;1,ABS(BE54-BE57)&gt;1,ABS(BL54-BL57)&gt;1),"○","×")</f>
        <v>#DIV/0!</v>
      </c>
      <c r="X19" s="349"/>
      <c r="Y19" s="349"/>
      <c r="Z19" s="349"/>
      <c r="AA19" s="349"/>
      <c r="AB19" s="349"/>
      <c r="AC19" s="433"/>
      <c r="AG19" s="334"/>
      <c r="AH19" s="335"/>
      <c r="AI19" s="335"/>
      <c r="AJ19" s="335"/>
      <c r="AK19" s="336"/>
      <c r="AL19" s="343"/>
      <c r="AM19" s="344"/>
      <c r="AN19" s="344"/>
      <c r="AO19" s="344"/>
      <c r="AP19" s="344"/>
      <c r="AQ19" s="344"/>
      <c r="AR19" s="344"/>
      <c r="AS19" s="344"/>
      <c r="AT19" s="344"/>
      <c r="AU19" s="344"/>
      <c r="AV19" s="344"/>
      <c r="AW19" s="344"/>
      <c r="AX19" s="344"/>
      <c r="AY19" s="344"/>
      <c r="AZ19" s="344"/>
      <c r="BA19" s="344"/>
      <c r="BB19" s="344"/>
      <c r="BC19" s="344"/>
      <c r="BD19" s="344"/>
      <c r="BE19" s="344"/>
      <c r="BF19" s="345"/>
      <c r="BG19" s="334"/>
      <c r="BH19" s="335"/>
      <c r="BI19" s="335"/>
      <c r="BJ19" s="335"/>
      <c r="BK19" s="335"/>
      <c r="BL19" s="335"/>
      <c r="BM19" s="335"/>
      <c r="BN19" s="335"/>
      <c r="BO19" s="335"/>
      <c r="BP19" s="335"/>
      <c r="BQ19" s="335"/>
      <c r="BR19" s="335"/>
      <c r="BS19" s="335"/>
      <c r="BT19" s="335"/>
      <c r="BU19" s="336"/>
    </row>
    <row r="20" spans="2:73" ht="15" customHeight="1" thickBot="1" x14ac:dyDescent="0.2">
      <c r="B20" s="405"/>
      <c r="C20" s="406"/>
      <c r="D20" s="406"/>
      <c r="E20" s="406"/>
      <c r="F20" s="406"/>
      <c r="G20" s="406"/>
      <c r="H20" s="406"/>
      <c r="I20" s="406"/>
      <c r="J20" s="406"/>
      <c r="K20" s="406"/>
      <c r="L20" s="406"/>
      <c r="M20" s="406"/>
      <c r="N20" s="406"/>
      <c r="O20" s="406"/>
      <c r="P20" s="406"/>
      <c r="Q20" s="406"/>
      <c r="R20" s="406"/>
      <c r="S20" s="406"/>
      <c r="T20" s="406"/>
      <c r="U20" s="406"/>
      <c r="V20" s="434"/>
      <c r="W20" s="439"/>
      <c r="X20" s="406"/>
      <c r="Y20" s="406"/>
      <c r="Z20" s="406"/>
      <c r="AA20" s="406"/>
      <c r="AB20" s="406"/>
      <c r="AC20" s="434"/>
      <c r="AG20" s="337"/>
      <c r="AH20" s="338"/>
      <c r="AI20" s="338"/>
      <c r="AJ20" s="338"/>
      <c r="AK20" s="339"/>
      <c r="AL20" s="346"/>
      <c r="AM20" s="347"/>
      <c r="AN20" s="347"/>
      <c r="AO20" s="347"/>
      <c r="AP20" s="347"/>
      <c r="AQ20" s="347"/>
      <c r="AR20" s="347"/>
      <c r="AS20" s="347"/>
      <c r="AT20" s="347"/>
      <c r="AU20" s="347"/>
      <c r="AV20" s="347"/>
      <c r="AW20" s="347"/>
      <c r="AX20" s="347"/>
      <c r="AY20" s="347"/>
      <c r="AZ20" s="347"/>
      <c r="BA20" s="347"/>
      <c r="BB20" s="347"/>
      <c r="BC20" s="347"/>
      <c r="BD20" s="347"/>
      <c r="BE20" s="347"/>
      <c r="BF20" s="348"/>
      <c r="BG20" s="337"/>
      <c r="BH20" s="338"/>
      <c r="BI20" s="338"/>
      <c r="BJ20" s="338"/>
      <c r="BK20" s="338"/>
      <c r="BL20" s="338"/>
      <c r="BM20" s="338"/>
      <c r="BN20" s="338"/>
      <c r="BO20" s="338"/>
      <c r="BP20" s="338"/>
      <c r="BQ20" s="338"/>
      <c r="BR20" s="338"/>
      <c r="BS20" s="338"/>
      <c r="BT20" s="338"/>
      <c r="BU20" s="339"/>
    </row>
    <row r="21" spans="2:73" ht="15" customHeight="1" thickTop="1" x14ac:dyDescent="0.15">
      <c r="B21" s="410" t="s">
        <v>116</v>
      </c>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F21" s="178"/>
      <c r="AG21" s="331" t="s">
        <v>315</v>
      </c>
      <c r="AH21" s="332"/>
      <c r="AI21" s="332"/>
      <c r="AJ21" s="332"/>
      <c r="AK21" s="333"/>
      <c r="AL21" s="340" t="s">
        <v>313</v>
      </c>
      <c r="AM21" s="341"/>
      <c r="AN21" s="341"/>
      <c r="AO21" s="341"/>
      <c r="AP21" s="341"/>
      <c r="AQ21" s="341"/>
      <c r="AR21" s="341"/>
      <c r="AS21" s="341"/>
      <c r="AT21" s="341"/>
      <c r="AU21" s="341"/>
      <c r="AV21" s="341"/>
      <c r="AW21" s="341"/>
      <c r="AX21" s="341"/>
      <c r="AY21" s="341"/>
      <c r="AZ21" s="341"/>
      <c r="BA21" s="341"/>
      <c r="BB21" s="341"/>
      <c r="BC21" s="341"/>
      <c r="BD21" s="341"/>
      <c r="BE21" s="341"/>
      <c r="BF21" s="342"/>
      <c r="BG21" s="331" t="s">
        <v>314</v>
      </c>
      <c r="BH21" s="332"/>
      <c r="BI21" s="332"/>
      <c r="BJ21" s="332"/>
      <c r="BK21" s="332"/>
      <c r="BL21" s="332"/>
      <c r="BM21" s="332"/>
      <c r="BN21" s="332"/>
      <c r="BO21" s="332"/>
      <c r="BP21" s="332"/>
      <c r="BQ21" s="332"/>
      <c r="BR21" s="332"/>
      <c r="BS21" s="332"/>
      <c r="BT21" s="332"/>
      <c r="BU21" s="333"/>
    </row>
    <row r="22" spans="2:73" ht="15" customHeight="1" x14ac:dyDescent="0.15">
      <c r="B22" s="411"/>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55"/>
      <c r="AF22" s="178"/>
      <c r="AG22" s="334"/>
      <c r="AH22" s="335"/>
      <c r="AI22" s="335"/>
      <c r="AJ22" s="335"/>
      <c r="AK22" s="336"/>
      <c r="AL22" s="343"/>
      <c r="AM22" s="344"/>
      <c r="AN22" s="344"/>
      <c r="AO22" s="344"/>
      <c r="AP22" s="344"/>
      <c r="AQ22" s="344"/>
      <c r="AR22" s="344"/>
      <c r="AS22" s="344"/>
      <c r="AT22" s="344"/>
      <c r="AU22" s="344"/>
      <c r="AV22" s="344"/>
      <c r="AW22" s="344"/>
      <c r="AX22" s="344"/>
      <c r="AY22" s="344"/>
      <c r="AZ22" s="344"/>
      <c r="BA22" s="344"/>
      <c r="BB22" s="344"/>
      <c r="BC22" s="344"/>
      <c r="BD22" s="344"/>
      <c r="BE22" s="344"/>
      <c r="BF22" s="345"/>
      <c r="BG22" s="334"/>
      <c r="BH22" s="335"/>
      <c r="BI22" s="335"/>
      <c r="BJ22" s="335"/>
      <c r="BK22" s="335"/>
      <c r="BL22" s="335"/>
      <c r="BM22" s="335"/>
      <c r="BN22" s="335"/>
      <c r="BO22" s="335"/>
      <c r="BP22" s="335"/>
      <c r="BQ22" s="335"/>
      <c r="BR22" s="335"/>
      <c r="BS22" s="335"/>
      <c r="BT22" s="335"/>
      <c r="BU22" s="336"/>
    </row>
    <row r="23" spans="2:73" ht="15" customHeight="1" thickBot="1" x14ac:dyDescent="0.2">
      <c r="J23" s="367" t="s">
        <v>253</v>
      </c>
      <c r="K23" s="367"/>
      <c r="L23" s="367"/>
      <c r="AD23" s="55"/>
      <c r="AF23" s="178"/>
      <c r="AG23" s="337"/>
      <c r="AH23" s="338"/>
      <c r="AI23" s="338"/>
      <c r="AJ23" s="338"/>
      <c r="AK23" s="339"/>
      <c r="AL23" s="346"/>
      <c r="AM23" s="347"/>
      <c r="AN23" s="347"/>
      <c r="AO23" s="347"/>
      <c r="AP23" s="347"/>
      <c r="AQ23" s="347"/>
      <c r="AR23" s="347"/>
      <c r="AS23" s="347"/>
      <c r="AT23" s="347"/>
      <c r="AU23" s="347"/>
      <c r="AV23" s="347"/>
      <c r="AW23" s="347"/>
      <c r="AX23" s="347"/>
      <c r="AY23" s="347"/>
      <c r="AZ23" s="347"/>
      <c r="BA23" s="347"/>
      <c r="BB23" s="347"/>
      <c r="BC23" s="347"/>
      <c r="BD23" s="347"/>
      <c r="BE23" s="347"/>
      <c r="BF23" s="348"/>
      <c r="BG23" s="337"/>
      <c r="BH23" s="338"/>
      <c r="BI23" s="338"/>
      <c r="BJ23" s="338"/>
      <c r="BK23" s="338"/>
      <c r="BL23" s="338"/>
      <c r="BM23" s="338"/>
      <c r="BN23" s="338"/>
      <c r="BO23" s="338"/>
      <c r="BP23" s="338"/>
      <c r="BQ23" s="338"/>
      <c r="BR23" s="338"/>
      <c r="BS23" s="338"/>
      <c r="BT23" s="338"/>
      <c r="BU23" s="339"/>
    </row>
    <row r="24" spans="2:73" ht="15" customHeight="1" x14ac:dyDescent="0.15">
      <c r="B24" s="349" t="s">
        <v>69</v>
      </c>
      <c r="C24" s="349"/>
      <c r="D24" s="349"/>
      <c r="E24" s="22" t="s">
        <v>68</v>
      </c>
      <c r="F24" s="349" t="s">
        <v>121</v>
      </c>
      <c r="G24" s="349"/>
      <c r="H24" s="349"/>
      <c r="I24" s="22" t="s">
        <v>66</v>
      </c>
      <c r="J24" s="442" t="s">
        <v>118</v>
      </c>
      <c r="K24" s="443"/>
      <c r="L24" s="444"/>
      <c r="M24" s="22" t="s">
        <v>65</v>
      </c>
      <c r="N24" s="349" t="s">
        <v>119</v>
      </c>
      <c r="O24" s="349"/>
      <c r="P24" s="349"/>
      <c r="Q24" s="22" t="s">
        <v>65</v>
      </c>
      <c r="R24" s="349" t="s">
        <v>120</v>
      </c>
      <c r="S24" s="349"/>
      <c r="T24" s="349"/>
      <c r="U24" s="22" t="s">
        <v>65</v>
      </c>
      <c r="V24" s="349" t="s">
        <v>73</v>
      </c>
      <c r="W24" s="349"/>
      <c r="X24" s="349"/>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row>
    <row r="25" spans="2:73" ht="15" customHeight="1" x14ac:dyDescent="0.15">
      <c r="B25" s="349"/>
      <c r="C25" s="349"/>
      <c r="D25" s="349"/>
      <c r="E25" s="22" t="s">
        <v>72</v>
      </c>
      <c r="F25" s="349"/>
      <c r="G25" s="349"/>
      <c r="H25" s="349"/>
      <c r="I25" s="22" t="s">
        <v>72</v>
      </c>
      <c r="J25" s="445"/>
      <c r="K25" s="349"/>
      <c r="L25" s="446"/>
      <c r="M25" s="22" t="s">
        <v>70</v>
      </c>
      <c r="N25" s="349"/>
      <c r="O25" s="349"/>
      <c r="P25" s="349"/>
      <c r="Q25" s="22" t="s">
        <v>70</v>
      </c>
      <c r="R25" s="349"/>
      <c r="S25" s="349"/>
      <c r="T25" s="349"/>
      <c r="U25" s="22" t="s">
        <v>70</v>
      </c>
      <c r="V25" s="349"/>
      <c r="W25" s="349"/>
      <c r="X25" s="349"/>
    </row>
    <row r="26" spans="2:73" ht="15" customHeight="1" thickBot="1" x14ac:dyDescent="0.2">
      <c r="B26" s="349"/>
      <c r="C26" s="349"/>
      <c r="D26" s="349"/>
      <c r="F26" s="349"/>
      <c r="G26" s="349"/>
      <c r="H26" s="349"/>
      <c r="J26" s="447"/>
      <c r="K26" s="448"/>
      <c r="L26" s="449"/>
      <c r="N26" s="349"/>
      <c r="O26" s="349"/>
      <c r="P26" s="349"/>
      <c r="R26" s="349"/>
      <c r="S26" s="349"/>
      <c r="T26" s="349"/>
      <c r="V26" s="349"/>
      <c r="W26" s="349"/>
      <c r="X26" s="349"/>
    </row>
    <row r="27" spans="2:73" ht="15" customHeight="1" x14ac:dyDescent="0.15">
      <c r="G27" s="22" t="s">
        <v>67</v>
      </c>
      <c r="H27" s="22" t="s">
        <v>66</v>
      </c>
      <c r="O27" s="22" t="s">
        <v>71</v>
      </c>
      <c r="P27" s="22" t="s">
        <v>66</v>
      </c>
      <c r="S27" s="22" t="s">
        <v>71</v>
      </c>
      <c r="T27" s="22" t="s">
        <v>66</v>
      </c>
    </row>
    <row r="28" spans="2:73" ht="15" customHeight="1" x14ac:dyDescent="0.15">
      <c r="F28" s="349" t="s">
        <v>312</v>
      </c>
      <c r="G28" s="349"/>
      <c r="H28" s="349"/>
      <c r="N28" s="349" t="s">
        <v>332</v>
      </c>
      <c r="O28" s="349"/>
      <c r="P28" s="349"/>
      <c r="R28" s="349" t="s">
        <v>74</v>
      </c>
      <c r="S28" s="349"/>
      <c r="T28" s="349"/>
    </row>
    <row r="29" spans="2:73" ht="15" customHeight="1" x14ac:dyDescent="0.15">
      <c r="F29" s="349"/>
      <c r="G29" s="349"/>
      <c r="H29" s="349"/>
      <c r="N29" s="349"/>
      <c r="O29" s="349"/>
      <c r="P29" s="349"/>
      <c r="R29" s="349"/>
      <c r="S29" s="349"/>
      <c r="T29" s="349"/>
    </row>
    <row r="30" spans="2:73" ht="15" customHeight="1" x14ac:dyDescent="0.15">
      <c r="F30" s="349"/>
      <c r="G30" s="349"/>
      <c r="H30" s="349"/>
      <c r="N30" s="349"/>
      <c r="O30" s="349"/>
      <c r="P30" s="349"/>
      <c r="R30" s="349"/>
      <c r="S30" s="349"/>
      <c r="T30" s="349"/>
      <c r="U30" s="29" t="s">
        <v>78</v>
      </c>
    </row>
    <row r="31" spans="2:73" ht="15" customHeight="1" x14ac:dyDescent="0.15">
      <c r="B31" s="27" t="s">
        <v>176</v>
      </c>
    </row>
    <row r="32" spans="2:73" ht="15" customHeight="1" x14ac:dyDescent="0.15">
      <c r="B32" s="27" t="s">
        <v>156</v>
      </c>
    </row>
    <row r="33" spans="2:84" s="27" customFormat="1" ht="15" customHeight="1" x14ac:dyDescent="0.15">
      <c r="B33" s="27" t="s">
        <v>154</v>
      </c>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row>
    <row r="34" spans="2:84" ht="15" customHeight="1" x14ac:dyDescent="0.15">
      <c r="B34" s="27" t="s">
        <v>155</v>
      </c>
      <c r="AL34" s="159"/>
    </row>
    <row r="35" spans="2:84" ht="15" customHeight="1" x14ac:dyDescent="0.15">
      <c r="B35" s="27" t="s">
        <v>177</v>
      </c>
      <c r="AL35" s="349" t="s">
        <v>148</v>
      </c>
      <c r="AM35" s="349"/>
      <c r="AN35" s="349" t="s">
        <v>141</v>
      </c>
      <c r="AO35" s="349"/>
      <c r="AP35" s="349"/>
      <c r="AQ35" s="352" t="s">
        <v>60</v>
      </c>
      <c r="AR35" s="355"/>
      <c r="AS35" s="355"/>
      <c r="AT35" s="355"/>
      <c r="AU35" s="355"/>
      <c r="AV35" s="355"/>
      <c r="AW35" s="355"/>
      <c r="AX35" s="355"/>
      <c r="AY35" s="353"/>
      <c r="AZ35" s="350" t="s">
        <v>61</v>
      </c>
      <c r="BA35" s="350"/>
      <c r="BB35" s="350"/>
      <c r="BC35" s="350"/>
      <c r="BD35" s="350"/>
      <c r="BE35" s="351">
        <f ca="1">SUMIF(M51:Q53,"17日以上",AD51:AG53)</f>
        <v>0</v>
      </c>
      <c r="BF35" s="351"/>
      <c r="BG35" s="351"/>
      <c r="BH35" s="351"/>
      <c r="BI35" s="352" t="s">
        <v>28</v>
      </c>
      <c r="BJ35" s="353"/>
      <c r="BK35" s="352" t="s">
        <v>56</v>
      </c>
      <c r="BL35" s="353"/>
      <c r="BM35" s="351">
        <f ca="1">BE35/COUNTIF(M51:Q53,"17日以上")</f>
        <v>0</v>
      </c>
      <c r="BN35" s="351"/>
      <c r="BO35" s="351"/>
      <c r="BP35" s="351"/>
      <c r="BQ35" s="350" t="s">
        <v>43</v>
      </c>
      <c r="BR35" s="350"/>
      <c r="BS35" s="58" t="s">
        <v>150</v>
      </c>
    </row>
    <row r="36" spans="2:84" ht="15" customHeight="1" x14ac:dyDescent="0.15">
      <c r="B36" s="27" t="s">
        <v>258</v>
      </c>
      <c r="AE36" s="28"/>
      <c r="AF36" s="28"/>
      <c r="AG36" s="28"/>
      <c r="AH36" s="28"/>
      <c r="AI36" s="28"/>
      <c r="AL36" s="349"/>
      <c r="AM36" s="349"/>
      <c r="AN36" s="349" t="s">
        <v>142</v>
      </c>
      <c r="AO36" s="349"/>
      <c r="AP36" s="349"/>
      <c r="AQ36" s="352" t="s">
        <v>52</v>
      </c>
      <c r="AR36" s="355"/>
      <c r="AS36" s="355"/>
      <c r="AT36" s="355"/>
      <c r="AU36" s="355"/>
      <c r="AV36" s="355"/>
      <c r="AW36" s="355"/>
      <c r="AX36" s="355"/>
      <c r="AY36" s="353"/>
      <c r="AZ36" s="350" t="s">
        <v>40</v>
      </c>
      <c r="BA36" s="350"/>
      <c r="BB36" s="350"/>
      <c r="BC36" s="350"/>
      <c r="BD36" s="350"/>
      <c r="BE36" s="351">
        <f>SUMIF(BY51:BY53,1,R51:U53)</f>
        <v>0</v>
      </c>
      <c r="BF36" s="351"/>
      <c r="BG36" s="351"/>
      <c r="BH36" s="351"/>
      <c r="BI36" s="352" t="s">
        <v>28</v>
      </c>
      <c r="BJ36" s="353"/>
      <c r="BK36" s="352" t="s">
        <v>56</v>
      </c>
      <c r="BL36" s="353"/>
      <c r="BM36" s="351" t="e">
        <f>BE36/COUNTIF(BY51:BY53,1)</f>
        <v>#DIV/0!</v>
      </c>
      <c r="BN36" s="351"/>
      <c r="BO36" s="351"/>
      <c r="BP36" s="351"/>
      <c r="BQ36" s="350" t="s">
        <v>44</v>
      </c>
      <c r="BR36" s="350"/>
      <c r="BS36" s="58"/>
    </row>
    <row r="37" spans="2:84" ht="15" customHeight="1" x14ac:dyDescent="0.15">
      <c r="B37" s="27" t="s">
        <v>333</v>
      </c>
      <c r="AE37" s="28"/>
      <c r="AF37" s="28"/>
      <c r="AG37" s="28"/>
      <c r="AH37" s="28"/>
      <c r="AI37" s="28"/>
      <c r="AL37" s="349"/>
      <c r="AM37" s="349"/>
      <c r="AN37" s="349"/>
      <c r="AO37" s="349"/>
      <c r="AP37" s="349"/>
      <c r="AQ37" s="352" t="s">
        <v>140</v>
      </c>
      <c r="AR37" s="355"/>
      <c r="AS37" s="355"/>
      <c r="AT37" s="355"/>
      <c r="AU37" s="355"/>
      <c r="AV37" s="355"/>
      <c r="AW37" s="355"/>
      <c r="AX37" s="355"/>
      <c r="AY37" s="353"/>
      <c r="AZ37" s="350" t="s">
        <v>41</v>
      </c>
      <c r="BA37" s="350"/>
      <c r="BB37" s="350"/>
      <c r="BC37" s="350"/>
      <c r="BD37" s="350"/>
      <c r="BE37" s="351">
        <f>SUMIF(BY42:BY50,1,X42:AA50)</f>
        <v>0</v>
      </c>
      <c r="BF37" s="351"/>
      <c r="BG37" s="351"/>
      <c r="BH37" s="351"/>
      <c r="BI37" s="352" t="s">
        <v>28</v>
      </c>
      <c r="BJ37" s="353"/>
      <c r="BK37" s="59"/>
      <c r="BL37" s="60"/>
      <c r="BM37" s="60"/>
      <c r="BN37" s="60"/>
      <c r="BO37" s="60"/>
      <c r="BP37" s="60"/>
      <c r="BQ37" s="61"/>
      <c r="BR37" s="54"/>
    </row>
    <row r="38" spans="2:84" ht="15" customHeight="1" x14ac:dyDescent="0.15">
      <c r="B38" s="27" t="s">
        <v>259</v>
      </c>
      <c r="AD38" s="28"/>
      <c r="AE38" s="28"/>
      <c r="AF38" s="28"/>
      <c r="AG38" s="28"/>
      <c r="AH38" s="28"/>
      <c r="AI38" s="28"/>
      <c r="AL38" s="349"/>
      <c r="AM38" s="349"/>
      <c r="AN38" s="349"/>
      <c r="AO38" s="349"/>
      <c r="AP38" s="349"/>
      <c r="AQ38" s="352" t="s">
        <v>53</v>
      </c>
      <c r="AR38" s="355"/>
      <c r="AS38" s="355"/>
      <c r="AT38" s="355"/>
      <c r="AU38" s="355"/>
      <c r="AV38" s="355"/>
      <c r="AW38" s="355"/>
      <c r="AX38" s="355"/>
      <c r="AY38" s="353"/>
      <c r="AZ38" s="350" t="s">
        <v>42</v>
      </c>
      <c r="BA38" s="350"/>
      <c r="BB38" s="350"/>
      <c r="BC38" s="350"/>
      <c r="BD38" s="350"/>
      <c r="BE38" s="351">
        <f>SUMIF(BY51:BY53,1,X51:AA53)</f>
        <v>0</v>
      </c>
      <c r="BF38" s="351"/>
      <c r="BG38" s="351"/>
      <c r="BH38" s="351"/>
      <c r="BI38" s="357" t="s">
        <v>28</v>
      </c>
      <c r="BJ38" s="358"/>
      <c r="BK38" s="62"/>
      <c r="BL38" s="63"/>
      <c r="BM38" s="63"/>
      <c r="BN38" s="63"/>
      <c r="BO38" s="63"/>
      <c r="BP38" s="63"/>
      <c r="BQ38" s="63"/>
      <c r="BR38" s="64"/>
    </row>
    <row r="39" spans="2:84" ht="15" customHeight="1" x14ac:dyDescent="0.15">
      <c r="B39" s="27" t="s">
        <v>204</v>
      </c>
      <c r="AD39" s="28"/>
      <c r="AE39" s="28"/>
      <c r="AF39" s="28"/>
      <c r="AG39" s="28"/>
      <c r="AH39" s="28"/>
      <c r="AI39" s="28"/>
      <c r="AL39" s="349"/>
      <c r="AM39" s="349"/>
      <c r="AN39" s="349"/>
      <c r="AO39" s="349"/>
      <c r="AP39" s="349"/>
      <c r="AQ39" s="352" t="s">
        <v>54</v>
      </c>
      <c r="AR39" s="355"/>
      <c r="AS39" s="355"/>
      <c r="AT39" s="355"/>
      <c r="AU39" s="355"/>
      <c r="AV39" s="355"/>
      <c r="AW39" s="355"/>
      <c r="AX39" s="355"/>
      <c r="AY39" s="353"/>
      <c r="AZ39" s="350" t="s">
        <v>55</v>
      </c>
      <c r="BA39" s="350"/>
      <c r="BB39" s="350"/>
      <c r="BC39" s="350"/>
      <c r="BD39" s="350"/>
      <c r="BE39" s="351">
        <f>BE37+BE38</f>
        <v>0</v>
      </c>
      <c r="BF39" s="351"/>
      <c r="BG39" s="351"/>
      <c r="BH39" s="351"/>
      <c r="BI39" s="352" t="s">
        <v>28</v>
      </c>
      <c r="BJ39" s="353"/>
      <c r="BK39" s="357" t="s">
        <v>56</v>
      </c>
      <c r="BL39" s="363"/>
      <c r="BM39" s="354" t="e">
        <f>BE39/COUNTIF(BY42:BY53,1)</f>
        <v>#DIV/0!</v>
      </c>
      <c r="BN39" s="354"/>
      <c r="BO39" s="354"/>
      <c r="BP39" s="354"/>
      <c r="BQ39" s="356" t="s">
        <v>45</v>
      </c>
      <c r="BR39" s="356"/>
      <c r="BS39" s="58" t="s">
        <v>149</v>
      </c>
    </row>
    <row r="40" spans="2:84" ht="15" customHeight="1" x14ac:dyDescent="0.15">
      <c r="AL40" s="331" t="s">
        <v>57</v>
      </c>
      <c r="AM40" s="332"/>
      <c r="AN40" s="332"/>
      <c r="AO40" s="332"/>
      <c r="AP40" s="333"/>
      <c r="AQ40" s="352" t="s">
        <v>60</v>
      </c>
      <c r="AR40" s="355"/>
      <c r="AS40" s="355"/>
      <c r="AT40" s="355"/>
      <c r="AU40" s="355"/>
      <c r="AV40" s="355"/>
      <c r="AW40" s="355"/>
      <c r="AX40" s="355"/>
      <c r="AY40" s="353"/>
      <c r="AZ40" s="350" t="s">
        <v>61</v>
      </c>
      <c r="BA40" s="350"/>
      <c r="BB40" s="350"/>
      <c r="BC40" s="350"/>
      <c r="BD40" s="350"/>
      <c r="BE40" s="351">
        <f>SUMIF(BY51:BY53,1,AD51:AG53)</f>
        <v>0</v>
      </c>
      <c r="BF40" s="351"/>
      <c r="BG40" s="351"/>
      <c r="BH40" s="351"/>
      <c r="BI40" s="352" t="s">
        <v>28</v>
      </c>
      <c r="BJ40" s="353"/>
      <c r="BK40" s="352" t="s">
        <v>56</v>
      </c>
      <c r="BL40" s="353"/>
      <c r="BM40" s="351" t="e">
        <f>INT(BE40/COUNTIF(BY51:BY53,1))</f>
        <v>#DIV/0!</v>
      </c>
      <c r="BN40" s="351"/>
      <c r="BO40" s="351"/>
      <c r="BP40" s="351"/>
      <c r="BQ40" s="350" t="s">
        <v>46</v>
      </c>
      <c r="BR40" s="350"/>
      <c r="BS40" s="58" t="s">
        <v>149</v>
      </c>
      <c r="BY40" s="27" t="s">
        <v>310</v>
      </c>
    </row>
    <row r="41" spans="2:84" ht="15" customHeight="1" x14ac:dyDescent="0.15">
      <c r="B41" s="360" t="s">
        <v>252</v>
      </c>
      <c r="C41" s="361"/>
      <c r="D41" s="361"/>
      <c r="E41" s="361"/>
      <c r="F41" s="361"/>
      <c r="G41" s="361"/>
      <c r="H41" s="361"/>
      <c r="I41" s="362"/>
      <c r="J41" s="431" t="s">
        <v>134</v>
      </c>
      <c r="K41" s="431"/>
      <c r="L41" s="431"/>
      <c r="M41" s="440" t="s">
        <v>29</v>
      </c>
      <c r="N41" s="440"/>
      <c r="O41" s="440"/>
      <c r="P41" s="440"/>
      <c r="Q41" s="441"/>
      <c r="R41" s="360" t="s">
        <v>30</v>
      </c>
      <c r="S41" s="361"/>
      <c r="T41" s="361"/>
      <c r="U41" s="361"/>
      <c r="V41" s="361"/>
      <c r="W41" s="362"/>
      <c r="X41" s="360" t="s">
        <v>31</v>
      </c>
      <c r="Y41" s="361"/>
      <c r="Z41" s="361"/>
      <c r="AA41" s="361"/>
      <c r="AB41" s="361"/>
      <c r="AC41" s="362"/>
      <c r="AD41" s="360" t="s">
        <v>32</v>
      </c>
      <c r="AE41" s="361"/>
      <c r="AF41" s="361"/>
      <c r="AG41" s="361"/>
      <c r="AH41" s="361"/>
      <c r="AI41" s="362"/>
      <c r="AL41" s="337"/>
      <c r="AM41" s="338"/>
      <c r="AN41" s="338"/>
      <c r="AO41" s="338"/>
      <c r="AP41" s="339"/>
      <c r="AQ41" s="352" t="s">
        <v>83</v>
      </c>
      <c r="AR41" s="355"/>
      <c r="AS41" s="355"/>
      <c r="AT41" s="355"/>
      <c r="AU41" s="355"/>
      <c r="AV41" s="355"/>
      <c r="AW41" s="355"/>
      <c r="AX41" s="355"/>
      <c r="AY41" s="353"/>
      <c r="AZ41" s="350" t="s">
        <v>62</v>
      </c>
      <c r="BA41" s="350"/>
      <c r="BB41" s="350"/>
      <c r="BC41" s="350"/>
      <c r="BD41" s="350"/>
      <c r="BE41" s="351">
        <f>SUMIF(BY42:BY53,1,AD42:AG53)</f>
        <v>0</v>
      </c>
      <c r="BF41" s="351"/>
      <c r="BG41" s="351"/>
      <c r="BH41" s="351"/>
      <c r="BI41" s="352" t="s">
        <v>28</v>
      </c>
      <c r="BJ41" s="353"/>
      <c r="BK41" s="352" t="s">
        <v>56</v>
      </c>
      <c r="BL41" s="353"/>
      <c r="BM41" s="351" t="e">
        <f>INT(BE41/COUNTIF(BY42:BY53,1))</f>
        <v>#DIV/0!</v>
      </c>
      <c r="BN41" s="351"/>
      <c r="BO41" s="351"/>
      <c r="BP41" s="351"/>
      <c r="BQ41" s="350" t="s">
        <v>47</v>
      </c>
      <c r="BR41" s="350"/>
      <c r="BS41" s="58" t="s">
        <v>149</v>
      </c>
      <c r="BY41" s="27" t="s">
        <v>157</v>
      </c>
    </row>
    <row r="42" spans="2:84" ht="15" customHeight="1" x14ac:dyDescent="0.15">
      <c r="B42" s="360" t="str">
        <f>【入力用】!F21</f>
        <v>令和５年</v>
      </c>
      <c r="C42" s="361"/>
      <c r="D42" s="361"/>
      <c r="E42" s="361"/>
      <c r="F42" s="361"/>
      <c r="G42" s="361" t="str">
        <f>【入力用】!F22</f>
        <v>７月</v>
      </c>
      <c r="H42" s="361"/>
      <c r="I42" s="362"/>
      <c r="J42" s="359">
        <f>【入力用】!F23</f>
        <v>0</v>
      </c>
      <c r="K42" s="359"/>
      <c r="L42" s="359"/>
      <c r="M42" s="360" t="str">
        <f>IF(【入力用】!F24="×","17日未満","17日以上")</f>
        <v>17日以上</v>
      </c>
      <c r="N42" s="361"/>
      <c r="O42" s="361"/>
      <c r="P42" s="361"/>
      <c r="Q42" s="362"/>
      <c r="R42" s="351">
        <f>【入力用】!F49</f>
        <v>0</v>
      </c>
      <c r="S42" s="351"/>
      <c r="T42" s="351"/>
      <c r="U42" s="364"/>
      <c r="V42" s="353" t="s">
        <v>36</v>
      </c>
      <c r="W42" s="350"/>
      <c r="X42" s="351">
        <f>【入力用】!F50</f>
        <v>0</v>
      </c>
      <c r="Y42" s="351"/>
      <c r="Z42" s="351"/>
      <c r="AA42" s="364"/>
      <c r="AB42" s="353" t="s">
        <v>38</v>
      </c>
      <c r="AC42" s="350"/>
      <c r="AD42" s="351">
        <f>R42+X42</f>
        <v>0</v>
      </c>
      <c r="AE42" s="351"/>
      <c r="AF42" s="351"/>
      <c r="AG42" s="364"/>
      <c r="AH42" s="353" t="s">
        <v>50</v>
      </c>
      <c r="AI42" s="350"/>
      <c r="BY42" s="28">
        <f t="shared" ref="BY42:BY53" si="0">IF(AND(M42="17日以上",J42="しない"),1,0)</f>
        <v>0</v>
      </c>
    </row>
    <row r="43" spans="2:84" ht="15" customHeight="1" x14ac:dyDescent="0.15">
      <c r="B43" s="360" t="str">
        <f>【入力用】!G21</f>
        <v>令和５年</v>
      </c>
      <c r="C43" s="361"/>
      <c r="D43" s="361"/>
      <c r="E43" s="361"/>
      <c r="F43" s="361"/>
      <c r="G43" s="361" t="str">
        <f>【入力用】!G22</f>
        <v>８月</v>
      </c>
      <c r="H43" s="361"/>
      <c r="I43" s="362"/>
      <c r="J43" s="359">
        <f>【入力用】!G23</f>
        <v>0</v>
      </c>
      <c r="K43" s="359"/>
      <c r="L43" s="359"/>
      <c r="M43" s="360" t="str">
        <f>IF(【入力用】!G24="×","17日未満","17日以上")</f>
        <v>17日以上</v>
      </c>
      <c r="N43" s="361"/>
      <c r="O43" s="361"/>
      <c r="P43" s="361"/>
      <c r="Q43" s="362"/>
      <c r="R43" s="351">
        <f>【入力用】!G49</f>
        <v>0</v>
      </c>
      <c r="S43" s="351"/>
      <c r="T43" s="351"/>
      <c r="U43" s="364"/>
      <c r="V43" s="353" t="s">
        <v>36</v>
      </c>
      <c r="W43" s="350"/>
      <c r="X43" s="351">
        <f>【入力用】!G50</f>
        <v>0</v>
      </c>
      <c r="Y43" s="351"/>
      <c r="Z43" s="351"/>
      <c r="AA43" s="364"/>
      <c r="AB43" s="353" t="s">
        <v>38</v>
      </c>
      <c r="AC43" s="350"/>
      <c r="AD43" s="351">
        <f t="shared" ref="AD43:AD53" si="1">R43+X43</f>
        <v>0</v>
      </c>
      <c r="AE43" s="351"/>
      <c r="AF43" s="351"/>
      <c r="AG43" s="364"/>
      <c r="AH43" s="353" t="s">
        <v>50</v>
      </c>
      <c r="AI43" s="350"/>
      <c r="AL43" s="349" t="s">
        <v>63</v>
      </c>
      <c r="AM43" s="349"/>
      <c r="AN43" s="349"/>
      <c r="AO43" s="349"/>
      <c r="AP43" s="349"/>
      <c r="AQ43" s="349" t="s">
        <v>49</v>
      </c>
      <c r="AR43" s="349"/>
      <c r="AS43" s="349"/>
      <c r="AT43" s="349"/>
      <c r="AU43" s="349"/>
      <c r="AV43" s="349"/>
      <c r="AW43" s="349"/>
      <c r="AX43" s="360" t="s">
        <v>48</v>
      </c>
      <c r="AY43" s="361"/>
      <c r="AZ43" s="361"/>
      <c r="BA43" s="361"/>
      <c r="BB43" s="361"/>
      <c r="BC43" s="361"/>
      <c r="BD43" s="361"/>
      <c r="BE43" s="361"/>
      <c r="BF43" s="361"/>
      <c r="BG43" s="361"/>
      <c r="BH43" s="361"/>
      <c r="BI43" s="361"/>
      <c r="BJ43" s="361"/>
      <c r="BK43" s="361"/>
      <c r="BL43" s="361"/>
      <c r="BM43" s="361"/>
      <c r="BN43" s="361"/>
      <c r="BO43" s="361"/>
      <c r="BP43" s="361"/>
      <c r="BQ43" s="361"/>
      <c r="BR43" s="362"/>
      <c r="BY43" s="28">
        <f t="shared" si="0"/>
        <v>0</v>
      </c>
    </row>
    <row r="44" spans="2:84" ht="15" customHeight="1" x14ac:dyDescent="0.15">
      <c r="B44" s="360" t="str">
        <f>【入力用】!H21</f>
        <v>令和５年</v>
      </c>
      <c r="C44" s="361"/>
      <c r="D44" s="361"/>
      <c r="E44" s="361"/>
      <c r="F44" s="361"/>
      <c r="G44" s="361" t="str">
        <f>【入力用】!H22</f>
        <v>９月</v>
      </c>
      <c r="H44" s="361"/>
      <c r="I44" s="362"/>
      <c r="J44" s="359">
        <f>【入力用】!H23</f>
        <v>0</v>
      </c>
      <c r="K44" s="359"/>
      <c r="L44" s="359"/>
      <c r="M44" s="360" t="str">
        <f>IF(【入力用】!H24="×","17日未満","17日以上")</f>
        <v>17日以上</v>
      </c>
      <c r="N44" s="361"/>
      <c r="O44" s="361"/>
      <c r="P44" s="361"/>
      <c r="Q44" s="362"/>
      <c r="R44" s="351">
        <f>【入力用】!H49</f>
        <v>0</v>
      </c>
      <c r="S44" s="351"/>
      <c r="T44" s="351"/>
      <c r="U44" s="364"/>
      <c r="V44" s="353" t="s">
        <v>36</v>
      </c>
      <c r="W44" s="350"/>
      <c r="X44" s="351">
        <f>【入力用】!H50</f>
        <v>0</v>
      </c>
      <c r="Y44" s="351"/>
      <c r="Z44" s="351"/>
      <c r="AA44" s="364"/>
      <c r="AB44" s="353" t="s">
        <v>38</v>
      </c>
      <c r="AC44" s="350"/>
      <c r="AD44" s="351">
        <f t="shared" si="1"/>
        <v>0</v>
      </c>
      <c r="AE44" s="351"/>
      <c r="AF44" s="351"/>
      <c r="AG44" s="364"/>
      <c r="AH44" s="353" t="s">
        <v>50</v>
      </c>
      <c r="AI44" s="350"/>
      <c r="AL44" s="349" t="s">
        <v>58</v>
      </c>
      <c r="AM44" s="349"/>
      <c r="AN44" s="349"/>
      <c r="AO44" s="349"/>
      <c r="AP44" s="349"/>
      <c r="AQ44" s="349" t="s">
        <v>143</v>
      </c>
      <c r="AR44" s="349"/>
      <c r="AS44" s="349"/>
      <c r="AT44" s="349"/>
      <c r="AU44" s="349"/>
      <c r="AV44" s="349"/>
      <c r="AW44" s="349"/>
      <c r="AX44" s="360" t="s">
        <v>12</v>
      </c>
      <c r="AY44" s="361"/>
      <c r="AZ44" s="361"/>
      <c r="BA44" s="361"/>
      <c r="BB44" s="361"/>
      <c r="BC44" s="361"/>
      <c r="BD44" s="362"/>
      <c r="BE44" s="360" t="s">
        <v>35</v>
      </c>
      <c r="BF44" s="361"/>
      <c r="BG44" s="361"/>
      <c r="BH44" s="361"/>
      <c r="BI44" s="361"/>
      <c r="BJ44" s="361"/>
      <c r="BK44" s="362"/>
      <c r="BL44" s="360" t="s">
        <v>147</v>
      </c>
      <c r="BM44" s="361"/>
      <c r="BN44" s="361"/>
      <c r="BO44" s="361"/>
      <c r="BP44" s="361"/>
      <c r="BQ44" s="361"/>
      <c r="BR44" s="362"/>
      <c r="BY44" s="28">
        <f t="shared" si="0"/>
        <v>0</v>
      </c>
    </row>
    <row r="45" spans="2:84" ht="15" customHeight="1" x14ac:dyDescent="0.15">
      <c r="B45" s="360" t="str">
        <f>【入力用】!I21</f>
        <v>令和５年</v>
      </c>
      <c r="C45" s="361"/>
      <c r="D45" s="361"/>
      <c r="E45" s="361"/>
      <c r="F45" s="361"/>
      <c r="G45" s="361" t="str">
        <f>【入力用】!I22</f>
        <v>10月</v>
      </c>
      <c r="H45" s="361"/>
      <c r="I45" s="362"/>
      <c r="J45" s="359">
        <f>【入力用】!I23</f>
        <v>0</v>
      </c>
      <c r="K45" s="359"/>
      <c r="L45" s="359"/>
      <c r="M45" s="360" t="str">
        <f>IF(【入力用】!I24="×","17日未満","17日以上")</f>
        <v>17日以上</v>
      </c>
      <c r="N45" s="361"/>
      <c r="O45" s="361"/>
      <c r="P45" s="361"/>
      <c r="Q45" s="362"/>
      <c r="R45" s="351">
        <f>【入力用】!I49</f>
        <v>0</v>
      </c>
      <c r="S45" s="351"/>
      <c r="T45" s="351"/>
      <c r="U45" s="364"/>
      <c r="V45" s="353" t="s">
        <v>36</v>
      </c>
      <c r="W45" s="350"/>
      <c r="X45" s="351">
        <f>【入力用】!I50</f>
        <v>0</v>
      </c>
      <c r="Y45" s="351"/>
      <c r="Z45" s="351"/>
      <c r="AA45" s="364"/>
      <c r="AB45" s="353" t="s">
        <v>38</v>
      </c>
      <c r="AC45" s="350"/>
      <c r="AD45" s="351">
        <f t="shared" si="1"/>
        <v>0</v>
      </c>
      <c r="AE45" s="351"/>
      <c r="AF45" s="351"/>
      <c r="AG45" s="364"/>
      <c r="AH45" s="353" t="s">
        <v>50</v>
      </c>
      <c r="AI45" s="350"/>
      <c r="AL45" s="349"/>
      <c r="AM45" s="349"/>
      <c r="AN45" s="349"/>
      <c r="AO45" s="349"/>
      <c r="AP45" s="349"/>
      <c r="AQ45" s="349">
        <f ca="1">INT(BM35)</f>
        <v>0</v>
      </c>
      <c r="AR45" s="349"/>
      <c r="AS45" s="349"/>
      <c r="AT45" s="349"/>
      <c r="AU45" s="349"/>
      <c r="AV45" s="349"/>
      <c r="AW45" s="349"/>
      <c r="AX45" s="360" t="s">
        <v>33</v>
      </c>
      <c r="AY45" s="362"/>
      <c r="AZ45" s="360" t="s">
        <v>34</v>
      </c>
      <c r="BA45" s="361"/>
      <c r="BB45" s="361"/>
      <c r="BC45" s="361"/>
      <c r="BD45" s="362"/>
      <c r="BE45" s="360" t="s">
        <v>33</v>
      </c>
      <c r="BF45" s="362"/>
      <c r="BG45" s="360" t="s">
        <v>34</v>
      </c>
      <c r="BH45" s="361"/>
      <c r="BI45" s="361"/>
      <c r="BJ45" s="361"/>
      <c r="BK45" s="362"/>
      <c r="BL45" s="360" t="s">
        <v>33</v>
      </c>
      <c r="BM45" s="362"/>
      <c r="BN45" s="360" t="s">
        <v>34</v>
      </c>
      <c r="BO45" s="361"/>
      <c r="BP45" s="361"/>
      <c r="BQ45" s="361"/>
      <c r="BR45" s="362"/>
      <c r="BY45" s="28">
        <f t="shared" si="0"/>
        <v>0</v>
      </c>
      <c r="CC45" s="27" t="s">
        <v>158</v>
      </c>
    </row>
    <row r="46" spans="2:84" ht="15" customHeight="1" x14ac:dyDescent="0.15">
      <c r="B46" s="360" t="str">
        <f>【入力用】!J21</f>
        <v>令和５年</v>
      </c>
      <c r="C46" s="361"/>
      <c r="D46" s="361"/>
      <c r="E46" s="361"/>
      <c r="F46" s="361"/>
      <c r="G46" s="361" t="str">
        <f>【入力用】!J22</f>
        <v>11月</v>
      </c>
      <c r="H46" s="361"/>
      <c r="I46" s="362"/>
      <c r="J46" s="359">
        <f>【入力用】!J23</f>
        <v>0</v>
      </c>
      <c r="K46" s="359"/>
      <c r="L46" s="359"/>
      <c r="M46" s="360" t="str">
        <f>IF(【入力用】!J24="×","17日未満","17日以上")</f>
        <v>17日以上</v>
      </c>
      <c r="N46" s="361"/>
      <c r="O46" s="361"/>
      <c r="P46" s="361"/>
      <c r="Q46" s="362"/>
      <c r="R46" s="351">
        <f>【入力用】!J49</f>
        <v>0</v>
      </c>
      <c r="S46" s="351"/>
      <c r="T46" s="351"/>
      <c r="U46" s="364"/>
      <c r="V46" s="353" t="s">
        <v>36</v>
      </c>
      <c r="W46" s="350"/>
      <c r="X46" s="351">
        <f>【入力用】!J50</f>
        <v>0</v>
      </c>
      <c r="Y46" s="351"/>
      <c r="Z46" s="351"/>
      <c r="AA46" s="364"/>
      <c r="AB46" s="353" t="s">
        <v>38</v>
      </c>
      <c r="AC46" s="350"/>
      <c r="AD46" s="351">
        <f t="shared" si="1"/>
        <v>0</v>
      </c>
      <c r="AE46" s="351"/>
      <c r="AF46" s="351"/>
      <c r="AG46" s="364"/>
      <c r="AH46" s="353" t="s">
        <v>50</v>
      </c>
      <c r="AI46" s="350"/>
      <c r="AL46" s="349"/>
      <c r="AM46" s="349"/>
      <c r="AN46" s="349"/>
      <c r="AO46" s="349"/>
      <c r="AP46" s="349"/>
      <c r="AQ46" s="349"/>
      <c r="AR46" s="349"/>
      <c r="AS46" s="349"/>
      <c r="AT46" s="349"/>
      <c r="AU46" s="349"/>
      <c r="AV46" s="349"/>
      <c r="AW46" s="349"/>
      <c r="AX46" s="352">
        <f ca="1">LOOKUP(AQ45,'等級表R4.10～'!B:B,'等級表R4.10～'!D:D)</f>
        <v>1</v>
      </c>
      <c r="AY46" s="353"/>
      <c r="AZ46" s="352">
        <f ca="1">LOOKUP(AQ45,'等級表R4.10～'!B:B,'等級表R4.10～'!C:C)</f>
        <v>58000</v>
      </c>
      <c r="BA46" s="355"/>
      <c r="BB46" s="355"/>
      <c r="BC46" s="355"/>
      <c r="BD46" s="23" t="s">
        <v>28</v>
      </c>
      <c r="BE46" s="352">
        <f ca="1">LOOKUP(AQ45,'等級表R4.10～'!G:G,'等級表R4.10～'!I:I)</f>
        <v>1</v>
      </c>
      <c r="BF46" s="355"/>
      <c r="BG46" s="357">
        <f ca="1">LOOKUP(AQ45,'等級表R4.10～'!G:G,'等級表R4.10～'!H:H)</f>
        <v>88000</v>
      </c>
      <c r="BH46" s="358"/>
      <c r="BI46" s="358"/>
      <c r="BJ46" s="358"/>
      <c r="BK46" s="24" t="s">
        <v>28</v>
      </c>
      <c r="BL46" s="352">
        <f ca="1">LOOKUP(AQ45,'等級表R4.10～'!L:L,'等級表R4.10～'!N:N)</f>
        <v>1</v>
      </c>
      <c r="BM46" s="355"/>
      <c r="BN46" s="357">
        <f ca="1">LOOKUP(AQ45,'等級表R4.10～'!L:L,'等級表R4.10～'!M:M)</f>
        <v>88000</v>
      </c>
      <c r="BO46" s="358"/>
      <c r="BP46" s="358"/>
      <c r="BQ46" s="358"/>
      <c r="BR46" s="24" t="s">
        <v>28</v>
      </c>
      <c r="BY46" s="28">
        <f t="shared" si="0"/>
        <v>0</v>
      </c>
      <c r="CC46" s="22" t="e">
        <f ca="1">IF(OR(F57=1,AX46=1,AX49=1,AX54=1,AX57=1,F57=50,AX46=50,AX49=50,AX54=50,AX57=50),1,0)</f>
        <v>#DIV/0!</v>
      </c>
      <c r="CD46" s="22" t="e">
        <f ca="1">IF(OR(M57=1,BE46=1,BE49=1,BE54=M242,BE57=1,M57=32,BE46=32,BE49=32,BE54=32,BE57=32),1,0)</f>
        <v>#DIV/0!</v>
      </c>
      <c r="CE46" s="22" t="e">
        <f ca="1">IF(OR(T57=1,BL46=1,BL49=1,BL54=1,BL57=1,T57=32,BL46=32,BL49=32,BL54=32,BL57=32),1,0)</f>
        <v>#DIV/0!</v>
      </c>
      <c r="CF46" s="22" t="e">
        <f ca="1">IF(OR(CC46=1,CD46=1,CE46=1),1,0)</f>
        <v>#DIV/0!</v>
      </c>
    </row>
    <row r="47" spans="2:84" ht="15" customHeight="1" x14ac:dyDescent="0.15">
      <c r="B47" s="360" t="str">
        <f>【入力用】!K21</f>
        <v>令和５年</v>
      </c>
      <c r="C47" s="361"/>
      <c r="D47" s="361"/>
      <c r="E47" s="361"/>
      <c r="F47" s="361"/>
      <c r="G47" s="361" t="str">
        <f>【入力用】!K22</f>
        <v>12月</v>
      </c>
      <c r="H47" s="361"/>
      <c r="I47" s="362"/>
      <c r="J47" s="359">
        <f>【入力用】!K23</f>
        <v>0</v>
      </c>
      <c r="K47" s="359"/>
      <c r="L47" s="359"/>
      <c r="M47" s="360" t="str">
        <f>IF(【入力用】!K24="×","17日未満","17日以上")</f>
        <v>17日以上</v>
      </c>
      <c r="N47" s="361"/>
      <c r="O47" s="361"/>
      <c r="P47" s="361"/>
      <c r="Q47" s="362"/>
      <c r="R47" s="351">
        <f>【入力用】!K49</f>
        <v>0</v>
      </c>
      <c r="S47" s="351"/>
      <c r="T47" s="351"/>
      <c r="U47" s="364"/>
      <c r="V47" s="353" t="s">
        <v>36</v>
      </c>
      <c r="W47" s="350"/>
      <c r="X47" s="351">
        <f>【入力用】!K50</f>
        <v>0</v>
      </c>
      <c r="Y47" s="351"/>
      <c r="Z47" s="351"/>
      <c r="AA47" s="364"/>
      <c r="AB47" s="353" t="s">
        <v>38</v>
      </c>
      <c r="AC47" s="350"/>
      <c r="AD47" s="351">
        <f t="shared" si="1"/>
        <v>0</v>
      </c>
      <c r="AE47" s="351"/>
      <c r="AF47" s="351"/>
      <c r="AG47" s="364"/>
      <c r="AH47" s="353" t="s">
        <v>50</v>
      </c>
      <c r="AI47" s="350"/>
      <c r="AL47" s="349" t="s">
        <v>59</v>
      </c>
      <c r="AM47" s="349"/>
      <c r="AN47" s="349"/>
      <c r="AO47" s="349"/>
      <c r="AP47" s="349"/>
      <c r="AQ47" s="349" t="s">
        <v>144</v>
      </c>
      <c r="AR47" s="349"/>
      <c r="AS47" s="349"/>
      <c r="AT47" s="349"/>
      <c r="AU47" s="349"/>
      <c r="AV47" s="349"/>
      <c r="AW47" s="349"/>
      <c r="AX47" s="360" t="s">
        <v>12</v>
      </c>
      <c r="AY47" s="361"/>
      <c r="AZ47" s="361"/>
      <c r="BA47" s="361"/>
      <c r="BB47" s="361"/>
      <c r="BC47" s="361"/>
      <c r="BD47" s="362"/>
      <c r="BE47" s="360" t="s">
        <v>35</v>
      </c>
      <c r="BF47" s="361"/>
      <c r="BG47" s="361"/>
      <c r="BH47" s="361"/>
      <c r="BI47" s="361"/>
      <c r="BJ47" s="361"/>
      <c r="BK47" s="362"/>
      <c r="BL47" s="360" t="s">
        <v>147</v>
      </c>
      <c r="BM47" s="361"/>
      <c r="BN47" s="361"/>
      <c r="BO47" s="361"/>
      <c r="BP47" s="361"/>
      <c r="BQ47" s="361"/>
      <c r="BR47" s="362"/>
      <c r="BY47" s="28">
        <f t="shared" si="0"/>
        <v>0</v>
      </c>
    </row>
    <row r="48" spans="2:84" ht="15" customHeight="1" x14ac:dyDescent="0.15">
      <c r="B48" s="360" t="str">
        <f>【入力用】!L21</f>
        <v>令和６年</v>
      </c>
      <c r="C48" s="361"/>
      <c r="D48" s="361"/>
      <c r="E48" s="361"/>
      <c r="F48" s="361"/>
      <c r="G48" s="361" t="str">
        <f>【入力用】!L22</f>
        <v>１月</v>
      </c>
      <c r="H48" s="361"/>
      <c r="I48" s="362"/>
      <c r="J48" s="359">
        <f>【入力用】!L23</f>
        <v>0</v>
      </c>
      <c r="K48" s="359"/>
      <c r="L48" s="359"/>
      <c r="M48" s="360" t="str">
        <f>IF(【入力用】!L24="×","17日未満","17日以上")</f>
        <v>17日以上</v>
      </c>
      <c r="N48" s="361"/>
      <c r="O48" s="361"/>
      <c r="P48" s="361"/>
      <c r="Q48" s="362"/>
      <c r="R48" s="351">
        <f>【入力用】!L49</f>
        <v>0</v>
      </c>
      <c r="S48" s="351"/>
      <c r="T48" s="351"/>
      <c r="U48" s="364"/>
      <c r="V48" s="353" t="s">
        <v>36</v>
      </c>
      <c r="W48" s="350"/>
      <c r="X48" s="351">
        <f>【入力用】!L50</f>
        <v>0</v>
      </c>
      <c r="Y48" s="351"/>
      <c r="Z48" s="351"/>
      <c r="AA48" s="364"/>
      <c r="AB48" s="353" t="s">
        <v>38</v>
      </c>
      <c r="AC48" s="350"/>
      <c r="AD48" s="351">
        <f t="shared" si="1"/>
        <v>0</v>
      </c>
      <c r="AE48" s="351"/>
      <c r="AF48" s="351"/>
      <c r="AG48" s="364"/>
      <c r="AH48" s="353" t="s">
        <v>50</v>
      </c>
      <c r="AI48" s="350"/>
      <c r="AL48" s="349"/>
      <c r="AM48" s="349"/>
      <c r="AN48" s="349"/>
      <c r="AO48" s="349"/>
      <c r="AP48" s="349"/>
      <c r="AQ48" s="349" t="e">
        <f>INT(BM36+BM39)</f>
        <v>#DIV/0!</v>
      </c>
      <c r="AR48" s="349"/>
      <c r="AS48" s="349"/>
      <c r="AT48" s="349"/>
      <c r="AU48" s="349"/>
      <c r="AV48" s="349"/>
      <c r="AW48" s="349"/>
      <c r="AX48" s="360" t="s">
        <v>33</v>
      </c>
      <c r="AY48" s="362"/>
      <c r="AZ48" s="360" t="s">
        <v>34</v>
      </c>
      <c r="BA48" s="361"/>
      <c r="BB48" s="361"/>
      <c r="BC48" s="361"/>
      <c r="BD48" s="362"/>
      <c r="BE48" s="360" t="s">
        <v>33</v>
      </c>
      <c r="BF48" s="362"/>
      <c r="BG48" s="360" t="s">
        <v>34</v>
      </c>
      <c r="BH48" s="361"/>
      <c r="BI48" s="361"/>
      <c r="BJ48" s="361"/>
      <c r="BK48" s="362"/>
      <c r="BL48" s="360" t="s">
        <v>33</v>
      </c>
      <c r="BM48" s="362"/>
      <c r="BN48" s="360" t="s">
        <v>34</v>
      </c>
      <c r="BO48" s="361"/>
      <c r="BP48" s="361"/>
      <c r="BQ48" s="361"/>
      <c r="BR48" s="362"/>
      <c r="BY48" s="28">
        <f t="shared" si="0"/>
        <v>0</v>
      </c>
    </row>
    <row r="49" spans="2:77" ht="15" customHeight="1" x14ac:dyDescent="0.15">
      <c r="B49" s="360" t="str">
        <f>【入力用】!M21</f>
        <v>令和６年</v>
      </c>
      <c r="C49" s="361"/>
      <c r="D49" s="361"/>
      <c r="E49" s="361"/>
      <c r="F49" s="361"/>
      <c r="G49" s="361" t="str">
        <f>【入力用】!M22</f>
        <v>２月</v>
      </c>
      <c r="H49" s="361"/>
      <c r="I49" s="362"/>
      <c r="J49" s="359">
        <f>【入力用】!M23</f>
        <v>0</v>
      </c>
      <c r="K49" s="359"/>
      <c r="L49" s="359"/>
      <c r="M49" s="360" t="str">
        <f>IF(【入力用】!M24="×","17日未満","17日以上")</f>
        <v>17日以上</v>
      </c>
      <c r="N49" s="361"/>
      <c r="O49" s="361"/>
      <c r="P49" s="361"/>
      <c r="Q49" s="362"/>
      <c r="R49" s="351">
        <f>【入力用】!M49</f>
        <v>0</v>
      </c>
      <c r="S49" s="351"/>
      <c r="T49" s="351"/>
      <c r="U49" s="364"/>
      <c r="V49" s="353" t="s">
        <v>36</v>
      </c>
      <c r="W49" s="350"/>
      <c r="X49" s="351">
        <f>【入力用】!M50</f>
        <v>0</v>
      </c>
      <c r="Y49" s="351"/>
      <c r="Z49" s="351"/>
      <c r="AA49" s="364"/>
      <c r="AB49" s="353" t="s">
        <v>38</v>
      </c>
      <c r="AC49" s="350"/>
      <c r="AD49" s="351">
        <f t="shared" si="1"/>
        <v>0</v>
      </c>
      <c r="AE49" s="351"/>
      <c r="AF49" s="351"/>
      <c r="AG49" s="364"/>
      <c r="AH49" s="353" t="s">
        <v>50</v>
      </c>
      <c r="AI49" s="350"/>
      <c r="AL49" s="349"/>
      <c r="AM49" s="349"/>
      <c r="AN49" s="349"/>
      <c r="AO49" s="349"/>
      <c r="AP49" s="349"/>
      <c r="AQ49" s="349"/>
      <c r="AR49" s="349"/>
      <c r="AS49" s="349"/>
      <c r="AT49" s="349"/>
      <c r="AU49" s="349"/>
      <c r="AV49" s="349"/>
      <c r="AW49" s="349"/>
      <c r="AX49" s="352" t="e">
        <f>LOOKUP(AQ48,'等級表R4.10～'!B:B,'等級表R4.10～'!D:D)</f>
        <v>#DIV/0!</v>
      </c>
      <c r="AY49" s="353"/>
      <c r="AZ49" s="352" t="e">
        <f>LOOKUP(AQ48,'等級表R4.10～'!B:B,'等級表R4.10～'!C:C)</f>
        <v>#DIV/0!</v>
      </c>
      <c r="BA49" s="355"/>
      <c r="BB49" s="355"/>
      <c r="BC49" s="355"/>
      <c r="BD49" s="23" t="s">
        <v>28</v>
      </c>
      <c r="BE49" s="352" t="e">
        <f>LOOKUP(AQ48,'等級表R4.10～'!G:G,'等級表R4.10～'!I:I)</f>
        <v>#DIV/0!</v>
      </c>
      <c r="BF49" s="355"/>
      <c r="BG49" s="357" t="e">
        <f>LOOKUP(AQ48,'等級表R4.10～'!G:G,'等級表R4.10～'!H:H)</f>
        <v>#DIV/0!</v>
      </c>
      <c r="BH49" s="358"/>
      <c r="BI49" s="358"/>
      <c r="BJ49" s="358"/>
      <c r="BK49" s="24" t="s">
        <v>28</v>
      </c>
      <c r="BL49" s="352" t="e">
        <f>LOOKUP(AQ48,'等級表R4.10～'!L:L,'等級表R4.10～'!N:N)</f>
        <v>#DIV/0!</v>
      </c>
      <c r="BM49" s="355"/>
      <c r="BN49" s="357" t="e">
        <f>LOOKUP(AQ48,'等級表R4.10～'!L:L,'等級表R4.10～'!M:M)</f>
        <v>#DIV/0!</v>
      </c>
      <c r="BO49" s="358"/>
      <c r="BP49" s="358"/>
      <c r="BQ49" s="358"/>
      <c r="BR49" s="24" t="s">
        <v>28</v>
      </c>
      <c r="BY49" s="28">
        <f t="shared" si="0"/>
        <v>0</v>
      </c>
    </row>
    <row r="50" spans="2:77" ht="15" customHeight="1" x14ac:dyDescent="0.15">
      <c r="B50" s="360" t="str">
        <f>【入力用】!N21</f>
        <v>令和６年</v>
      </c>
      <c r="C50" s="361"/>
      <c r="D50" s="361"/>
      <c r="E50" s="361"/>
      <c r="F50" s="361"/>
      <c r="G50" s="361" t="str">
        <f>【入力用】!N22</f>
        <v>３月</v>
      </c>
      <c r="H50" s="361"/>
      <c r="I50" s="362"/>
      <c r="J50" s="359">
        <f>【入力用】!N23</f>
        <v>0</v>
      </c>
      <c r="K50" s="359"/>
      <c r="L50" s="359"/>
      <c r="M50" s="360" t="str">
        <f>IF(【入力用】!N24="×","17日未満","17日以上")</f>
        <v>17日以上</v>
      </c>
      <c r="N50" s="361"/>
      <c r="O50" s="361"/>
      <c r="P50" s="361"/>
      <c r="Q50" s="362"/>
      <c r="R50" s="351">
        <f>【入力用】!N49</f>
        <v>0</v>
      </c>
      <c r="S50" s="351"/>
      <c r="T50" s="351"/>
      <c r="U50" s="364"/>
      <c r="V50" s="353" t="s">
        <v>36</v>
      </c>
      <c r="W50" s="350"/>
      <c r="X50" s="351">
        <f>【入力用】!N50</f>
        <v>0</v>
      </c>
      <c r="Y50" s="351"/>
      <c r="Z50" s="351"/>
      <c r="AA50" s="364"/>
      <c r="AB50" s="353" t="s">
        <v>38</v>
      </c>
      <c r="AC50" s="350"/>
      <c r="AD50" s="351">
        <f t="shared" si="1"/>
        <v>0</v>
      </c>
      <c r="AE50" s="351"/>
      <c r="AF50" s="351"/>
      <c r="AG50" s="364"/>
      <c r="AH50" s="353" t="s">
        <v>50</v>
      </c>
      <c r="AI50" s="350"/>
      <c r="BY50" s="28">
        <f t="shared" si="0"/>
        <v>0</v>
      </c>
    </row>
    <row r="51" spans="2:77" ht="15" customHeight="1" x14ac:dyDescent="0.15">
      <c r="B51" s="360" t="str">
        <f>【入力用】!O21</f>
        <v>令和６年</v>
      </c>
      <c r="C51" s="361"/>
      <c r="D51" s="361"/>
      <c r="E51" s="361"/>
      <c r="F51" s="361"/>
      <c r="G51" s="361" t="str">
        <f>【入力用】!O22</f>
        <v>４月</v>
      </c>
      <c r="H51" s="361"/>
      <c r="I51" s="362"/>
      <c r="J51" s="359">
        <f>【入力用】!O23</f>
        <v>0</v>
      </c>
      <c r="K51" s="359"/>
      <c r="L51" s="359"/>
      <c r="M51" s="360" t="str">
        <f>IF(【入力用】!O24="×","17日未満","17日以上")</f>
        <v>17日以上</v>
      </c>
      <c r="N51" s="361"/>
      <c r="O51" s="361"/>
      <c r="P51" s="361"/>
      <c r="Q51" s="362"/>
      <c r="R51" s="351">
        <f>【入力用】!O49</f>
        <v>0</v>
      </c>
      <c r="S51" s="351"/>
      <c r="T51" s="351"/>
      <c r="U51" s="364"/>
      <c r="V51" s="363" t="s">
        <v>37</v>
      </c>
      <c r="W51" s="356"/>
      <c r="X51" s="351">
        <f>【入力用】!O50</f>
        <v>0</v>
      </c>
      <c r="Y51" s="351"/>
      <c r="Z51" s="351"/>
      <c r="AA51" s="364"/>
      <c r="AB51" s="363" t="s">
        <v>39</v>
      </c>
      <c r="AC51" s="356"/>
      <c r="AD51" s="351">
        <f t="shared" si="1"/>
        <v>0</v>
      </c>
      <c r="AE51" s="351"/>
      <c r="AF51" s="351"/>
      <c r="AG51" s="364"/>
      <c r="AH51" s="363" t="s">
        <v>51</v>
      </c>
      <c r="AI51" s="356"/>
      <c r="AL51" s="360" t="s">
        <v>64</v>
      </c>
      <c r="AM51" s="361"/>
      <c r="AN51" s="361"/>
      <c r="AO51" s="361"/>
      <c r="AP51" s="362"/>
      <c r="AQ51" s="349" t="s">
        <v>49</v>
      </c>
      <c r="AR51" s="349"/>
      <c r="AS51" s="349"/>
      <c r="AT51" s="349"/>
      <c r="AU51" s="349"/>
      <c r="AV51" s="349"/>
      <c r="AW51" s="349"/>
      <c r="AX51" s="360" t="s">
        <v>48</v>
      </c>
      <c r="AY51" s="361"/>
      <c r="AZ51" s="361"/>
      <c r="BA51" s="361"/>
      <c r="BB51" s="361"/>
      <c r="BC51" s="361"/>
      <c r="BD51" s="361"/>
      <c r="BE51" s="361"/>
      <c r="BF51" s="361"/>
      <c r="BG51" s="361"/>
      <c r="BH51" s="361"/>
      <c r="BI51" s="361"/>
      <c r="BJ51" s="361"/>
      <c r="BK51" s="361"/>
      <c r="BL51" s="361"/>
      <c r="BM51" s="361"/>
      <c r="BN51" s="361"/>
      <c r="BO51" s="361"/>
      <c r="BP51" s="361"/>
      <c r="BQ51" s="361"/>
      <c r="BR51" s="362"/>
      <c r="BX51" s="28"/>
      <c r="BY51" s="28">
        <f t="shared" si="0"/>
        <v>0</v>
      </c>
    </row>
    <row r="52" spans="2:77" ht="15" customHeight="1" x14ac:dyDescent="0.15">
      <c r="B52" s="360" t="str">
        <f>【入力用】!P21</f>
        <v>令和６年</v>
      </c>
      <c r="C52" s="361"/>
      <c r="D52" s="361"/>
      <c r="E52" s="361"/>
      <c r="F52" s="361"/>
      <c r="G52" s="361" t="str">
        <f>【入力用】!P22</f>
        <v>５月</v>
      </c>
      <c r="H52" s="361"/>
      <c r="I52" s="362"/>
      <c r="J52" s="359">
        <f>【入力用】!P23</f>
        <v>0</v>
      </c>
      <c r="K52" s="359"/>
      <c r="L52" s="359"/>
      <c r="M52" s="360" t="str">
        <f>IF(【入力用】!P24="×","17日未満","17日以上")</f>
        <v>17日以上</v>
      </c>
      <c r="N52" s="361"/>
      <c r="O52" s="361"/>
      <c r="P52" s="361"/>
      <c r="Q52" s="362"/>
      <c r="R52" s="351">
        <f>【入力用】!P49</f>
        <v>0</v>
      </c>
      <c r="S52" s="351"/>
      <c r="T52" s="351"/>
      <c r="U52" s="364"/>
      <c r="V52" s="363" t="s">
        <v>37</v>
      </c>
      <c r="W52" s="356"/>
      <c r="X52" s="351">
        <f>【入力用】!P50</f>
        <v>0</v>
      </c>
      <c r="Y52" s="351"/>
      <c r="Z52" s="351"/>
      <c r="AA52" s="364"/>
      <c r="AB52" s="363" t="s">
        <v>39</v>
      </c>
      <c r="AC52" s="356"/>
      <c r="AD52" s="351">
        <f>R52+X52</f>
        <v>0</v>
      </c>
      <c r="AE52" s="351"/>
      <c r="AF52" s="351"/>
      <c r="AG52" s="364"/>
      <c r="AH52" s="363" t="s">
        <v>51</v>
      </c>
      <c r="AI52" s="356"/>
      <c r="AL52" s="331" t="s">
        <v>58</v>
      </c>
      <c r="AM52" s="332"/>
      <c r="AN52" s="332"/>
      <c r="AO52" s="332"/>
      <c r="AP52" s="333"/>
      <c r="AQ52" s="349" t="s">
        <v>145</v>
      </c>
      <c r="AR52" s="349"/>
      <c r="AS52" s="349"/>
      <c r="AT52" s="349"/>
      <c r="AU52" s="349"/>
      <c r="AV52" s="349"/>
      <c r="AW52" s="349"/>
      <c r="AX52" s="360" t="s">
        <v>12</v>
      </c>
      <c r="AY52" s="361"/>
      <c r="AZ52" s="361"/>
      <c r="BA52" s="361"/>
      <c r="BB52" s="361"/>
      <c r="BC52" s="361"/>
      <c r="BD52" s="362"/>
      <c r="BE52" s="360" t="s">
        <v>35</v>
      </c>
      <c r="BF52" s="361"/>
      <c r="BG52" s="361"/>
      <c r="BH52" s="361"/>
      <c r="BI52" s="361"/>
      <c r="BJ52" s="361"/>
      <c r="BK52" s="362"/>
      <c r="BL52" s="360" t="s">
        <v>147</v>
      </c>
      <c r="BM52" s="361"/>
      <c r="BN52" s="361"/>
      <c r="BO52" s="361"/>
      <c r="BP52" s="361"/>
      <c r="BQ52" s="361"/>
      <c r="BR52" s="362"/>
      <c r="BX52" s="28"/>
      <c r="BY52" s="28">
        <f t="shared" si="0"/>
        <v>0</v>
      </c>
    </row>
    <row r="53" spans="2:77" ht="15" customHeight="1" x14ac:dyDescent="0.15">
      <c r="B53" s="360" t="str">
        <f>【入力用】!Q21</f>
        <v>令和６年</v>
      </c>
      <c r="C53" s="361"/>
      <c r="D53" s="361"/>
      <c r="E53" s="361"/>
      <c r="F53" s="361"/>
      <c r="G53" s="361" t="str">
        <f>【入力用】!Q22</f>
        <v>６月</v>
      </c>
      <c r="H53" s="361"/>
      <c r="I53" s="362"/>
      <c r="J53" s="359">
        <f>【入力用】!Q23</f>
        <v>0</v>
      </c>
      <c r="K53" s="359"/>
      <c r="L53" s="359"/>
      <c r="M53" s="360" t="str">
        <f>IF(【入力用】!Q24="×","17日未満","17日以上")</f>
        <v>17日以上</v>
      </c>
      <c r="N53" s="361"/>
      <c r="O53" s="361"/>
      <c r="P53" s="361"/>
      <c r="Q53" s="362"/>
      <c r="R53" s="351">
        <f>【入力用】!Q49</f>
        <v>0</v>
      </c>
      <c r="S53" s="351"/>
      <c r="T53" s="351"/>
      <c r="U53" s="364"/>
      <c r="V53" s="363" t="s">
        <v>37</v>
      </c>
      <c r="W53" s="356"/>
      <c r="X53" s="351">
        <f>【入力用】!Q50</f>
        <v>0</v>
      </c>
      <c r="Y53" s="351"/>
      <c r="Z53" s="351"/>
      <c r="AA53" s="364"/>
      <c r="AB53" s="363" t="s">
        <v>39</v>
      </c>
      <c r="AC53" s="356"/>
      <c r="AD53" s="351">
        <f t="shared" si="1"/>
        <v>0</v>
      </c>
      <c r="AE53" s="351"/>
      <c r="AF53" s="351"/>
      <c r="AG53" s="364"/>
      <c r="AH53" s="363" t="s">
        <v>51</v>
      </c>
      <c r="AI53" s="356"/>
      <c r="AL53" s="334"/>
      <c r="AM53" s="335"/>
      <c r="AN53" s="335"/>
      <c r="AO53" s="335"/>
      <c r="AP53" s="336"/>
      <c r="AQ53" s="331" t="e">
        <f>BM40</f>
        <v>#DIV/0!</v>
      </c>
      <c r="AR53" s="332"/>
      <c r="AS53" s="332"/>
      <c r="AT53" s="332"/>
      <c r="AU53" s="332"/>
      <c r="AV53" s="332"/>
      <c r="AW53" s="333"/>
      <c r="AX53" s="360" t="s">
        <v>33</v>
      </c>
      <c r="AY53" s="362"/>
      <c r="AZ53" s="360" t="s">
        <v>34</v>
      </c>
      <c r="BA53" s="361"/>
      <c r="BB53" s="361"/>
      <c r="BC53" s="361"/>
      <c r="BD53" s="362"/>
      <c r="BE53" s="360" t="s">
        <v>33</v>
      </c>
      <c r="BF53" s="362"/>
      <c r="BG53" s="360" t="s">
        <v>34</v>
      </c>
      <c r="BH53" s="361"/>
      <c r="BI53" s="361"/>
      <c r="BJ53" s="361"/>
      <c r="BK53" s="362"/>
      <c r="BL53" s="360" t="s">
        <v>33</v>
      </c>
      <c r="BM53" s="362"/>
      <c r="BN53" s="360" t="s">
        <v>34</v>
      </c>
      <c r="BO53" s="361"/>
      <c r="BP53" s="361"/>
      <c r="BQ53" s="361"/>
      <c r="BR53" s="362"/>
      <c r="BX53" s="28"/>
      <c r="BY53" s="28">
        <f t="shared" si="0"/>
        <v>0</v>
      </c>
    </row>
    <row r="54" spans="2:77" ht="15" customHeight="1" x14ac:dyDescent="0.15">
      <c r="R54" s="361"/>
      <c r="S54" s="361"/>
      <c r="T54" s="361"/>
      <c r="U54" s="361"/>
      <c r="X54" s="332"/>
      <c r="Y54" s="332"/>
      <c r="Z54" s="332"/>
      <c r="AA54" s="332"/>
      <c r="AD54" s="332"/>
      <c r="AE54" s="332"/>
      <c r="AF54" s="332"/>
      <c r="AG54" s="332"/>
      <c r="AL54" s="337"/>
      <c r="AM54" s="338"/>
      <c r="AN54" s="338"/>
      <c r="AO54" s="338"/>
      <c r="AP54" s="339"/>
      <c r="AQ54" s="337"/>
      <c r="AR54" s="338"/>
      <c r="AS54" s="338"/>
      <c r="AT54" s="338"/>
      <c r="AU54" s="338"/>
      <c r="AV54" s="338"/>
      <c r="AW54" s="339"/>
      <c r="AX54" s="352" t="e">
        <f>LOOKUP(AQ53,'等級表R4.10～'!B:B,'等級表R4.10～'!D:D)</f>
        <v>#DIV/0!</v>
      </c>
      <c r="AY54" s="353"/>
      <c r="AZ54" s="352" t="e">
        <f>LOOKUP(AQ53,'等級表R4.10～'!B:B,'等級表R4.10～'!C:C)</f>
        <v>#DIV/0!</v>
      </c>
      <c r="BA54" s="355"/>
      <c r="BB54" s="355"/>
      <c r="BC54" s="355"/>
      <c r="BD54" s="23" t="s">
        <v>28</v>
      </c>
      <c r="BE54" s="352" t="e">
        <f>LOOKUP(AQ53,'等級表R4.10～'!G:G,'等級表R4.10～'!I:I)</f>
        <v>#DIV/0!</v>
      </c>
      <c r="BF54" s="355"/>
      <c r="BG54" s="357" t="e">
        <f>LOOKUP(AQ53,'等級表R4.10～'!G:G,'等級表R4.10～'!H:H)</f>
        <v>#DIV/0!</v>
      </c>
      <c r="BH54" s="358"/>
      <c r="BI54" s="358"/>
      <c r="BJ54" s="358"/>
      <c r="BK54" s="24" t="s">
        <v>28</v>
      </c>
      <c r="BL54" s="352" t="e">
        <f>LOOKUP(AQ53,'等級表R4.10～'!L:L,'等級表R4.10～'!N:N)</f>
        <v>#DIV/0!</v>
      </c>
      <c r="BM54" s="355"/>
      <c r="BN54" s="357" t="e">
        <f>LOOKUP(AQ53,'等級表R4.10～'!L:L,'等級表R4.10～'!M:M)</f>
        <v>#DIV/0!</v>
      </c>
      <c r="BO54" s="358"/>
      <c r="BP54" s="358"/>
      <c r="BQ54" s="358"/>
      <c r="BR54" s="24" t="s">
        <v>28</v>
      </c>
      <c r="BS54" s="58"/>
    </row>
    <row r="55" spans="2:77" ht="15" customHeight="1" x14ac:dyDescent="0.15">
      <c r="B55" s="331" t="s">
        <v>153</v>
      </c>
      <c r="C55" s="332"/>
      <c r="D55" s="332"/>
      <c r="E55" s="333"/>
      <c r="F55" s="360" t="s">
        <v>12</v>
      </c>
      <c r="G55" s="361"/>
      <c r="H55" s="361"/>
      <c r="I55" s="361"/>
      <c r="J55" s="361"/>
      <c r="K55" s="361"/>
      <c r="L55" s="362"/>
      <c r="M55" s="360" t="s">
        <v>35</v>
      </c>
      <c r="N55" s="361"/>
      <c r="O55" s="361"/>
      <c r="P55" s="361"/>
      <c r="Q55" s="361"/>
      <c r="R55" s="361"/>
      <c r="S55" s="362"/>
      <c r="T55" s="360" t="s">
        <v>152</v>
      </c>
      <c r="U55" s="361"/>
      <c r="V55" s="361"/>
      <c r="W55" s="361"/>
      <c r="X55" s="361"/>
      <c r="Y55" s="361"/>
      <c r="Z55" s="362"/>
      <c r="AA55" s="382" t="s">
        <v>197</v>
      </c>
      <c r="AB55" s="382"/>
      <c r="AC55" s="382"/>
      <c r="AD55" s="382"/>
      <c r="AE55" s="382"/>
      <c r="AF55" s="382"/>
      <c r="AG55" s="382"/>
      <c r="AH55" s="383" t="str">
        <f>【入力用】!G57</f>
        <v>含む</v>
      </c>
      <c r="AI55" s="384"/>
      <c r="AL55" s="331" t="s">
        <v>59</v>
      </c>
      <c r="AM55" s="332"/>
      <c r="AN55" s="332"/>
      <c r="AO55" s="332"/>
      <c r="AP55" s="333"/>
      <c r="AQ55" s="349" t="s">
        <v>146</v>
      </c>
      <c r="AR55" s="349"/>
      <c r="AS55" s="349"/>
      <c r="AT55" s="349"/>
      <c r="AU55" s="349"/>
      <c r="AV55" s="349"/>
      <c r="AW55" s="349"/>
      <c r="AX55" s="360" t="s">
        <v>12</v>
      </c>
      <c r="AY55" s="361"/>
      <c r="AZ55" s="361"/>
      <c r="BA55" s="361"/>
      <c r="BB55" s="361"/>
      <c r="BC55" s="361"/>
      <c r="BD55" s="362"/>
      <c r="BE55" s="360" t="s">
        <v>35</v>
      </c>
      <c r="BF55" s="361"/>
      <c r="BG55" s="361"/>
      <c r="BH55" s="361"/>
      <c r="BI55" s="361"/>
      <c r="BJ55" s="361"/>
      <c r="BK55" s="362"/>
      <c r="BL55" s="360" t="s">
        <v>147</v>
      </c>
      <c r="BM55" s="361"/>
      <c r="BN55" s="361"/>
      <c r="BO55" s="361"/>
      <c r="BP55" s="361"/>
      <c r="BQ55" s="361"/>
      <c r="BR55" s="362"/>
    </row>
    <row r="56" spans="2:77" ht="15" customHeight="1" x14ac:dyDescent="0.15">
      <c r="B56" s="334"/>
      <c r="C56" s="335"/>
      <c r="D56" s="335"/>
      <c r="E56" s="336"/>
      <c r="F56" s="360" t="s">
        <v>33</v>
      </c>
      <c r="G56" s="392"/>
      <c r="H56" s="361" t="s">
        <v>34</v>
      </c>
      <c r="I56" s="361"/>
      <c r="J56" s="361"/>
      <c r="K56" s="361"/>
      <c r="L56" s="362"/>
      <c r="M56" s="360" t="s">
        <v>33</v>
      </c>
      <c r="N56" s="392"/>
      <c r="O56" s="361" t="s">
        <v>34</v>
      </c>
      <c r="P56" s="361"/>
      <c r="Q56" s="361"/>
      <c r="R56" s="361"/>
      <c r="S56" s="362"/>
      <c r="T56" s="331" t="s">
        <v>151</v>
      </c>
      <c r="U56" s="391"/>
      <c r="V56" s="361" t="s">
        <v>34</v>
      </c>
      <c r="W56" s="361"/>
      <c r="X56" s="361"/>
      <c r="Y56" s="361"/>
      <c r="Z56" s="362"/>
      <c r="AA56" s="382"/>
      <c r="AB56" s="382"/>
      <c r="AC56" s="382"/>
      <c r="AD56" s="382"/>
      <c r="AE56" s="382"/>
      <c r="AF56" s="382"/>
      <c r="AG56" s="382"/>
      <c r="AH56" s="385"/>
      <c r="AI56" s="386"/>
      <c r="AL56" s="334"/>
      <c r="AM56" s="335"/>
      <c r="AN56" s="335"/>
      <c r="AO56" s="335"/>
      <c r="AP56" s="336"/>
      <c r="AQ56" s="349" t="e">
        <f>BM41</f>
        <v>#DIV/0!</v>
      </c>
      <c r="AR56" s="349"/>
      <c r="AS56" s="349"/>
      <c r="AT56" s="349"/>
      <c r="AU56" s="349"/>
      <c r="AV56" s="349"/>
      <c r="AW56" s="349"/>
      <c r="AX56" s="360" t="s">
        <v>33</v>
      </c>
      <c r="AY56" s="362"/>
      <c r="AZ56" s="360" t="s">
        <v>34</v>
      </c>
      <c r="BA56" s="361"/>
      <c r="BB56" s="361"/>
      <c r="BC56" s="361"/>
      <c r="BD56" s="362"/>
      <c r="BE56" s="360" t="s">
        <v>33</v>
      </c>
      <c r="BF56" s="362"/>
      <c r="BG56" s="360" t="s">
        <v>34</v>
      </c>
      <c r="BH56" s="361"/>
      <c r="BI56" s="361"/>
      <c r="BJ56" s="361"/>
      <c r="BK56" s="362"/>
      <c r="BL56" s="360" t="s">
        <v>33</v>
      </c>
      <c r="BM56" s="362"/>
      <c r="BN56" s="360" t="s">
        <v>34</v>
      </c>
      <c r="BO56" s="361"/>
      <c r="BP56" s="361"/>
      <c r="BQ56" s="361"/>
      <c r="BR56" s="362"/>
      <c r="BS56" s="58"/>
    </row>
    <row r="57" spans="2:77" ht="15" customHeight="1" x14ac:dyDescent="0.15">
      <c r="B57" s="337"/>
      <c r="C57" s="338"/>
      <c r="D57" s="338"/>
      <c r="E57" s="339"/>
      <c r="F57" s="352">
        <f>【入力用】!D19</f>
        <v>3</v>
      </c>
      <c r="G57" s="393"/>
      <c r="H57" s="389">
        <f>VLOOKUP(F57,'等級表R4.10～'!A:C,3,0)/1000</f>
        <v>78</v>
      </c>
      <c r="I57" s="355"/>
      <c r="J57" s="355"/>
      <c r="K57" s="361" t="s">
        <v>167</v>
      </c>
      <c r="L57" s="362"/>
      <c r="M57" s="352">
        <f>【入力用】!F19</f>
        <v>0</v>
      </c>
      <c r="N57" s="393"/>
      <c r="O57" s="389" t="e">
        <f>VLOOKUP(M57,'等級表R4.10～'!F:H,3,0)/1000</f>
        <v>#N/A</v>
      </c>
      <c r="P57" s="355"/>
      <c r="Q57" s="355"/>
      <c r="R57" s="361" t="s">
        <v>167</v>
      </c>
      <c r="S57" s="362"/>
      <c r="T57" s="350">
        <f>【入力用】!H19</f>
        <v>0</v>
      </c>
      <c r="U57" s="390"/>
      <c r="V57" s="389" t="e">
        <f>VLOOKUP(T57,'等級表R4.10～'!K:M,3,0)/1000</f>
        <v>#N/A</v>
      </c>
      <c r="W57" s="355"/>
      <c r="X57" s="355"/>
      <c r="Y57" s="361" t="s">
        <v>167</v>
      </c>
      <c r="Z57" s="362"/>
      <c r="AA57" s="382"/>
      <c r="AB57" s="382"/>
      <c r="AC57" s="382"/>
      <c r="AD57" s="382"/>
      <c r="AE57" s="382"/>
      <c r="AF57" s="382"/>
      <c r="AG57" s="382"/>
      <c r="AH57" s="387"/>
      <c r="AI57" s="388"/>
      <c r="AL57" s="337"/>
      <c r="AM57" s="338"/>
      <c r="AN57" s="338"/>
      <c r="AO57" s="338"/>
      <c r="AP57" s="339"/>
      <c r="AQ57" s="349"/>
      <c r="AR57" s="349"/>
      <c r="AS57" s="349"/>
      <c r="AT57" s="349"/>
      <c r="AU57" s="349"/>
      <c r="AV57" s="349"/>
      <c r="AW57" s="349"/>
      <c r="AX57" s="352" t="e">
        <f>LOOKUP(AQ56,'等級表R4.10～'!B:B,'等級表R4.10～'!D:D)</f>
        <v>#DIV/0!</v>
      </c>
      <c r="AY57" s="353"/>
      <c r="AZ57" s="352" t="e">
        <f>LOOKUP(AQ56,'等級表R4.10～'!B:B,'等級表R4.10～'!C:C)</f>
        <v>#DIV/0!</v>
      </c>
      <c r="BA57" s="355"/>
      <c r="BB57" s="355"/>
      <c r="BC57" s="355"/>
      <c r="BD57" s="23" t="s">
        <v>28</v>
      </c>
      <c r="BE57" s="352" t="e">
        <f>LOOKUP(AQ56,'等級表R4.10～'!G:G,'等級表R4.10～'!I:I)</f>
        <v>#DIV/0!</v>
      </c>
      <c r="BF57" s="355"/>
      <c r="BG57" s="357" t="e">
        <f>LOOKUP(AQ56,'等級表R4.10～'!G:G,'等級表R4.10～'!H:H)</f>
        <v>#DIV/0!</v>
      </c>
      <c r="BH57" s="358"/>
      <c r="BI57" s="358"/>
      <c r="BJ57" s="358"/>
      <c r="BK57" s="24" t="s">
        <v>28</v>
      </c>
      <c r="BL57" s="352" t="e">
        <f>LOOKUP(AQ56,'等級表R4.10～'!L:L,'等級表R4.10～'!N:N)</f>
        <v>#DIV/0!</v>
      </c>
      <c r="BM57" s="355"/>
      <c r="BN57" s="357" t="e">
        <f>LOOKUP(AQ56,'等級表R4.10～'!L:L,'等級表R4.10～'!M:M)</f>
        <v>#DIV/0!</v>
      </c>
      <c r="BO57" s="358"/>
      <c r="BP57" s="358"/>
      <c r="BQ57" s="358"/>
      <c r="BR57" s="24" t="s">
        <v>28</v>
      </c>
      <c r="BS57" s="58"/>
    </row>
    <row r="58" spans="2:77" ht="15" customHeight="1" x14ac:dyDescent="0.15">
      <c r="B58" s="25"/>
      <c r="C58" s="25"/>
      <c r="D58" s="25"/>
      <c r="E58" s="25"/>
      <c r="F58" s="25"/>
      <c r="G58" s="25"/>
      <c r="H58" s="26"/>
      <c r="I58" s="26"/>
      <c r="J58" s="26"/>
      <c r="K58" s="26"/>
      <c r="L58" s="26"/>
      <c r="M58" s="26"/>
      <c r="N58" s="26"/>
      <c r="O58" s="26"/>
      <c r="P58" s="26"/>
      <c r="Q58" s="26"/>
      <c r="R58" s="26"/>
      <c r="S58" s="26"/>
      <c r="T58" s="26"/>
      <c r="U58" s="26"/>
      <c r="V58" s="26"/>
      <c r="W58" s="26"/>
      <c r="X58" s="25"/>
      <c r="Y58" s="25"/>
    </row>
    <row r="59" spans="2:77" s="27" customFormat="1" ht="15" customHeight="1" x14ac:dyDescent="0.15"/>
    <row r="60" spans="2:77" s="27" customFormat="1" ht="15" customHeight="1" x14ac:dyDescent="0.15"/>
    <row r="61" spans="2:77" s="27" customFormat="1" ht="15" customHeight="1" x14ac:dyDescent="0.15"/>
    <row r="62" spans="2:77" s="27" customFormat="1" ht="15" customHeight="1" x14ac:dyDescent="0.15"/>
    <row r="63" spans="2:77" s="27" customFormat="1" ht="15" customHeight="1" x14ac:dyDescent="0.15"/>
    <row r="64" spans="2:77" s="27" customFormat="1" ht="15" customHeight="1" x14ac:dyDescent="0.15"/>
    <row r="65" s="27" customFormat="1" ht="15" customHeight="1" x14ac:dyDescent="0.15"/>
    <row r="66" s="27" customFormat="1" ht="15" customHeight="1" x14ac:dyDescent="0.15"/>
    <row r="67" s="27" customFormat="1" ht="15" customHeight="1" x14ac:dyDescent="0.15"/>
    <row r="68" s="27" customFormat="1" ht="15" customHeight="1" x14ac:dyDescent="0.15"/>
    <row r="69" s="27" customFormat="1" ht="15" customHeight="1" x14ac:dyDescent="0.15"/>
    <row r="70" s="27" customFormat="1" ht="15" customHeight="1" x14ac:dyDescent="0.15"/>
    <row r="71" s="27" customFormat="1" ht="15" customHeight="1" x14ac:dyDescent="0.15"/>
    <row r="72" s="27" customFormat="1" ht="15" customHeight="1" x14ac:dyDescent="0.15"/>
    <row r="73" s="27" customFormat="1" ht="15" customHeight="1" x14ac:dyDescent="0.15"/>
    <row r="74" s="27" customFormat="1" ht="15" customHeight="1" x14ac:dyDescent="0.15"/>
    <row r="75" s="27" customFormat="1" ht="15" customHeight="1" x14ac:dyDescent="0.15"/>
    <row r="76" s="27" customFormat="1" ht="15" customHeight="1" x14ac:dyDescent="0.15"/>
    <row r="77" s="27" customFormat="1" ht="15" customHeight="1" x14ac:dyDescent="0.15"/>
    <row r="78" s="27" customFormat="1" ht="15" customHeight="1" x14ac:dyDescent="0.15"/>
    <row r="79" s="27" customFormat="1" ht="15" customHeight="1" x14ac:dyDescent="0.15"/>
    <row r="80" s="27" customFormat="1" ht="15" customHeight="1" x14ac:dyDescent="0.15"/>
    <row r="81" spans="2:2" s="27" customFormat="1" ht="15" customHeight="1" x14ac:dyDescent="0.15"/>
    <row r="82" spans="2:2" s="27" customFormat="1" ht="15" customHeight="1" x14ac:dyDescent="0.15"/>
    <row r="83" spans="2:2" s="27" customFormat="1" ht="15" customHeight="1" x14ac:dyDescent="0.15"/>
    <row r="91" spans="2:2" ht="15" customHeight="1" x14ac:dyDescent="0.15">
      <c r="B91" s="25"/>
    </row>
  </sheetData>
  <sheetProtection algorithmName="SHA-512" hashValue="GScsG1ZLGwk2D1MMOJWP5ky2Kn2FnZW1+HPI3wOr9jYvM2chSIiwh6LANj4WptvK7gOzm1YIkwd+Mi/RVHmAEA==" saltValue="SQuzKdFcJB6i4Drl9fL6eg==" spinCount="100000" sheet="1" objects="1" scenarios="1"/>
  <mergeCells count="321">
    <mergeCell ref="F24:H26"/>
    <mergeCell ref="M43:Q43"/>
    <mergeCell ref="G43:I43"/>
    <mergeCell ref="V43:W43"/>
    <mergeCell ref="X43:AA43"/>
    <mergeCell ref="M41:Q41"/>
    <mergeCell ref="F28:H30"/>
    <mergeCell ref="J24:L26"/>
    <mergeCell ref="J42:L42"/>
    <mergeCell ref="J43:L43"/>
    <mergeCell ref="J41:L41"/>
    <mergeCell ref="X41:AC41"/>
    <mergeCell ref="G42:I42"/>
    <mergeCell ref="AD41:AI41"/>
    <mergeCell ref="AB43:AC43"/>
    <mergeCell ref="AD43:AG43"/>
    <mergeCell ref="AD42:AG42"/>
    <mergeCell ref="AH42:AI42"/>
    <mergeCell ref="V42:W42"/>
    <mergeCell ref="X42:AA42"/>
    <mergeCell ref="R24:T26"/>
    <mergeCell ref="R28:T30"/>
    <mergeCell ref="V24:X26"/>
    <mergeCell ref="R41:W41"/>
    <mergeCell ref="W19:AC20"/>
    <mergeCell ref="I19:O20"/>
    <mergeCell ref="R43:U43"/>
    <mergeCell ref="R46:U46"/>
    <mergeCell ref="R47:U47"/>
    <mergeCell ref="R45:U45"/>
    <mergeCell ref="R44:U44"/>
    <mergeCell ref="J45:L45"/>
    <mergeCell ref="J44:L44"/>
    <mergeCell ref="R42:U42"/>
    <mergeCell ref="AB42:AC42"/>
    <mergeCell ref="B41:I41"/>
    <mergeCell ref="V44:W44"/>
    <mergeCell ref="AB44:AC44"/>
    <mergeCell ref="J46:L46"/>
    <mergeCell ref="M42:Q42"/>
    <mergeCell ref="B44:F44"/>
    <mergeCell ref="B42:F42"/>
    <mergeCell ref="B43:F43"/>
    <mergeCell ref="J23:L23"/>
    <mergeCell ref="G44:I44"/>
    <mergeCell ref="B47:F47"/>
    <mergeCell ref="G47:I47"/>
    <mergeCell ref="M44:Q44"/>
    <mergeCell ref="B2:F4"/>
    <mergeCell ref="AL35:AM39"/>
    <mergeCell ref="AL40:AP41"/>
    <mergeCell ref="B16:H16"/>
    <mergeCell ref="B17:H18"/>
    <mergeCell ref="B19:H20"/>
    <mergeCell ref="B15:V15"/>
    <mergeCell ref="B21:AC22"/>
    <mergeCell ref="AG6:AK7"/>
    <mergeCell ref="G2:AB4"/>
    <mergeCell ref="AG4:AK5"/>
    <mergeCell ref="W15:AC15"/>
    <mergeCell ref="W16:AC16"/>
    <mergeCell ref="W17:AC18"/>
    <mergeCell ref="P16:V16"/>
    <mergeCell ref="P17:V18"/>
    <mergeCell ref="I16:O16"/>
    <mergeCell ref="I17:O18"/>
    <mergeCell ref="B24:D26"/>
    <mergeCell ref="N24:P26"/>
    <mergeCell ref="N28:P30"/>
    <mergeCell ref="P19:V20"/>
    <mergeCell ref="AL4:BC5"/>
    <mergeCell ref="AL6:BC7"/>
    <mergeCell ref="M52:Q52"/>
    <mergeCell ref="B53:F53"/>
    <mergeCell ref="G53:I53"/>
    <mergeCell ref="B55:E57"/>
    <mergeCell ref="T57:U57"/>
    <mergeCell ref="T56:U56"/>
    <mergeCell ref="F56:G56"/>
    <mergeCell ref="F57:G57"/>
    <mergeCell ref="H56:L56"/>
    <mergeCell ref="M56:N56"/>
    <mergeCell ref="O56:S56"/>
    <mergeCell ref="H57:J57"/>
    <mergeCell ref="K57:L57"/>
    <mergeCell ref="O57:Q57"/>
    <mergeCell ref="F55:L55"/>
    <mergeCell ref="M55:S55"/>
    <mergeCell ref="M57:N57"/>
    <mergeCell ref="B45:F45"/>
    <mergeCell ref="G45:I45"/>
    <mergeCell ref="B46:F46"/>
    <mergeCell ref="G46:I46"/>
    <mergeCell ref="M45:Q45"/>
    <mergeCell ref="M46:Q46"/>
    <mergeCell ref="M53:Q53"/>
    <mergeCell ref="B48:F48"/>
    <mergeCell ref="J47:L47"/>
    <mergeCell ref="G48:I48"/>
    <mergeCell ref="B49:F49"/>
    <mergeCell ref="G49:I49"/>
    <mergeCell ref="B50:F50"/>
    <mergeCell ref="G50:I50"/>
    <mergeCell ref="B51:F51"/>
    <mergeCell ref="G51:I51"/>
    <mergeCell ref="B52:F52"/>
    <mergeCell ref="G52:I52"/>
    <mergeCell ref="J52:L52"/>
    <mergeCell ref="J53:L53"/>
    <mergeCell ref="M49:Q49"/>
    <mergeCell ref="M50:Q50"/>
    <mergeCell ref="M51:Q51"/>
    <mergeCell ref="J51:L51"/>
    <mergeCell ref="BL47:BR47"/>
    <mergeCell ref="V53:W53"/>
    <mergeCell ref="X53:AA53"/>
    <mergeCell ref="AB53:AC53"/>
    <mergeCell ref="J49:L49"/>
    <mergeCell ref="R49:U49"/>
    <mergeCell ref="AB47:AC47"/>
    <mergeCell ref="AB48:AC48"/>
    <mergeCell ref="X48:AA48"/>
    <mergeCell ref="AD49:AG49"/>
    <mergeCell ref="AX48:AY48"/>
    <mergeCell ref="AZ48:BD48"/>
    <mergeCell ref="M47:Q47"/>
    <mergeCell ref="BN49:BQ49"/>
    <mergeCell ref="BL52:BR52"/>
    <mergeCell ref="AX51:BR51"/>
    <mergeCell ref="BE49:BF49"/>
    <mergeCell ref="BG49:BJ49"/>
    <mergeCell ref="BL49:BM49"/>
    <mergeCell ref="AD51:AG51"/>
    <mergeCell ref="BL48:BM48"/>
    <mergeCell ref="BN48:BR48"/>
    <mergeCell ref="AX49:AY49"/>
    <mergeCell ref="AZ49:BC49"/>
    <mergeCell ref="AD45:AG45"/>
    <mergeCell ref="BE48:BF48"/>
    <mergeCell ref="BG48:BK48"/>
    <mergeCell ref="AH48:AI48"/>
    <mergeCell ref="AD48:AG48"/>
    <mergeCell ref="AX47:BD47"/>
    <mergeCell ref="AQ47:AW47"/>
    <mergeCell ref="BE47:BK47"/>
    <mergeCell ref="V47:W47"/>
    <mergeCell ref="X47:AA47"/>
    <mergeCell ref="X45:AA45"/>
    <mergeCell ref="V46:W46"/>
    <mergeCell ref="AH45:AI45"/>
    <mergeCell ref="AB46:AC46"/>
    <mergeCell ref="AD46:AG46"/>
    <mergeCell ref="AB45:AC45"/>
    <mergeCell ref="BG56:BK56"/>
    <mergeCell ref="AL52:AP54"/>
    <mergeCell ref="AL55:AP57"/>
    <mergeCell ref="AX54:AY54"/>
    <mergeCell ref="AZ54:BC54"/>
    <mergeCell ref="BE54:BF54"/>
    <mergeCell ref="AD54:AG54"/>
    <mergeCell ref="BG53:BK53"/>
    <mergeCell ref="V56:Z56"/>
    <mergeCell ref="T55:Z55"/>
    <mergeCell ref="R54:U54"/>
    <mergeCell ref="R53:U53"/>
    <mergeCell ref="R52:U52"/>
    <mergeCell ref="V57:X57"/>
    <mergeCell ref="R57:S57"/>
    <mergeCell ref="Y57:Z57"/>
    <mergeCell ref="AB52:AC52"/>
    <mergeCell ref="BL44:BR44"/>
    <mergeCell ref="AQ44:AW44"/>
    <mergeCell ref="BE46:BF46"/>
    <mergeCell ref="BG46:BJ46"/>
    <mergeCell ref="AX46:AY46"/>
    <mergeCell ref="AZ46:BC46"/>
    <mergeCell ref="BL45:BM45"/>
    <mergeCell ref="BN45:BR45"/>
    <mergeCell ref="BE44:BK44"/>
    <mergeCell ref="BE45:BF45"/>
    <mergeCell ref="BG45:BK45"/>
    <mergeCell ref="AX45:AY45"/>
    <mergeCell ref="AQ45:AW46"/>
    <mergeCell ref="BL46:BM46"/>
    <mergeCell ref="BN46:BQ46"/>
    <mergeCell ref="AZ45:BD45"/>
    <mergeCell ref="AQ51:AW51"/>
    <mergeCell ref="AL51:AP51"/>
    <mergeCell ref="AQ48:AW49"/>
    <mergeCell ref="R51:U51"/>
    <mergeCell ref="R50:U50"/>
    <mergeCell ref="AQ52:AW52"/>
    <mergeCell ref="AQ53:AW54"/>
    <mergeCell ref="AD53:AG53"/>
    <mergeCell ref="AH53:AI53"/>
    <mergeCell ref="V51:W51"/>
    <mergeCell ref="V49:W49"/>
    <mergeCell ref="X49:AA49"/>
    <mergeCell ref="AB49:AC49"/>
    <mergeCell ref="R48:U48"/>
    <mergeCell ref="X50:AA50"/>
    <mergeCell ref="BN56:BR56"/>
    <mergeCell ref="AZ56:BD56"/>
    <mergeCell ref="AX57:AY57"/>
    <mergeCell ref="BN53:BR53"/>
    <mergeCell ref="BL56:BM56"/>
    <mergeCell ref="AZ57:BC57"/>
    <mergeCell ref="BE57:BF57"/>
    <mergeCell ref="BG57:BJ57"/>
    <mergeCell ref="V52:W52"/>
    <mergeCell ref="X52:AA52"/>
    <mergeCell ref="BN54:BQ54"/>
    <mergeCell ref="BL53:BM53"/>
    <mergeCell ref="BN57:BQ57"/>
    <mergeCell ref="BL55:BR55"/>
    <mergeCell ref="BL57:BM57"/>
    <mergeCell ref="BL54:BM54"/>
    <mergeCell ref="AQ55:AW55"/>
    <mergeCell ref="AQ56:AW57"/>
    <mergeCell ref="AX53:AY53"/>
    <mergeCell ref="AZ53:BD53"/>
    <mergeCell ref="BE53:BF53"/>
    <mergeCell ref="BG54:BJ54"/>
    <mergeCell ref="AX55:BD55"/>
    <mergeCell ref="BE55:BK55"/>
    <mergeCell ref="AG8:AK9"/>
    <mergeCell ref="AL10:BC12"/>
    <mergeCell ref="AL8:BC9"/>
    <mergeCell ref="AG18:AK20"/>
    <mergeCell ref="AL18:BF20"/>
    <mergeCell ref="AX44:BD44"/>
    <mergeCell ref="AX56:AY56"/>
    <mergeCell ref="AA55:AG57"/>
    <mergeCell ref="X54:AA54"/>
    <mergeCell ref="AX52:BD52"/>
    <mergeCell ref="BE52:BK52"/>
    <mergeCell ref="AD52:AG52"/>
    <mergeCell ref="AH52:AI52"/>
    <mergeCell ref="AH55:AI57"/>
    <mergeCell ref="BE56:BF56"/>
    <mergeCell ref="BK35:BL35"/>
    <mergeCell ref="BK39:BL39"/>
    <mergeCell ref="BK40:BL40"/>
    <mergeCell ref="BE38:BH38"/>
    <mergeCell ref="AX43:BR43"/>
    <mergeCell ref="BI41:BJ41"/>
    <mergeCell ref="BM41:BP41"/>
    <mergeCell ref="BQ41:BR41"/>
    <mergeCell ref="BK41:BL41"/>
    <mergeCell ref="BD4:BU5"/>
    <mergeCell ref="BD6:BU7"/>
    <mergeCell ref="BD8:BU9"/>
    <mergeCell ref="BD10:BU12"/>
    <mergeCell ref="V50:W50"/>
    <mergeCell ref="AH43:AI43"/>
    <mergeCell ref="X51:AA51"/>
    <mergeCell ref="AZ36:BD36"/>
    <mergeCell ref="BE36:BH36"/>
    <mergeCell ref="AZ35:BD35"/>
    <mergeCell ref="AZ37:BD37"/>
    <mergeCell ref="AZ38:BD38"/>
    <mergeCell ref="AZ39:BD39"/>
    <mergeCell ref="BE39:BH39"/>
    <mergeCell ref="BE35:BH35"/>
    <mergeCell ref="AQ39:AY39"/>
    <mergeCell ref="AQ40:AY40"/>
    <mergeCell ref="AQ41:AY41"/>
    <mergeCell ref="BE40:BH40"/>
    <mergeCell ref="AQ36:AY36"/>
    <mergeCell ref="AZ40:BD40"/>
    <mergeCell ref="BE37:BH37"/>
    <mergeCell ref="AG10:AK12"/>
    <mergeCell ref="AG13:BU15"/>
    <mergeCell ref="AQ37:AY37"/>
    <mergeCell ref="AQ38:AY38"/>
    <mergeCell ref="BQ40:BR40"/>
    <mergeCell ref="AQ43:AW43"/>
    <mergeCell ref="J50:L50"/>
    <mergeCell ref="M48:Q48"/>
    <mergeCell ref="AH51:AI51"/>
    <mergeCell ref="AB50:AC50"/>
    <mergeCell ref="AD50:AG50"/>
    <mergeCell ref="AH50:AI50"/>
    <mergeCell ref="AL47:AP49"/>
    <mergeCell ref="AH47:AI47"/>
    <mergeCell ref="AH46:AI46"/>
    <mergeCell ref="J48:L48"/>
    <mergeCell ref="AL44:AP46"/>
    <mergeCell ref="AH49:AI49"/>
    <mergeCell ref="AB51:AC51"/>
    <mergeCell ref="V45:W45"/>
    <mergeCell ref="X44:AA44"/>
    <mergeCell ref="AD44:AG44"/>
    <mergeCell ref="AH44:AI44"/>
    <mergeCell ref="V48:W48"/>
    <mergeCell ref="AD47:AG47"/>
    <mergeCell ref="X46:AA46"/>
    <mergeCell ref="BG18:BU20"/>
    <mergeCell ref="AL21:BF23"/>
    <mergeCell ref="BG21:BU23"/>
    <mergeCell ref="AG21:AK23"/>
    <mergeCell ref="AN35:AP35"/>
    <mergeCell ref="AN36:AP39"/>
    <mergeCell ref="AL43:AP43"/>
    <mergeCell ref="BQ36:BR36"/>
    <mergeCell ref="BM36:BP36"/>
    <mergeCell ref="BI40:BJ40"/>
    <mergeCell ref="BM39:BP39"/>
    <mergeCell ref="BI37:BJ37"/>
    <mergeCell ref="BI36:BJ36"/>
    <mergeCell ref="BK36:BL36"/>
    <mergeCell ref="BI39:BJ39"/>
    <mergeCell ref="AQ35:AY35"/>
    <mergeCell ref="AZ41:BD41"/>
    <mergeCell ref="BE41:BH41"/>
    <mergeCell ref="BQ35:BR35"/>
    <mergeCell ref="BQ39:BR39"/>
    <mergeCell ref="BM40:BP40"/>
    <mergeCell ref="BM35:BP35"/>
    <mergeCell ref="BI35:BJ35"/>
    <mergeCell ref="BI38:BJ38"/>
  </mergeCells>
  <phoneticPr fontId="2"/>
  <printOptions horizontalCentered="1"/>
  <pageMargins left="0.43307086614173229" right="0.31496062992125984" top="0.59055118110236227" bottom="0.27559055118110237" header="0.27559055118110237" footer="0.15748031496062992"/>
  <pageSetup paperSize="9" scale="68" orientation="landscape" r:id="rId1"/>
  <headerFooter>
    <oddHeader>&amp;C&amp;F&amp;A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Q45"/>
  <sheetViews>
    <sheetView zoomScaleNormal="100" workbookViewId="0">
      <selection activeCell="A141" sqref="A141"/>
    </sheetView>
  </sheetViews>
  <sheetFormatPr defaultColWidth="5.125" defaultRowHeight="15" customHeight="1" x14ac:dyDescent="0.15"/>
  <cols>
    <col min="1" max="16384" width="5.125" style="52"/>
  </cols>
  <sheetData>
    <row r="1" spans="2:17" ht="15" customHeight="1" x14ac:dyDescent="0.15">
      <c r="P1" s="52" t="s">
        <v>274</v>
      </c>
    </row>
    <row r="5" spans="2:17" ht="15" customHeight="1" x14ac:dyDescent="0.15">
      <c r="B5" s="129" t="s">
        <v>125</v>
      </c>
    </row>
    <row r="8" spans="2:17" ht="15" customHeight="1" x14ac:dyDescent="0.15">
      <c r="B8" s="481" t="s">
        <v>309</v>
      </c>
      <c r="C8" s="482"/>
      <c r="D8" s="482"/>
      <c r="E8" s="482"/>
      <c r="F8" s="482"/>
      <c r="G8" s="482"/>
      <c r="H8" s="482"/>
      <c r="I8" s="482"/>
      <c r="J8" s="482"/>
      <c r="K8" s="482"/>
      <c r="L8" s="482"/>
      <c r="M8" s="482"/>
      <c r="N8" s="482"/>
      <c r="O8" s="482"/>
      <c r="P8" s="482"/>
      <c r="Q8" s="482"/>
    </row>
    <row r="9" spans="2:17" ht="15" customHeight="1" x14ac:dyDescent="0.15">
      <c r="B9" s="482"/>
      <c r="C9" s="482"/>
      <c r="D9" s="482"/>
      <c r="E9" s="482"/>
      <c r="F9" s="482"/>
      <c r="G9" s="482"/>
      <c r="H9" s="482"/>
      <c r="I9" s="482"/>
      <c r="J9" s="482"/>
      <c r="K9" s="482"/>
      <c r="L9" s="482"/>
      <c r="M9" s="482"/>
      <c r="N9" s="482"/>
      <c r="O9" s="482"/>
      <c r="P9" s="482"/>
      <c r="Q9" s="482"/>
    </row>
    <row r="10" spans="2:17" ht="15" customHeight="1" x14ac:dyDescent="0.15">
      <c r="B10" s="482"/>
      <c r="C10" s="482"/>
      <c r="D10" s="482"/>
      <c r="E10" s="482"/>
      <c r="F10" s="482"/>
      <c r="G10" s="482"/>
      <c r="H10" s="482"/>
      <c r="I10" s="482"/>
      <c r="J10" s="482"/>
      <c r="K10" s="482"/>
      <c r="L10" s="482"/>
      <c r="M10" s="482"/>
      <c r="N10" s="482"/>
      <c r="O10" s="482"/>
      <c r="P10" s="482"/>
      <c r="Q10" s="482"/>
    </row>
    <row r="11" spans="2:17" ht="15" customHeight="1" x14ac:dyDescent="0.15">
      <c r="B11" s="122"/>
      <c r="C11" s="122"/>
      <c r="D11" s="122"/>
      <c r="E11" s="122"/>
      <c r="F11" s="122"/>
      <c r="G11" s="122"/>
      <c r="H11" s="122"/>
      <c r="I11" s="122"/>
      <c r="J11" s="122"/>
      <c r="K11" s="122"/>
      <c r="L11" s="122"/>
      <c r="M11" s="122"/>
      <c r="N11" s="122"/>
      <c r="O11" s="122"/>
      <c r="P11" s="122"/>
    </row>
    <row r="12" spans="2:17" ht="16.5" customHeight="1" x14ac:dyDescent="0.15">
      <c r="B12" s="483" t="s">
        <v>325</v>
      </c>
      <c r="C12" s="483"/>
      <c r="D12" s="483"/>
      <c r="E12" s="483"/>
      <c r="F12" s="483"/>
      <c r="G12" s="483"/>
      <c r="H12" s="483"/>
      <c r="I12" s="483"/>
      <c r="J12" s="483"/>
      <c r="K12" s="483"/>
      <c r="L12" s="483"/>
      <c r="M12" s="483"/>
      <c r="N12" s="483"/>
      <c r="O12" s="483"/>
      <c r="P12" s="483"/>
      <c r="Q12" s="483"/>
    </row>
    <row r="13" spans="2:17" ht="16.5" customHeight="1" x14ac:dyDescent="0.15">
      <c r="B13" s="483"/>
      <c r="C13" s="483"/>
      <c r="D13" s="483"/>
      <c r="E13" s="483"/>
      <c r="F13" s="483"/>
      <c r="G13" s="483"/>
      <c r="H13" s="483"/>
      <c r="I13" s="483"/>
      <c r="J13" s="483"/>
      <c r="K13" s="483"/>
      <c r="L13" s="483"/>
      <c r="M13" s="483"/>
      <c r="N13" s="483"/>
      <c r="O13" s="483"/>
      <c r="P13" s="483"/>
      <c r="Q13" s="483"/>
    </row>
    <row r="14" spans="2:17" ht="16.5" customHeight="1" x14ac:dyDescent="0.15">
      <c r="B14" s="483"/>
      <c r="C14" s="483"/>
      <c r="D14" s="483"/>
      <c r="E14" s="483"/>
      <c r="F14" s="483"/>
      <c r="G14" s="483"/>
      <c r="H14" s="483"/>
      <c r="I14" s="483"/>
      <c r="J14" s="483"/>
      <c r="K14" s="483"/>
      <c r="L14" s="483"/>
      <c r="M14" s="483"/>
      <c r="N14" s="483"/>
      <c r="O14" s="483"/>
      <c r="P14" s="483"/>
      <c r="Q14" s="483"/>
    </row>
    <row r="15" spans="2:17" ht="16.5" customHeight="1" x14ac:dyDescent="0.15">
      <c r="B15" s="483"/>
      <c r="C15" s="483"/>
      <c r="D15" s="483"/>
      <c r="E15" s="483"/>
      <c r="F15" s="483"/>
      <c r="G15" s="483"/>
      <c r="H15" s="483"/>
      <c r="I15" s="483"/>
      <c r="J15" s="483"/>
      <c r="K15" s="483"/>
      <c r="L15" s="483"/>
      <c r="M15" s="483"/>
      <c r="N15" s="483"/>
      <c r="O15" s="483"/>
      <c r="P15" s="483"/>
      <c r="Q15" s="483"/>
    </row>
    <row r="16" spans="2:17" ht="16.5" customHeight="1" x14ac:dyDescent="0.15">
      <c r="B16" s="483"/>
      <c r="C16" s="483"/>
      <c r="D16" s="483"/>
      <c r="E16" s="483"/>
      <c r="F16" s="483"/>
      <c r="G16" s="483"/>
      <c r="H16" s="483"/>
      <c r="I16" s="483"/>
      <c r="J16" s="483"/>
      <c r="K16" s="483"/>
      <c r="L16" s="483"/>
      <c r="M16" s="483"/>
      <c r="N16" s="483"/>
      <c r="O16" s="483"/>
      <c r="P16" s="483"/>
      <c r="Q16" s="483"/>
    </row>
    <row r="17" spans="2:17" ht="16.5" customHeight="1" x14ac:dyDescent="0.15">
      <c r="B17" s="483"/>
      <c r="C17" s="483"/>
      <c r="D17" s="483"/>
      <c r="E17" s="483"/>
      <c r="F17" s="483"/>
      <c r="G17" s="483"/>
      <c r="H17" s="483"/>
      <c r="I17" s="483"/>
      <c r="J17" s="483"/>
      <c r="K17" s="483"/>
      <c r="L17" s="483"/>
      <c r="M17" s="483"/>
      <c r="N17" s="483"/>
      <c r="O17" s="483"/>
      <c r="P17" s="483"/>
      <c r="Q17" s="483"/>
    </row>
    <row r="18" spans="2:17" ht="16.5" customHeight="1" x14ac:dyDescent="0.15">
      <c r="B18" s="483"/>
      <c r="C18" s="483"/>
      <c r="D18" s="483"/>
      <c r="E18" s="483"/>
      <c r="F18" s="483"/>
      <c r="G18" s="483"/>
      <c r="H18" s="483"/>
      <c r="I18" s="483"/>
      <c r="J18" s="483"/>
      <c r="K18" s="483"/>
      <c r="L18" s="483"/>
      <c r="M18" s="483"/>
      <c r="N18" s="483"/>
      <c r="O18" s="483"/>
      <c r="P18" s="483"/>
      <c r="Q18" s="483"/>
    </row>
    <row r="19" spans="2:17" ht="16.5" customHeight="1" x14ac:dyDescent="0.15">
      <c r="B19" s="483"/>
      <c r="C19" s="483"/>
      <c r="D19" s="483"/>
      <c r="E19" s="483"/>
      <c r="F19" s="483"/>
      <c r="G19" s="483"/>
      <c r="H19" s="483"/>
      <c r="I19" s="483"/>
      <c r="J19" s="483"/>
      <c r="K19" s="483"/>
      <c r="L19" s="483"/>
      <c r="M19" s="483"/>
      <c r="N19" s="483"/>
      <c r="O19" s="483"/>
      <c r="P19" s="483"/>
      <c r="Q19" s="483"/>
    </row>
    <row r="20" spans="2:17" ht="16.5" customHeight="1" x14ac:dyDescent="0.15">
      <c r="B20" s="453" t="s">
        <v>126</v>
      </c>
      <c r="C20" s="453"/>
      <c r="D20" s="453"/>
      <c r="E20" s="453"/>
      <c r="F20" s="453"/>
      <c r="G20" s="453"/>
      <c r="H20" s="453"/>
      <c r="I20" s="453"/>
      <c r="J20" s="453"/>
      <c r="K20" s="453"/>
      <c r="L20" s="453"/>
      <c r="M20" s="453"/>
      <c r="N20" s="453"/>
      <c r="O20" s="453"/>
      <c r="P20" s="453"/>
      <c r="Q20" s="453"/>
    </row>
    <row r="21" spans="2:17" ht="16.5" customHeight="1" x14ac:dyDescent="0.15">
      <c r="B21" s="452"/>
      <c r="C21" s="452"/>
      <c r="D21" s="452"/>
      <c r="E21" s="452"/>
      <c r="F21" s="452"/>
      <c r="G21" s="452"/>
      <c r="H21" s="452"/>
      <c r="I21" s="452"/>
      <c r="J21" s="452"/>
      <c r="K21" s="452"/>
      <c r="L21" s="452"/>
      <c r="M21" s="452"/>
      <c r="N21" s="452"/>
      <c r="O21" s="452"/>
      <c r="P21" s="452"/>
      <c r="Q21" s="452"/>
    </row>
    <row r="22" spans="2:17" ht="15" customHeight="1" x14ac:dyDescent="0.15">
      <c r="B22" s="484" t="s">
        <v>304</v>
      </c>
      <c r="C22" s="485"/>
      <c r="D22" s="485"/>
      <c r="E22" s="485"/>
      <c r="F22" s="459" t="s">
        <v>307</v>
      </c>
      <c r="G22" s="460"/>
      <c r="H22" s="490"/>
      <c r="I22" s="491"/>
      <c r="J22" s="492"/>
      <c r="K22" s="486" t="s">
        <v>305</v>
      </c>
      <c r="L22" s="487"/>
      <c r="M22" s="490"/>
      <c r="N22" s="491"/>
      <c r="O22" s="492"/>
      <c r="P22" s="486" t="s">
        <v>306</v>
      </c>
      <c r="Q22" s="487"/>
    </row>
    <row r="23" spans="2:17" ht="15" customHeight="1" x14ac:dyDescent="0.15">
      <c r="B23" s="485"/>
      <c r="C23" s="485"/>
      <c r="D23" s="485"/>
      <c r="E23" s="485"/>
      <c r="F23" s="461"/>
      <c r="G23" s="462"/>
      <c r="H23" s="493"/>
      <c r="I23" s="494"/>
      <c r="J23" s="495"/>
      <c r="K23" s="488"/>
      <c r="L23" s="489"/>
      <c r="M23" s="493"/>
      <c r="N23" s="494"/>
      <c r="O23" s="495"/>
      <c r="P23" s="488"/>
      <c r="Q23" s="489"/>
    </row>
    <row r="24" spans="2:17" ht="15" customHeight="1" x14ac:dyDescent="0.15">
      <c r="B24" s="463" t="s">
        <v>308</v>
      </c>
      <c r="C24" s="464"/>
      <c r="D24" s="464"/>
      <c r="E24" s="465"/>
      <c r="F24" s="472"/>
      <c r="G24" s="473"/>
      <c r="H24" s="473"/>
      <c r="I24" s="473"/>
      <c r="J24" s="473"/>
      <c r="K24" s="473"/>
      <c r="L24" s="473"/>
      <c r="M24" s="473"/>
      <c r="N24" s="473"/>
      <c r="O24" s="473"/>
      <c r="P24" s="473"/>
      <c r="Q24" s="474"/>
    </row>
    <row r="25" spans="2:17" ht="15" customHeight="1" x14ac:dyDescent="0.15">
      <c r="B25" s="466"/>
      <c r="C25" s="467"/>
      <c r="D25" s="467"/>
      <c r="E25" s="468"/>
      <c r="F25" s="475"/>
      <c r="G25" s="476"/>
      <c r="H25" s="476"/>
      <c r="I25" s="476"/>
      <c r="J25" s="476"/>
      <c r="K25" s="476"/>
      <c r="L25" s="476"/>
      <c r="M25" s="476"/>
      <c r="N25" s="476"/>
      <c r="O25" s="476"/>
      <c r="P25" s="476"/>
      <c r="Q25" s="477"/>
    </row>
    <row r="26" spans="2:17" ht="15" customHeight="1" x14ac:dyDescent="0.15">
      <c r="B26" s="466"/>
      <c r="C26" s="467"/>
      <c r="D26" s="467"/>
      <c r="E26" s="468"/>
      <c r="F26" s="475"/>
      <c r="G26" s="476"/>
      <c r="H26" s="476"/>
      <c r="I26" s="476"/>
      <c r="J26" s="476"/>
      <c r="K26" s="476"/>
      <c r="L26" s="476"/>
      <c r="M26" s="476"/>
      <c r="N26" s="476"/>
      <c r="O26" s="476"/>
      <c r="P26" s="476"/>
      <c r="Q26" s="477"/>
    </row>
    <row r="27" spans="2:17" ht="15" customHeight="1" x14ac:dyDescent="0.15">
      <c r="B27" s="466"/>
      <c r="C27" s="467"/>
      <c r="D27" s="467"/>
      <c r="E27" s="468"/>
      <c r="F27" s="475"/>
      <c r="G27" s="476"/>
      <c r="H27" s="476"/>
      <c r="I27" s="476"/>
      <c r="J27" s="476"/>
      <c r="K27" s="476"/>
      <c r="L27" s="476"/>
      <c r="M27" s="476"/>
      <c r="N27" s="476"/>
      <c r="O27" s="476"/>
      <c r="P27" s="476"/>
      <c r="Q27" s="477"/>
    </row>
    <row r="28" spans="2:17" ht="15" customHeight="1" x14ac:dyDescent="0.15">
      <c r="B28" s="469"/>
      <c r="C28" s="470"/>
      <c r="D28" s="470"/>
      <c r="E28" s="471"/>
      <c r="F28" s="478"/>
      <c r="G28" s="479"/>
      <c r="H28" s="479"/>
      <c r="I28" s="479"/>
      <c r="J28" s="479"/>
      <c r="K28" s="479"/>
      <c r="L28" s="479"/>
      <c r="M28" s="479"/>
      <c r="N28" s="479"/>
      <c r="O28" s="479"/>
      <c r="P28" s="479"/>
      <c r="Q28" s="480"/>
    </row>
    <row r="30" spans="2:17" ht="15" customHeight="1" x14ac:dyDescent="0.15">
      <c r="B30" s="53" t="s">
        <v>251</v>
      </c>
      <c r="C30" s="127"/>
      <c r="D30" s="53" t="s">
        <v>127</v>
      </c>
      <c r="E30" s="127"/>
      <c r="F30" s="53" t="s">
        <v>128</v>
      </c>
      <c r="G30" s="127"/>
      <c r="H30" s="53" t="s">
        <v>129</v>
      </c>
    </row>
    <row r="32" spans="2:17" ht="15" customHeight="1" x14ac:dyDescent="0.15">
      <c r="C32" s="451" t="s">
        <v>130</v>
      </c>
      <c r="D32" s="451"/>
      <c r="E32" s="451"/>
      <c r="F32" s="458"/>
      <c r="G32" s="458"/>
      <c r="H32" s="458"/>
      <c r="I32" s="458"/>
      <c r="J32" s="458"/>
      <c r="K32" s="458"/>
      <c r="L32" s="458"/>
      <c r="M32" s="458"/>
      <c r="N32" s="458"/>
      <c r="O32" s="128"/>
    </row>
    <row r="33" spans="2:17" ht="15" customHeight="1" x14ac:dyDescent="0.15">
      <c r="C33" s="452"/>
      <c r="D33" s="452"/>
      <c r="E33" s="452"/>
      <c r="F33" s="455"/>
      <c r="G33" s="455"/>
      <c r="H33" s="455"/>
      <c r="I33" s="455"/>
      <c r="J33" s="455"/>
      <c r="K33" s="455"/>
      <c r="L33" s="455"/>
      <c r="M33" s="455"/>
      <c r="N33" s="455"/>
      <c r="O33" s="125"/>
    </row>
    <row r="34" spans="2:17" ht="15" customHeight="1" x14ac:dyDescent="0.15">
      <c r="C34" s="123"/>
      <c r="D34" s="123"/>
      <c r="E34" s="123"/>
      <c r="F34" s="126"/>
      <c r="G34" s="126"/>
      <c r="H34" s="126"/>
      <c r="I34" s="126"/>
      <c r="J34" s="126"/>
      <c r="K34" s="126"/>
      <c r="L34" s="126"/>
      <c r="M34" s="126"/>
      <c r="N34" s="126"/>
      <c r="O34" s="124"/>
    </row>
    <row r="35" spans="2:17" ht="15" customHeight="1" x14ac:dyDescent="0.15">
      <c r="C35" s="453" t="s">
        <v>131</v>
      </c>
      <c r="D35" s="453"/>
      <c r="E35" s="453"/>
      <c r="F35" s="454"/>
      <c r="G35" s="454"/>
      <c r="H35" s="454"/>
      <c r="I35" s="454"/>
      <c r="J35" s="454"/>
      <c r="K35" s="454"/>
      <c r="L35" s="454"/>
      <c r="M35" s="454"/>
      <c r="N35" s="454"/>
      <c r="O35" s="456" t="s">
        <v>132</v>
      </c>
    </row>
    <row r="36" spans="2:17" ht="15" customHeight="1" x14ac:dyDescent="0.15">
      <c r="C36" s="452"/>
      <c r="D36" s="452"/>
      <c r="E36" s="452"/>
      <c r="F36" s="455"/>
      <c r="G36" s="455"/>
      <c r="H36" s="455"/>
      <c r="I36" s="455"/>
      <c r="J36" s="455"/>
      <c r="K36" s="455"/>
      <c r="L36" s="455"/>
      <c r="M36" s="455"/>
      <c r="N36" s="455"/>
      <c r="O36" s="457"/>
    </row>
    <row r="37" spans="2:17" ht="15" customHeight="1" x14ac:dyDescent="0.15">
      <c r="C37" s="187" t="s">
        <v>323</v>
      </c>
      <c r="F37" s="183"/>
    </row>
    <row r="38" spans="2:17" ht="15" customHeight="1" x14ac:dyDescent="0.15">
      <c r="C38" s="187"/>
      <c r="F38" s="183"/>
    </row>
    <row r="39" spans="2:17" ht="15" customHeight="1" x14ac:dyDescent="0.15">
      <c r="B39" s="450" t="s">
        <v>326</v>
      </c>
      <c r="C39" s="450"/>
      <c r="D39" s="450"/>
      <c r="E39" s="450"/>
      <c r="F39" s="450"/>
      <c r="G39" s="450"/>
      <c r="H39" s="450"/>
      <c r="I39" s="450"/>
      <c r="J39" s="450"/>
      <c r="K39" s="450"/>
      <c r="L39" s="450"/>
      <c r="M39" s="450"/>
      <c r="N39" s="450"/>
      <c r="O39" s="450"/>
      <c r="P39" s="450"/>
      <c r="Q39" s="450"/>
    </row>
    <row r="40" spans="2:17" ht="15" customHeight="1" x14ac:dyDescent="0.15">
      <c r="B40" s="450"/>
      <c r="C40" s="450"/>
      <c r="D40" s="450"/>
      <c r="E40" s="450"/>
      <c r="F40" s="450"/>
      <c r="G40" s="450"/>
      <c r="H40" s="450"/>
      <c r="I40" s="450"/>
      <c r="J40" s="450"/>
      <c r="K40" s="450"/>
      <c r="L40" s="450"/>
      <c r="M40" s="450"/>
      <c r="N40" s="450"/>
      <c r="O40" s="450"/>
      <c r="P40" s="450"/>
      <c r="Q40" s="450"/>
    </row>
    <row r="41" spans="2:17" ht="15" customHeight="1" x14ac:dyDescent="0.15">
      <c r="B41" s="450"/>
      <c r="C41" s="450"/>
      <c r="D41" s="450"/>
      <c r="E41" s="450"/>
      <c r="F41" s="450"/>
      <c r="G41" s="450"/>
      <c r="H41" s="450"/>
      <c r="I41" s="450"/>
      <c r="J41" s="450"/>
      <c r="K41" s="450"/>
      <c r="L41" s="450"/>
      <c r="M41" s="450"/>
      <c r="N41" s="450"/>
      <c r="O41" s="450"/>
      <c r="P41" s="450"/>
      <c r="Q41" s="450"/>
    </row>
    <row r="42" spans="2:17" ht="15" customHeight="1" x14ac:dyDescent="0.15">
      <c r="B42" s="450"/>
      <c r="C42" s="450"/>
      <c r="D42" s="450"/>
      <c r="E42" s="450"/>
      <c r="F42" s="450"/>
      <c r="G42" s="450"/>
      <c r="H42" s="450"/>
      <c r="I42" s="450"/>
      <c r="J42" s="450"/>
      <c r="K42" s="450"/>
      <c r="L42" s="450"/>
      <c r="M42" s="450"/>
      <c r="N42" s="450"/>
      <c r="O42" s="450"/>
      <c r="P42" s="450"/>
      <c r="Q42" s="450"/>
    </row>
    <row r="43" spans="2:17" ht="15" customHeight="1" x14ac:dyDescent="0.15">
      <c r="B43" s="450"/>
      <c r="C43" s="450"/>
      <c r="D43" s="450"/>
      <c r="E43" s="450"/>
      <c r="F43" s="450"/>
      <c r="G43" s="450"/>
      <c r="H43" s="450"/>
      <c r="I43" s="450"/>
      <c r="J43" s="450"/>
      <c r="K43" s="450"/>
      <c r="L43" s="450"/>
      <c r="M43" s="450"/>
      <c r="N43" s="450"/>
      <c r="O43" s="450"/>
      <c r="P43" s="450"/>
      <c r="Q43" s="450"/>
    </row>
    <row r="44" spans="2:17" ht="15" customHeight="1" x14ac:dyDescent="0.15">
      <c r="B44" s="450"/>
      <c r="C44" s="450"/>
      <c r="D44" s="450"/>
      <c r="E44" s="450"/>
      <c r="F44" s="450"/>
      <c r="G44" s="450"/>
      <c r="H44" s="450"/>
      <c r="I44" s="450"/>
      <c r="J44" s="450"/>
      <c r="K44" s="450"/>
      <c r="L44" s="450"/>
      <c r="M44" s="450"/>
      <c r="N44" s="450"/>
      <c r="O44" s="450"/>
      <c r="P44" s="450"/>
      <c r="Q44" s="450"/>
    </row>
    <row r="45" spans="2:17" ht="15" customHeight="1" x14ac:dyDescent="0.15">
      <c r="B45" s="450"/>
      <c r="C45" s="450"/>
      <c r="D45" s="450"/>
      <c r="E45" s="450"/>
      <c r="F45" s="450"/>
      <c r="G45" s="450"/>
      <c r="H45" s="450"/>
      <c r="I45" s="450"/>
      <c r="J45" s="450"/>
      <c r="K45" s="450"/>
      <c r="L45" s="450"/>
      <c r="M45" s="450"/>
      <c r="N45" s="450"/>
      <c r="O45" s="450"/>
      <c r="P45" s="450"/>
      <c r="Q45" s="450"/>
    </row>
  </sheetData>
  <sheetProtection algorithmName="SHA-512" hashValue="Ng/ZpEseKe1mn3ALHlJsHW3Hje4G31KJjfZtb5opLPrNpynFtq4cgNBkGLj5r3aBnOmFljgyoKle+rkZBZN5eg==" saltValue="pPiNOmJGuBgoo6frDnstig==" spinCount="100000" sheet="1" objects="1" scenarios="1"/>
  <protectedRanges>
    <protectedRange sqref="H22:J23 M22:O23 F24:Q28 C30 G30 E30 F32:N33 F35:N36" name="範囲1"/>
  </protectedRanges>
  <mergeCells count="17">
    <mergeCell ref="F22:G23"/>
    <mergeCell ref="B20:Q21"/>
    <mergeCell ref="B24:E28"/>
    <mergeCell ref="F24:Q28"/>
    <mergeCell ref="B8:Q10"/>
    <mergeCell ref="B12:Q19"/>
    <mergeCell ref="B22:E23"/>
    <mergeCell ref="K22:L23"/>
    <mergeCell ref="P22:Q23"/>
    <mergeCell ref="M22:O23"/>
    <mergeCell ref="H22:J23"/>
    <mergeCell ref="B39:Q45"/>
    <mergeCell ref="C32:E33"/>
    <mergeCell ref="C35:E36"/>
    <mergeCell ref="F35:N36"/>
    <mergeCell ref="O35:O36"/>
    <mergeCell ref="F32:N33"/>
  </mergeCells>
  <phoneticPr fontId="2"/>
  <pageMargins left="0.7" right="0.7" top="0.75" bottom="0.75" header="0.3" footer="0.3"/>
  <pageSetup paperSize="9" orientation="portrait" r:id="rId1"/>
  <headerFooter>
    <oddHeader>&amp;C&amp;F&amp;A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45"/>
  <sheetViews>
    <sheetView zoomScaleNormal="100" workbookViewId="0">
      <selection activeCell="A100" sqref="A100"/>
    </sheetView>
  </sheetViews>
  <sheetFormatPr defaultColWidth="5.125" defaultRowHeight="15" customHeight="1" x14ac:dyDescent="0.15"/>
  <cols>
    <col min="1" max="16384" width="5.125" style="52"/>
  </cols>
  <sheetData>
    <row r="1" spans="2:17" ht="15" customHeight="1" x14ac:dyDescent="0.15">
      <c r="P1" s="52" t="s">
        <v>274</v>
      </c>
    </row>
    <row r="5" spans="2:17" ht="15" customHeight="1" x14ac:dyDescent="0.15">
      <c r="B5" s="129" t="s">
        <v>125</v>
      </c>
    </row>
    <row r="8" spans="2:17" ht="15" customHeight="1" x14ac:dyDescent="0.15">
      <c r="B8" s="481" t="s">
        <v>309</v>
      </c>
      <c r="C8" s="482"/>
      <c r="D8" s="482"/>
      <c r="E8" s="482"/>
      <c r="F8" s="482"/>
      <c r="G8" s="482"/>
      <c r="H8" s="482"/>
      <c r="I8" s="482"/>
      <c r="J8" s="482"/>
      <c r="K8" s="482"/>
      <c r="L8" s="482"/>
      <c r="M8" s="482"/>
      <c r="N8" s="482"/>
      <c r="O8" s="482"/>
      <c r="P8" s="482"/>
      <c r="Q8" s="482"/>
    </row>
    <row r="9" spans="2:17" ht="15" customHeight="1" x14ac:dyDescent="0.15">
      <c r="B9" s="482"/>
      <c r="C9" s="482"/>
      <c r="D9" s="482"/>
      <c r="E9" s="482"/>
      <c r="F9" s="482"/>
      <c r="G9" s="482"/>
      <c r="H9" s="482"/>
      <c r="I9" s="482"/>
      <c r="J9" s="482"/>
      <c r="K9" s="482"/>
      <c r="L9" s="482"/>
      <c r="M9" s="482"/>
      <c r="N9" s="482"/>
      <c r="O9" s="482"/>
      <c r="P9" s="482"/>
      <c r="Q9" s="482"/>
    </row>
    <row r="10" spans="2:17" ht="15" customHeight="1" x14ac:dyDescent="0.15">
      <c r="B10" s="482"/>
      <c r="C10" s="482"/>
      <c r="D10" s="482"/>
      <c r="E10" s="482"/>
      <c r="F10" s="482"/>
      <c r="G10" s="482"/>
      <c r="H10" s="482"/>
      <c r="I10" s="482"/>
      <c r="J10" s="482"/>
      <c r="K10" s="482"/>
      <c r="L10" s="482"/>
      <c r="M10" s="482"/>
      <c r="N10" s="482"/>
      <c r="O10" s="482"/>
      <c r="P10" s="482"/>
      <c r="Q10" s="482"/>
    </row>
    <row r="11" spans="2:17" ht="15" customHeight="1" x14ac:dyDescent="0.15">
      <c r="B11" s="184"/>
      <c r="C11" s="184"/>
      <c r="D11" s="184"/>
      <c r="E11" s="184"/>
      <c r="F11" s="184"/>
      <c r="G11" s="184"/>
      <c r="H11" s="184"/>
      <c r="I11" s="184"/>
      <c r="J11" s="184"/>
      <c r="K11" s="184"/>
      <c r="L11" s="184"/>
      <c r="M11" s="184"/>
      <c r="N11" s="184"/>
      <c r="O11" s="184"/>
      <c r="P11" s="184"/>
    </row>
    <row r="12" spans="2:17" ht="16.5" customHeight="1" x14ac:dyDescent="0.15">
      <c r="B12" s="483" t="s">
        <v>325</v>
      </c>
      <c r="C12" s="483"/>
      <c r="D12" s="483"/>
      <c r="E12" s="483"/>
      <c r="F12" s="483"/>
      <c r="G12" s="483"/>
      <c r="H12" s="483"/>
      <c r="I12" s="483"/>
      <c r="J12" s="483"/>
      <c r="K12" s="483"/>
      <c r="L12" s="483"/>
      <c r="M12" s="483"/>
      <c r="N12" s="483"/>
      <c r="O12" s="483"/>
      <c r="P12" s="483"/>
      <c r="Q12" s="483"/>
    </row>
    <row r="13" spans="2:17" ht="16.5" customHeight="1" x14ac:dyDescent="0.15">
      <c r="B13" s="483"/>
      <c r="C13" s="483"/>
      <c r="D13" s="483"/>
      <c r="E13" s="483"/>
      <c r="F13" s="483"/>
      <c r="G13" s="483"/>
      <c r="H13" s="483"/>
      <c r="I13" s="483"/>
      <c r="J13" s="483"/>
      <c r="K13" s="483"/>
      <c r="L13" s="483"/>
      <c r="M13" s="483"/>
      <c r="N13" s="483"/>
      <c r="O13" s="483"/>
      <c r="P13" s="483"/>
      <c r="Q13" s="483"/>
    </row>
    <row r="14" spans="2:17" ht="16.5" customHeight="1" x14ac:dyDescent="0.15">
      <c r="B14" s="483"/>
      <c r="C14" s="483"/>
      <c r="D14" s="483"/>
      <c r="E14" s="483"/>
      <c r="F14" s="483"/>
      <c r="G14" s="483"/>
      <c r="H14" s="483"/>
      <c r="I14" s="483"/>
      <c r="J14" s="483"/>
      <c r="K14" s="483"/>
      <c r="L14" s="483"/>
      <c r="M14" s="483"/>
      <c r="N14" s="483"/>
      <c r="O14" s="483"/>
      <c r="P14" s="483"/>
      <c r="Q14" s="483"/>
    </row>
    <row r="15" spans="2:17" ht="16.5" customHeight="1" x14ac:dyDescent="0.15">
      <c r="B15" s="483"/>
      <c r="C15" s="483"/>
      <c r="D15" s="483"/>
      <c r="E15" s="483"/>
      <c r="F15" s="483"/>
      <c r="G15" s="483"/>
      <c r="H15" s="483"/>
      <c r="I15" s="483"/>
      <c r="J15" s="483"/>
      <c r="K15" s="483"/>
      <c r="L15" s="483"/>
      <c r="M15" s="483"/>
      <c r="N15" s="483"/>
      <c r="O15" s="483"/>
      <c r="P15" s="483"/>
      <c r="Q15" s="483"/>
    </row>
    <row r="16" spans="2:17" ht="16.5" customHeight="1" x14ac:dyDescent="0.15">
      <c r="B16" s="483"/>
      <c r="C16" s="483"/>
      <c r="D16" s="483"/>
      <c r="E16" s="483"/>
      <c r="F16" s="483"/>
      <c r="G16" s="483"/>
      <c r="H16" s="483"/>
      <c r="I16" s="483"/>
      <c r="J16" s="483"/>
      <c r="K16" s="483"/>
      <c r="L16" s="483"/>
      <c r="M16" s="483"/>
      <c r="N16" s="483"/>
      <c r="O16" s="483"/>
      <c r="P16" s="483"/>
      <c r="Q16" s="483"/>
    </row>
    <row r="17" spans="2:17" ht="16.5" customHeight="1" x14ac:dyDescent="0.15">
      <c r="B17" s="483"/>
      <c r="C17" s="483"/>
      <c r="D17" s="483"/>
      <c r="E17" s="483"/>
      <c r="F17" s="483"/>
      <c r="G17" s="483"/>
      <c r="H17" s="483"/>
      <c r="I17" s="483"/>
      <c r="J17" s="483"/>
      <c r="K17" s="483"/>
      <c r="L17" s="483"/>
      <c r="M17" s="483"/>
      <c r="N17" s="483"/>
      <c r="O17" s="483"/>
      <c r="P17" s="483"/>
      <c r="Q17" s="483"/>
    </row>
    <row r="18" spans="2:17" ht="16.5" customHeight="1" x14ac:dyDescent="0.15">
      <c r="B18" s="483"/>
      <c r="C18" s="483"/>
      <c r="D18" s="483"/>
      <c r="E18" s="483"/>
      <c r="F18" s="483"/>
      <c r="G18" s="483"/>
      <c r="H18" s="483"/>
      <c r="I18" s="483"/>
      <c r="J18" s="483"/>
      <c r="K18" s="483"/>
      <c r="L18" s="483"/>
      <c r="M18" s="483"/>
      <c r="N18" s="483"/>
      <c r="O18" s="483"/>
      <c r="P18" s="483"/>
      <c r="Q18" s="483"/>
    </row>
    <row r="19" spans="2:17" ht="16.5" customHeight="1" x14ac:dyDescent="0.15">
      <c r="B19" s="483"/>
      <c r="C19" s="483"/>
      <c r="D19" s="483"/>
      <c r="E19" s="483"/>
      <c r="F19" s="483"/>
      <c r="G19" s="483"/>
      <c r="H19" s="483"/>
      <c r="I19" s="483"/>
      <c r="J19" s="483"/>
      <c r="K19" s="483"/>
      <c r="L19" s="483"/>
      <c r="M19" s="483"/>
      <c r="N19" s="483"/>
      <c r="O19" s="483"/>
      <c r="P19" s="483"/>
      <c r="Q19" s="483"/>
    </row>
    <row r="20" spans="2:17" ht="16.5" customHeight="1" x14ac:dyDescent="0.15">
      <c r="B20" s="453" t="s">
        <v>126</v>
      </c>
      <c r="C20" s="453"/>
      <c r="D20" s="453"/>
      <c r="E20" s="453"/>
      <c r="F20" s="453"/>
      <c r="G20" s="453"/>
      <c r="H20" s="453"/>
      <c r="I20" s="453"/>
      <c r="J20" s="453"/>
      <c r="K20" s="453"/>
      <c r="L20" s="453"/>
      <c r="M20" s="453"/>
      <c r="N20" s="453"/>
      <c r="O20" s="453"/>
      <c r="P20" s="453"/>
      <c r="Q20" s="453"/>
    </row>
    <row r="21" spans="2:17" ht="16.5" customHeight="1" x14ac:dyDescent="0.15">
      <c r="B21" s="452"/>
      <c r="C21" s="452"/>
      <c r="D21" s="452"/>
      <c r="E21" s="452"/>
      <c r="F21" s="452"/>
      <c r="G21" s="452"/>
      <c r="H21" s="452"/>
      <c r="I21" s="452"/>
      <c r="J21" s="452"/>
      <c r="K21" s="452"/>
      <c r="L21" s="452"/>
      <c r="M21" s="452"/>
      <c r="N21" s="452"/>
      <c r="O21" s="452"/>
      <c r="P21" s="452"/>
      <c r="Q21" s="452"/>
    </row>
    <row r="22" spans="2:17" ht="15" customHeight="1" x14ac:dyDescent="0.15">
      <c r="B22" s="484" t="s">
        <v>304</v>
      </c>
      <c r="C22" s="485"/>
      <c r="D22" s="485"/>
      <c r="E22" s="485"/>
      <c r="F22" s="459" t="s">
        <v>307</v>
      </c>
      <c r="G22" s="460"/>
      <c r="H22" s="496">
        <v>3</v>
      </c>
      <c r="I22" s="497"/>
      <c r="J22" s="498"/>
      <c r="K22" s="486" t="s">
        <v>305</v>
      </c>
      <c r="L22" s="487"/>
      <c r="M22" s="496">
        <v>5</v>
      </c>
      <c r="N22" s="497"/>
      <c r="O22" s="498"/>
      <c r="P22" s="486" t="s">
        <v>306</v>
      </c>
      <c r="Q22" s="487"/>
    </row>
    <row r="23" spans="2:17" ht="15" customHeight="1" x14ac:dyDescent="0.15">
      <c r="B23" s="485"/>
      <c r="C23" s="485"/>
      <c r="D23" s="485"/>
      <c r="E23" s="485"/>
      <c r="F23" s="461"/>
      <c r="G23" s="462"/>
      <c r="H23" s="499"/>
      <c r="I23" s="500"/>
      <c r="J23" s="501"/>
      <c r="K23" s="488"/>
      <c r="L23" s="489"/>
      <c r="M23" s="499"/>
      <c r="N23" s="500"/>
      <c r="O23" s="501"/>
      <c r="P23" s="488"/>
      <c r="Q23" s="489"/>
    </row>
    <row r="24" spans="2:17" ht="15" customHeight="1" x14ac:dyDescent="0.15">
      <c r="B24" s="463" t="s">
        <v>308</v>
      </c>
      <c r="C24" s="464"/>
      <c r="D24" s="464"/>
      <c r="E24" s="465"/>
      <c r="F24" s="502" t="s">
        <v>322</v>
      </c>
      <c r="G24" s="503"/>
      <c r="H24" s="503"/>
      <c r="I24" s="503"/>
      <c r="J24" s="503"/>
      <c r="K24" s="503"/>
      <c r="L24" s="503"/>
      <c r="M24" s="503"/>
      <c r="N24" s="503"/>
      <c r="O24" s="503"/>
      <c r="P24" s="503"/>
      <c r="Q24" s="504"/>
    </row>
    <row r="25" spans="2:17" ht="15" customHeight="1" x14ac:dyDescent="0.15">
      <c r="B25" s="466"/>
      <c r="C25" s="467"/>
      <c r="D25" s="467"/>
      <c r="E25" s="468"/>
      <c r="F25" s="505"/>
      <c r="G25" s="506"/>
      <c r="H25" s="506"/>
      <c r="I25" s="506"/>
      <c r="J25" s="506"/>
      <c r="K25" s="506"/>
      <c r="L25" s="506"/>
      <c r="M25" s="506"/>
      <c r="N25" s="506"/>
      <c r="O25" s="506"/>
      <c r="P25" s="506"/>
      <c r="Q25" s="507"/>
    </row>
    <row r="26" spans="2:17" ht="15" customHeight="1" x14ac:dyDescent="0.15">
      <c r="B26" s="466"/>
      <c r="C26" s="467"/>
      <c r="D26" s="467"/>
      <c r="E26" s="468"/>
      <c r="F26" s="505"/>
      <c r="G26" s="506"/>
      <c r="H26" s="506"/>
      <c r="I26" s="506"/>
      <c r="J26" s="506"/>
      <c r="K26" s="506"/>
      <c r="L26" s="506"/>
      <c r="M26" s="506"/>
      <c r="N26" s="506"/>
      <c r="O26" s="506"/>
      <c r="P26" s="506"/>
      <c r="Q26" s="507"/>
    </row>
    <row r="27" spans="2:17" ht="15" customHeight="1" x14ac:dyDescent="0.15">
      <c r="B27" s="466"/>
      <c r="C27" s="467"/>
      <c r="D27" s="467"/>
      <c r="E27" s="468"/>
      <c r="F27" s="505"/>
      <c r="G27" s="506"/>
      <c r="H27" s="506"/>
      <c r="I27" s="506"/>
      <c r="J27" s="506"/>
      <c r="K27" s="506"/>
      <c r="L27" s="506"/>
      <c r="M27" s="506"/>
      <c r="N27" s="506"/>
      <c r="O27" s="506"/>
      <c r="P27" s="506"/>
      <c r="Q27" s="507"/>
    </row>
    <row r="28" spans="2:17" ht="15" customHeight="1" x14ac:dyDescent="0.15">
      <c r="B28" s="469"/>
      <c r="C28" s="470"/>
      <c r="D28" s="470"/>
      <c r="E28" s="471"/>
      <c r="F28" s="508"/>
      <c r="G28" s="509"/>
      <c r="H28" s="509"/>
      <c r="I28" s="509"/>
      <c r="J28" s="509"/>
      <c r="K28" s="509"/>
      <c r="L28" s="509"/>
      <c r="M28" s="509"/>
      <c r="N28" s="509"/>
      <c r="O28" s="509"/>
      <c r="P28" s="509"/>
      <c r="Q28" s="510"/>
    </row>
    <row r="30" spans="2:17" ht="15" customHeight="1" x14ac:dyDescent="0.15">
      <c r="B30" s="185" t="s">
        <v>251</v>
      </c>
      <c r="C30" s="186" t="s">
        <v>320</v>
      </c>
      <c r="D30" s="185" t="s">
        <v>127</v>
      </c>
      <c r="E30" s="186" t="s">
        <v>320</v>
      </c>
      <c r="F30" s="185" t="s">
        <v>128</v>
      </c>
      <c r="G30" s="186" t="s">
        <v>320</v>
      </c>
      <c r="H30" s="185" t="s">
        <v>129</v>
      </c>
    </row>
    <row r="32" spans="2:17" ht="15" customHeight="1" x14ac:dyDescent="0.15">
      <c r="C32" s="451" t="s">
        <v>130</v>
      </c>
      <c r="D32" s="451"/>
      <c r="E32" s="451"/>
      <c r="F32" s="511" t="s">
        <v>324</v>
      </c>
      <c r="G32" s="511"/>
      <c r="H32" s="511"/>
      <c r="I32" s="511"/>
      <c r="J32" s="511"/>
      <c r="K32" s="511"/>
      <c r="L32" s="511"/>
      <c r="M32" s="511"/>
      <c r="N32" s="511"/>
      <c r="O32" s="128"/>
    </row>
    <row r="33" spans="2:17" ht="15" customHeight="1" x14ac:dyDescent="0.15">
      <c r="C33" s="452"/>
      <c r="D33" s="452"/>
      <c r="E33" s="452"/>
      <c r="F33" s="512"/>
      <c r="G33" s="512"/>
      <c r="H33" s="512"/>
      <c r="I33" s="512"/>
      <c r="J33" s="512"/>
      <c r="K33" s="512"/>
      <c r="L33" s="512"/>
      <c r="M33" s="512"/>
      <c r="N33" s="512"/>
      <c r="O33" s="125"/>
    </row>
    <row r="34" spans="2:17" ht="15" customHeight="1" x14ac:dyDescent="0.15">
      <c r="C34" s="123"/>
      <c r="D34" s="123"/>
      <c r="E34" s="123"/>
      <c r="F34" s="126"/>
      <c r="G34" s="126"/>
      <c r="H34" s="126"/>
      <c r="I34" s="126"/>
      <c r="J34" s="126"/>
      <c r="K34" s="126"/>
      <c r="L34" s="126"/>
      <c r="M34" s="126"/>
      <c r="N34" s="126"/>
      <c r="O34" s="124"/>
    </row>
    <row r="35" spans="2:17" ht="15" customHeight="1" x14ac:dyDescent="0.15">
      <c r="C35" s="453" t="s">
        <v>131</v>
      </c>
      <c r="D35" s="453"/>
      <c r="E35" s="453"/>
      <c r="F35" s="513" t="s">
        <v>321</v>
      </c>
      <c r="G35" s="513"/>
      <c r="H35" s="513"/>
      <c r="I35" s="513"/>
      <c r="J35" s="513"/>
      <c r="K35" s="513"/>
      <c r="L35" s="513"/>
      <c r="M35" s="513"/>
      <c r="N35" s="513"/>
      <c r="O35" s="456" t="s">
        <v>132</v>
      </c>
    </row>
    <row r="36" spans="2:17" ht="15" customHeight="1" x14ac:dyDescent="0.15">
      <c r="C36" s="452"/>
      <c r="D36" s="452"/>
      <c r="E36" s="452"/>
      <c r="F36" s="512"/>
      <c r="G36" s="512"/>
      <c r="H36" s="512"/>
      <c r="I36" s="512"/>
      <c r="J36" s="512"/>
      <c r="K36" s="512"/>
      <c r="L36" s="512"/>
      <c r="M36" s="512"/>
      <c r="N36" s="512"/>
      <c r="O36" s="457"/>
    </row>
    <row r="37" spans="2:17" ht="15" customHeight="1" x14ac:dyDescent="0.15">
      <c r="C37" s="187" t="s">
        <v>323</v>
      </c>
      <c r="F37" s="183"/>
    </row>
    <row r="38" spans="2:17" ht="15" customHeight="1" x14ac:dyDescent="0.15">
      <c r="C38" s="187"/>
      <c r="F38" s="183"/>
    </row>
    <row r="39" spans="2:17" ht="15" customHeight="1" x14ac:dyDescent="0.15">
      <c r="B39" s="450" t="s">
        <v>326</v>
      </c>
      <c r="C39" s="450"/>
      <c r="D39" s="450"/>
      <c r="E39" s="450"/>
      <c r="F39" s="450"/>
      <c r="G39" s="450"/>
      <c r="H39" s="450"/>
      <c r="I39" s="450"/>
      <c r="J39" s="450"/>
      <c r="K39" s="450"/>
      <c r="L39" s="450"/>
      <c r="M39" s="450"/>
      <c r="N39" s="450"/>
      <c r="O39" s="450"/>
      <c r="P39" s="450"/>
      <c r="Q39" s="450"/>
    </row>
    <row r="40" spans="2:17" ht="15" customHeight="1" x14ac:dyDescent="0.15">
      <c r="B40" s="450"/>
      <c r="C40" s="450"/>
      <c r="D40" s="450"/>
      <c r="E40" s="450"/>
      <c r="F40" s="450"/>
      <c r="G40" s="450"/>
      <c r="H40" s="450"/>
      <c r="I40" s="450"/>
      <c r="J40" s="450"/>
      <c r="K40" s="450"/>
      <c r="L40" s="450"/>
      <c r="M40" s="450"/>
      <c r="N40" s="450"/>
      <c r="O40" s="450"/>
      <c r="P40" s="450"/>
      <c r="Q40" s="450"/>
    </row>
    <row r="41" spans="2:17" ht="15" customHeight="1" x14ac:dyDescent="0.15">
      <c r="B41" s="450"/>
      <c r="C41" s="450"/>
      <c r="D41" s="450"/>
      <c r="E41" s="450"/>
      <c r="F41" s="450"/>
      <c r="G41" s="450"/>
      <c r="H41" s="450"/>
      <c r="I41" s="450"/>
      <c r="J41" s="450"/>
      <c r="K41" s="450"/>
      <c r="L41" s="450"/>
      <c r="M41" s="450"/>
      <c r="N41" s="450"/>
      <c r="O41" s="450"/>
      <c r="P41" s="450"/>
      <c r="Q41" s="450"/>
    </row>
    <row r="42" spans="2:17" ht="15" customHeight="1" x14ac:dyDescent="0.15">
      <c r="B42" s="450"/>
      <c r="C42" s="450"/>
      <c r="D42" s="450"/>
      <c r="E42" s="450"/>
      <c r="F42" s="450"/>
      <c r="G42" s="450"/>
      <c r="H42" s="450"/>
      <c r="I42" s="450"/>
      <c r="J42" s="450"/>
      <c r="K42" s="450"/>
      <c r="L42" s="450"/>
      <c r="M42" s="450"/>
      <c r="N42" s="450"/>
      <c r="O42" s="450"/>
      <c r="P42" s="450"/>
      <c r="Q42" s="450"/>
    </row>
    <row r="43" spans="2:17" ht="15" customHeight="1" x14ac:dyDescent="0.15">
      <c r="B43" s="450"/>
      <c r="C43" s="450"/>
      <c r="D43" s="450"/>
      <c r="E43" s="450"/>
      <c r="F43" s="450"/>
      <c r="G43" s="450"/>
      <c r="H43" s="450"/>
      <c r="I43" s="450"/>
      <c r="J43" s="450"/>
      <c r="K43" s="450"/>
      <c r="L43" s="450"/>
      <c r="M43" s="450"/>
      <c r="N43" s="450"/>
      <c r="O43" s="450"/>
      <c r="P43" s="450"/>
      <c r="Q43" s="450"/>
    </row>
    <row r="44" spans="2:17" ht="15" customHeight="1" x14ac:dyDescent="0.15">
      <c r="B44" s="450"/>
      <c r="C44" s="450"/>
      <c r="D44" s="450"/>
      <c r="E44" s="450"/>
      <c r="F44" s="450"/>
      <c r="G44" s="450"/>
      <c r="H44" s="450"/>
      <c r="I44" s="450"/>
      <c r="J44" s="450"/>
      <c r="K44" s="450"/>
      <c r="L44" s="450"/>
      <c r="M44" s="450"/>
      <c r="N44" s="450"/>
      <c r="O44" s="450"/>
      <c r="P44" s="450"/>
      <c r="Q44" s="450"/>
    </row>
    <row r="45" spans="2:17" ht="15" customHeight="1" x14ac:dyDescent="0.15">
      <c r="B45" s="450"/>
      <c r="C45" s="450"/>
      <c r="D45" s="450"/>
      <c r="E45" s="450"/>
      <c r="F45" s="450"/>
      <c r="G45" s="450"/>
      <c r="H45" s="450"/>
      <c r="I45" s="450"/>
      <c r="J45" s="450"/>
      <c r="K45" s="450"/>
      <c r="L45" s="450"/>
      <c r="M45" s="450"/>
      <c r="N45" s="450"/>
      <c r="O45" s="450"/>
      <c r="P45" s="450"/>
      <c r="Q45" s="450"/>
    </row>
  </sheetData>
  <sheetProtection algorithmName="SHA-512" hashValue="H/9dmlIlo6Ub7O1pm/Vp/gtmFBYf9nGZIKEugQu8zSNs2yLTUOBeZDVJiLBbdmRlOzHIPGi7P5cAOwYT9Lz/6w==" saltValue="3801i65wv0t7Z4IJr5E4Vw==" spinCount="100000" sheet="1" objects="1" scenarios="1"/>
  <mergeCells count="17">
    <mergeCell ref="B39:Q45"/>
    <mergeCell ref="B24:E28"/>
    <mergeCell ref="F24:Q28"/>
    <mergeCell ref="C32:E33"/>
    <mergeCell ref="F32:N33"/>
    <mergeCell ref="C35:E36"/>
    <mergeCell ref="F35:N36"/>
    <mergeCell ref="O35:O36"/>
    <mergeCell ref="B8:Q10"/>
    <mergeCell ref="B12:Q19"/>
    <mergeCell ref="B20:Q21"/>
    <mergeCell ref="B22:E23"/>
    <mergeCell ref="F22:G23"/>
    <mergeCell ref="H22:J23"/>
    <mergeCell ref="K22:L23"/>
    <mergeCell ref="M22:O23"/>
    <mergeCell ref="P22:Q23"/>
  </mergeCells>
  <phoneticPr fontId="2"/>
  <pageMargins left="0.7" right="0.7" top="0.75" bottom="0.75" header="0.3" footer="0.3"/>
  <pageSetup paperSize="9" orientation="portrait" r:id="rId1"/>
  <headerFooter>
    <oddHeader>&amp;C&amp;F&amp;A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P113"/>
  <sheetViews>
    <sheetView showGridLines="0" zoomScale="60" zoomScaleNormal="60" zoomScaleSheetLayoutView="80" workbookViewId="0">
      <selection activeCell="A106" sqref="A106"/>
    </sheetView>
  </sheetViews>
  <sheetFormatPr defaultColWidth="4.125" defaultRowHeight="21" customHeight="1" x14ac:dyDescent="0.15"/>
  <cols>
    <col min="1" max="1" width="4.125" style="2"/>
    <col min="2" max="16384" width="4.125" style="1"/>
  </cols>
  <sheetData>
    <row r="1" spans="1:42" ht="21" customHeight="1" x14ac:dyDescent="0.2">
      <c r="AK1" s="582" t="s">
        <v>275</v>
      </c>
      <c r="AL1" s="582"/>
      <c r="AM1" s="582"/>
      <c r="AN1" s="582"/>
      <c r="AP1" s="18"/>
    </row>
    <row r="2" spans="1:42" ht="21" customHeight="1" x14ac:dyDescent="0.15">
      <c r="B2" s="659" t="s">
        <v>317</v>
      </c>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c r="AM2" s="659"/>
      <c r="AN2" s="174"/>
      <c r="AP2" s="18"/>
    </row>
    <row r="3" spans="1:42" ht="21" customHeight="1" x14ac:dyDescent="0.15">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174"/>
      <c r="AO3" s="15"/>
      <c r="AP3" s="18"/>
    </row>
    <row r="4" spans="1:42" ht="21" customHeight="1" x14ac:dyDescent="0.15">
      <c r="B4" s="660" t="s">
        <v>281</v>
      </c>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0"/>
      <c r="AG4" s="660"/>
      <c r="AH4" s="660"/>
      <c r="AI4" s="660"/>
      <c r="AJ4" s="660"/>
      <c r="AK4" s="660"/>
      <c r="AL4" s="660"/>
      <c r="AM4" s="660"/>
      <c r="AN4" s="174"/>
      <c r="AO4" s="15"/>
      <c r="AP4" s="18"/>
    </row>
    <row r="5" spans="1:42" ht="21" customHeight="1" x14ac:dyDescent="0.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15"/>
      <c r="AP5" s="18"/>
    </row>
    <row r="6" spans="1:42" ht="21" customHeight="1" thickBot="1" x14ac:dyDescent="0.2">
      <c r="B6" s="84" t="s">
        <v>11</v>
      </c>
      <c r="C6" s="4"/>
      <c r="D6" s="4"/>
      <c r="E6" s="4"/>
      <c r="F6" s="4"/>
      <c r="G6" s="4"/>
      <c r="H6" s="4"/>
      <c r="I6" s="4"/>
      <c r="J6" s="4"/>
      <c r="K6" s="4"/>
      <c r="L6" s="4"/>
      <c r="M6" s="4"/>
      <c r="N6" s="4"/>
      <c r="O6" s="85"/>
      <c r="P6" s="4"/>
      <c r="Q6" s="4"/>
      <c r="R6" s="4"/>
      <c r="S6" s="4"/>
      <c r="T6" s="4"/>
      <c r="U6" s="4"/>
      <c r="V6" s="4"/>
      <c r="W6" s="4"/>
      <c r="X6" s="4"/>
      <c r="Y6" s="4"/>
      <c r="Z6" s="4"/>
      <c r="AA6" s="4"/>
      <c r="AB6" s="4"/>
      <c r="AC6" s="4"/>
      <c r="AD6" s="4"/>
      <c r="AE6" s="4"/>
      <c r="AF6" s="4"/>
      <c r="AG6" s="4"/>
      <c r="AH6" s="4"/>
      <c r="AI6" s="4"/>
      <c r="AJ6" s="4"/>
      <c r="AK6" s="4"/>
      <c r="AL6" s="4"/>
      <c r="AM6" s="4"/>
      <c r="AP6" s="18"/>
    </row>
    <row r="7" spans="1:42" ht="21" customHeight="1" x14ac:dyDescent="0.15">
      <c r="A7" s="72"/>
      <c r="B7" s="661" t="s">
        <v>23</v>
      </c>
      <c r="C7" s="662"/>
      <c r="D7" s="662"/>
      <c r="E7" s="662"/>
      <c r="F7" s="662"/>
      <c r="G7" s="663"/>
      <c r="H7" s="662" t="s">
        <v>25</v>
      </c>
      <c r="I7" s="662"/>
      <c r="J7" s="662"/>
      <c r="K7" s="662"/>
      <c r="L7" s="663"/>
      <c r="M7" s="664" t="s">
        <v>173</v>
      </c>
      <c r="N7" s="534"/>
      <c r="O7" s="535"/>
      <c r="P7" s="664" t="s">
        <v>26</v>
      </c>
      <c r="Q7" s="534"/>
      <c r="R7" s="534"/>
      <c r="S7" s="534"/>
      <c r="T7" s="534"/>
      <c r="U7" s="534"/>
      <c r="V7" s="534"/>
      <c r="W7" s="535"/>
      <c r="X7" s="602" t="s">
        <v>27</v>
      </c>
      <c r="Y7" s="603"/>
      <c r="Z7" s="603"/>
      <c r="AA7" s="603"/>
      <c r="AB7" s="603"/>
      <c r="AC7" s="603"/>
      <c r="AD7" s="603"/>
      <c r="AE7" s="604"/>
      <c r="AF7" s="602" t="s">
        <v>8</v>
      </c>
      <c r="AG7" s="603"/>
      <c r="AH7" s="603"/>
      <c r="AI7" s="603"/>
      <c r="AJ7" s="603"/>
      <c r="AK7" s="603"/>
      <c r="AL7" s="603"/>
      <c r="AM7" s="605"/>
      <c r="AP7" s="18"/>
    </row>
    <row r="8" spans="1:42" ht="21" customHeight="1" x14ac:dyDescent="0.15">
      <c r="A8" s="72"/>
      <c r="B8" s="575" t="str">
        <f>【判定】!B42</f>
        <v>令和５年</v>
      </c>
      <c r="C8" s="576"/>
      <c r="D8" s="576"/>
      <c r="E8" s="576"/>
      <c r="F8" s="576" t="str">
        <f>【判定】!G42</f>
        <v>７月</v>
      </c>
      <c r="G8" s="577"/>
      <c r="H8" s="569" t="str">
        <f>【判定】!M42</f>
        <v>17日以上</v>
      </c>
      <c r="I8" s="570"/>
      <c r="J8" s="570"/>
      <c r="K8" s="570"/>
      <c r="L8" s="571"/>
      <c r="M8" s="579">
        <f>【判定】!J42</f>
        <v>0</v>
      </c>
      <c r="N8" s="540"/>
      <c r="O8" s="541"/>
      <c r="P8" s="590">
        <f>【判定】!R42</f>
        <v>0</v>
      </c>
      <c r="Q8" s="591"/>
      <c r="R8" s="591"/>
      <c r="S8" s="591"/>
      <c r="T8" s="591"/>
      <c r="U8" s="591"/>
      <c r="V8" s="570" t="s">
        <v>2</v>
      </c>
      <c r="W8" s="571"/>
      <c r="X8" s="590">
        <f>【判定】!X42</f>
        <v>0</v>
      </c>
      <c r="Y8" s="591"/>
      <c r="Z8" s="591"/>
      <c r="AA8" s="591"/>
      <c r="AB8" s="591"/>
      <c r="AC8" s="591"/>
      <c r="AD8" s="571" t="s">
        <v>2</v>
      </c>
      <c r="AE8" s="578"/>
      <c r="AF8" s="590">
        <f>【判定】!AD42</f>
        <v>0</v>
      </c>
      <c r="AG8" s="591"/>
      <c r="AH8" s="591"/>
      <c r="AI8" s="591"/>
      <c r="AJ8" s="591"/>
      <c r="AK8" s="591"/>
      <c r="AL8" s="571" t="s">
        <v>2</v>
      </c>
      <c r="AM8" s="585"/>
      <c r="AN8" s="1" t="str">
        <f>IF(OR(K8="未満",M8="該当"),"除","")</f>
        <v/>
      </c>
    </row>
    <row r="9" spans="1:42" ht="21" customHeight="1" x14ac:dyDescent="0.15">
      <c r="A9" s="72"/>
      <c r="B9" s="575" t="str">
        <f>【判定】!B43</f>
        <v>令和５年</v>
      </c>
      <c r="C9" s="576"/>
      <c r="D9" s="576"/>
      <c r="E9" s="576"/>
      <c r="F9" s="576" t="str">
        <f>【判定】!G43</f>
        <v>８月</v>
      </c>
      <c r="G9" s="577"/>
      <c r="H9" s="569" t="str">
        <f>【判定】!M43</f>
        <v>17日以上</v>
      </c>
      <c r="I9" s="570"/>
      <c r="J9" s="570"/>
      <c r="K9" s="570"/>
      <c r="L9" s="571"/>
      <c r="M9" s="579">
        <f>【判定】!J43</f>
        <v>0</v>
      </c>
      <c r="N9" s="540"/>
      <c r="O9" s="541"/>
      <c r="P9" s="590">
        <f>【判定】!R43</f>
        <v>0</v>
      </c>
      <c r="Q9" s="591"/>
      <c r="R9" s="591"/>
      <c r="S9" s="591"/>
      <c r="T9" s="591"/>
      <c r="U9" s="591"/>
      <c r="V9" s="570" t="s">
        <v>2</v>
      </c>
      <c r="W9" s="570"/>
      <c r="X9" s="590">
        <f>【判定】!X43</f>
        <v>0</v>
      </c>
      <c r="Y9" s="591"/>
      <c r="Z9" s="591"/>
      <c r="AA9" s="591"/>
      <c r="AB9" s="591"/>
      <c r="AC9" s="591"/>
      <c r="AD9" s="571" t="s">
        <v>2</v>
      </c>
      <c r="AE9" s="578"/>
      <c r="AF9" s="590">
        <f>【判定】!AD43</f>
        <v>0</v>
      </c>
      <c r="AG9" s="591"/>
      <c r="AH9" s="591"/>
      <c r="AI9" s="591"/>
      <c r="AJ9" s="591"/>
      <c r="AK9" s="591"/>
      <c r="AL9" s="571" t="s">
        <v>2</v>
      </c>
      <c r="AM9" s="585"/>
      <c r="AN9" s="1" t="str">
        <f t="shared" ref="AN9:AN19" si="0">IF(OR(K9="未満",M9="該当"),"除","")</f>
        <v/>
      </c>
    </row>
    <row r="10" spans="1:42" ht="21" customHeight="1" x14ac:dyDescent="0.15">
      <c r="A10" s="72"/>
      <c r="B10" s="575" t="str">
        <f>【判定】!B44</f>
        <v>令和５年</v>
      </c>
      <c r="C10" s="576"/>
      <c r="D10" s="576"/>
      <c r="E10" s="576"/>
      <c r="F10" s="576" t="str">
        <f>【判定】!G44</f>
        <v>９月</v>
      </c>
      <c r="G10" s="577"/>
      <c r="H10" s="569" t="str">
        <f>【判定】!M44</f>
        <v>17日以上</v>
      </c>
      <c r="I10" s="570"/>
      <c r="J10" s="570"/>
      <c r="K10" s="570"/>
      <c r="L10" s="571"/>
      <c r="M10" s="579">
        <f>【判定】!J44</f>
        <v>0</v>
      </c>
      <c r="N10" s="540"/>
      <c r="O10" s="541"/>
      <c r="P10" s="590">
        <f>【判定】!R44</f>
        <v>0</v>
      </c>
      <c r="Q10" s="591"/>
      <c r="R10" s="591"/>
      <c r="S10" s="591"/>
      <c r="T10" s="591"/>
      <c r="U10" s="591"/>
      <c r="V10" s="570" t="s">
        <v>2</v>
      </c>
      <c r="W10" s="570"/>
      <c r="X10" s="590">
        <f>【判定】!X44</f>
        <v>0</v>
      </c>
      <c r="Y10" s="591"/>
      <c r="Z10" s="591"/>
      <c r="AA10" s="591"/>
      <c r="AB10" s="591"/>
      <c r="AC10" s="591"/>
      <c r="AD10" s="571" t="s">
        <v>2</v>
      </c>
      <c r="AE10" s="578"/>
      <c r="AF10" s="590">
        <f>【判定】!AD44</f>
        <v>0</v>
      </c>
      <c r="AG10" s="591"/>
      <c r="AH10" s="591"/>
      <c r="AI10" s="591"/>
      <c r="AJ10" s="591"/>
      <c r="AK10" s="591"/>
      <c r="AL10" s="571" t="s">
        <v>2</v>
      </c>
      <c r="AM10" s="585"/>
      <c r="AN10" s="1" t="str">
        <f t="shared" si="0"/>
        <v/>
      </c>
    </row>
    <row r="11" spans="1:42" ht="21" customHeight="1" x14ac:dyDescent="0.15">
      <c r="A11" s="72"/>
      <c r="B11" s="575" t="str">
        <f>【判定】!B45</f>
        <v>令和５年</v>
      </c>
      <c r="C11" s="576"/>
      <c r="D11" s="576"/>
      <c r="E11" s="576"/>
      <c r="F11" s="576" t="str">
        <f>【判定】!G45</f>
        <v>10月</v>
      </c>
      <c r="G11" s="577"/>
      <c r="H11" s="569" t="str">
        <f>【判定】!M45</f>
        <v>17日以上</v>
      </c>
      <c r="I11" s="570"/>
      <c r="J11" s="570"/>
      <c r="K11" s="570"/>
      <c r="L11" s="571"/>
      <c r="M11" s="579">
        <f>【判定】!J45</f>
        <v>0</v>
      </c>
      <c r="N11" s="540"/>
      <c r="O11" s="541"/>
      <c r="P11" s="590">
        <f>【判定】!R45</f>
        <v>0</v>
      </c>
      <c r="Q11" s="591"/>
      <c r="R11" s="591"/>
      <c r="S11" s="591"/>
      <c r="T11" s="591"/>
      <c r="U11" s="591"/>
      <c r="V11" s="570" t="s">
        <v>2</v>
      </c>
      <c r="W11" s="570"/>
      <c r="X11" s="590">
        <f>【判定】!X45</f>
        <v>0</v>
      </c>
      <c r="Y11" s="591"/>
      <c r="Z11" s="591"/>
      <c r="AA11" s="591"/>
      <c r="AB11" s="591"/>
      <c r="AC11" s="591"/>
      <c r="AD11" s="571" t="s">
        <v>2</v>
      </c>
      <c r="AE11" s="578"/>
      <c r="AF11" s="590">
        <f>【判定】!AD45</f>
        <v>0</v>
      </c>
      <c r="AG11" s="591"/>
      <c r="AH11" s="591"/>
      <c r="AI11" s="591"/>
      <c r="AJ11" s="591"/>
      <c r="AK11" s="591"/>
      <c r="AL11" s="571" t="s">
        <v>2</v>
      </c>
      <c r="AM11" s="585"/>
      <c r="AN11" s="1" t="str">
        <f t="shared" si="0"/>
        <v/>
      </c>
    </row>
    <row r="12" spans="1:42" ht="21" customHeight="1" x14ac:dyDescent="0.15">
      <c r="A12" s="72"/>
      <c r="B12" s="575" t="str">
        <f>【判定】!B46</f>
        <v>令和５年</v>
      </c>
      <c r="C12" s="576"/>
      <c r="D12" s="576"/>
      <c r="E12" s="576"/>
      <c r="F12" s="576" t="str">
        <f>【判定】!G46</f>
        <v>11月</v>
      </c>
      <c r="G12" s="577"/>
      <c r="H12" s="569" t="str">
        <f>【判定】!M46</f>
        <v>17日以上</v>
      </c>
      <c r="I12" s="570"/>
      <c r="J12" s="570"/>
      <c r="K12" s="570"/>
      <c r="L12" s="571"/>
      <c r="M12" s="579">
        <f>【判定】!J46</f>
        <v>0</v>
      </c>
      <c r="N12" s="540"/>
      <c r="O12" s="541"/>
      <c r="P12" s="590">
        <f>【判定】!R46</f>
        <v>0</v>
      </c>
      <c r="Q12" s="591"/>
      <c r="R12" s="591"/>
      <c r="S12" s="591"/>
      <c r="T12" s="591"/>
      <c r="U12" s="591"/>
      <c r="V12" s="570" t="s">
        <v>2</v>
      </c>
      <c r="W12" s="570"/>
      <c r="X12" s="590">
        <f>【判定】!X46</f>
        <v>0</v>
      </c>
      <c r="Y12" s="591"/>
      <c r="Z12" s="591"/>
      <c r="AA12" s="591"/>
      <c r="AB12" s="591"/>
      <c r="AC12" s="591"/>
      <c r="AD12" s="571" t="s">
        <v>2</v>
      </c>
      <c r="AE12" s="578"/>
      <c r="AF12" s="590">
        <f>【判定】!AD46</f>
        <v>0</v>
      </c>
      <c r="AG12" s="591"/>
      <c r="AH12" s="591"/>
      <c r="AI12" s="591"/>
      <c r="AJ12" s="591"/>
      <c r="AK12" s="591"/>
      <c r="AL12" s="571" t="s">
        <v>2</v>
      </c>
      <c r="AM12" s="585"/>
      <c r="AN12" s="1" t="str">
        <f t="shared" si="0"/>
        <v/>
      </c>
    </row>
    <row r="13" spans="1:42" ht="21" customHeight="1" x14ac:dyDescent="0.15">
      <c r="A13" s="72"/>
      <c r="B13" s="575" t="str">
        <f>【判定】!B47</f>
        <v>令和５年</v>
      </c>
      <c r="C13" s="576"/>
      <c r="D13" s="576"/>
      <c r="E13" s="576"/>
      <c r="F13" s="576" t="str">
        <f>【判定】!G47</f>
        <v>12月</v>
      </c>
      <c r="G13" s="577"/>
      <c r="H13" s="569" t="str">
        <f>【判定】!M47</f>
        <v>17日以上</v>
      </c>
      <c r="I13" s="570"/>
      <c r="J13" s="570"/>
      <c r="K13" s="570"/>
      <c r="L13" s="571"/>
      <c r="M13" s="579">
        <f>【判定】!J47</f>
        <v>0</v>
      </c>
      <c r="N13" s="540"/>
      <c r="O13" s="541"/>
      <c r="P13" s="590">
        <f>【判定】!R47</f>
        <v>0</v>
      </c>
      <c r="Q13" s="591"/>
      <c r="R13" s="591"/>
      <c r="S13" s="591"/>
      <c r="T13" s="591"/>
      <c r="U13" s="591"/>
      <c r="V13" s="570" t="s">
        <v>2</v>
      </c>
      <c r="W13" s="570"/>
      <c r="X13" s="590">
        <f>【判定】!X47</f>
        <v>0</v>
      </c>
      <c r="Y13" s="591"/>
      <c r="Z13" s="591"/>
      <c r="AA13" s="591"/>
      <c r="AB13" s="591"/>
      <c r="AC13" s="591"/>
      <c r="AD13" s="571" t="s">
        <v>2</v>
      </c>
      <c r="AE13" s="578"/>
      <c r="AF13" s="590">
        <f>【判定】!AD47</f>
        <v>0</v>
      </c>
      <c r="AG13" s="591"/>
      <c r="AH13" s="591"/>
      <c r="AI13" s="591"/>
      <c r="AJ13" s="591"/>
      <c r="AK13" s="591"/>
      <c r="AL13" s="571" t="s">
        <v>2</v>
      </c>
      <c r="AM13" s="585"/>
      <c r="AN13" s="1" t="str">
        <f t="shared" si="0"/>
        <v/>
      </c>
    </row>
    <row r="14" spans="1:42" ht="21" customHeight="1" x14ac:dyDescent="0.15">
      <c r="A14" s="72"/>
      <c r="B14" s="575" t="str">
        <f>【判定】!B48</f>
        <v>令和６年</v>
      </c>
      <c r="C14" s="576"/>
      <c r="D14" s="576"/>
      <c r="E14" s="576"/>
      <c r="F14" s="576" t="str">
        <f>【判定】!G48</f>
        <v>１月</v>
      </c>
      <c r="G14" s="577"/>
      <c r="H14" s="569" t="str">
        <f>【判定】!M48</f>
        <v>17日以上</v>
      </c>
      <c r="I14" s="570"/>
      <c r="J14" s="570"/>
      <c r="K14" s="570"/>
      <c r="L14" s="571"/>
      <c r="M14" s="579">
        <f>【判定】!J48</f>
        <v>0</v>
      </c>
      <c r="N14" s="540"/>
      <c r="O14" s="541"/>
      <c r="P14" s="590">
        <f>【判定】!R48</f>
        <v>0</v>
      </c>
      <c r="Q14" s="591"/>
      <c r="R14" s="591"/>
      <c r="S14" s="591"/>
      <c r="T14" s="591"/>
      <c r="U14" s="591"/>
      <c r="V14" s="570" t="s">
        <v>2</v>
      </c>
      <c r="W14" s="570"/>
      <c r="X14" s="590">
        <f>【判定】!X48</f>
        <v>0</v>
      </c>
      <c r="Y14" s="591"/>
      <c r="Z14" s="591"/>
      <c r="AA14" s="591"/>
      <c r="AB14" s="591"/>
      <c r="AC14" s="591"/>
      <c r="AD14" s="571" t="s">
        <v>2</v>
      </c>
      <c r="AE14" s="578"/>
      <c r="AF14" s="590">
        <f>【判定】!AD48</f>
        <v>0</v>
      </c>
      <c r="AG14" s="591"/>
      <c r="AH14" s="591"/>
      <c r="AI14" s="591"/>
      <c r="AJ14" s="591"/>
      <c r="AK14" s="591"/>
      <c r="AL14" s="571" t="s">
        <v>2</v>
      </c>
      <c r="AM14" s="585"/>
      <c r="AN14" s="1" t="str">
        <f t="shared" si="0"/>
        <v/>
      </c>
    </row>
    <row r="15" spans="1:42" ht="21" customHeight="1" x14ac:dyDescent="0.15">
      <c r="A15" s="72"/>
      <c r="B15" s="575" t="str">
        <f>【判定】!B49</f>
        <v>令和６年</v>
      </c>
      <c r="C15" s="576"/>
      <c r="D15" s="576"/>
      <c r="E15" s="576"/>
      <c r="F15" s="576" t="str">
        <f>【判定】!G49</f>
        <v>２月</v>
      </c>
      <c r="G15" s="577"/>
      <c r="H15" s="569" t="str">
        <f>【判定】!M49</f>
        <v>17日以上</v>
      </c>
      <c r="I15" s="570"/>
      <c r="J15" s="570"/>
      <c r="K15" s="570"/>
      <c r="L15" s="571"/>
      <c r="M15" s="579">
        <f>【判定】!J49</f>
        <v>0</v>
      </c>
      <c r="N15" s="540"/>
      <c r="O15" s="541"/>
      <c r="P15" s="590">
        <f>【判定】!R49</f>
        <v>0</v>
      </c>
      <c r="Q15" s="591"/>
      <c r="R15" s="591"/>
      <c r="S15" s="591"/>
      <c r="T15" s="591"/>
      <c r="U15" s="591"/>
      <c r="V15" s="570" t="s">
        <v>2</v>
      </c>
      <c r="W15" s="570"/>
      <c r="X15" s="590">
        <f>【判定】!X49</f>
        <v>0</v>
      </c>
      <c r="Y15" s="591"/>
      <c r="Z15" s="591"/>
      <c r="AA15" s="591"/>
      <c r="AB15" s="591"/>
      <c r="AC15" s="591"/>
      <c r="AD15" s="571" t="s">
        <v>2</v>
      </c>
      <c r="AE15" s="578"/>
      <c r="AF15" s="590">
        <f>【判定】!AD49</f>
        <v>0</v>
      </c>
      <c r="AG15" s="591"/>
      <c r="AH15" s="591"/>
      <c r="AI15" s="591"/>
      <c r="AJ15" s="591"/>
      <c r="AK15" s="591"/>
      <c r="AL15" s="571" t="s">
        <v>2</v>
      </c>
      <c r="AM15" s="585"/>
      <c r="AN15" s="1" t="str">
        <f t="shared" si="0"/>
        <v/>
      </c>
    </row>
    <row r="16" spans="1:42" ht="21" customHeight="1" x14ac:dyDescent="0.15">
      <c r="A16" s="72"/>
      <c r="B16" s="575" t="str">
        <f>【判定】!B50</f>
        <v>令和６年</v>
      </c>
      <c r="C16" s="576"/>
      <c r="D16" s="576"/>
      <c r="E16" s="576"/>
      <c r="F16" s="576" t="str">
        <f>【判定】!G50</f>
        <v>３月</v>
      </c>
      <c r="G16" s="577"/>
      <c r="H16" s="569" t="str">
        <f>【判定】!M50</f>
        <v>17日以上</v>
      </c>
      <c r="I16" s="570"/>
      <c r="J16" s="570"/>
      <c r="K16" s="570"/>
      <c r="L16" s="571"/>
      <c r="M16" s="579">
        <f>【判定】!J50</f>
        <v>0</v>
      </c>
      <c r="N16" s="540"/>
      <c r="O16" s="541"/>
      <c r="P16" s="590">
        <f>【判定】!R50</f>
        <v>0</v>
      </c>
      <c r="Q16" s="591"/>
      <c r="R16" s="591"/>
      <c r="S16" s="591"/>
      <c r="T16" s="591"/>
      <c r="U16" s="591"/>
      <c r="V16" s="570" t="s">
        <v>2</v>
      </c>
      <c r="W16" s="570"/>
      <c r="X16" s="590">
        <f>【判定】!X50</f>
        <v>0</v>
      </c>
      <c r="Y16" s="591"/>
      <c r="Z16" s="591"/>
      <c r="AA16" s="591"/>
      <c r="AB16" s="591"/>
      <c r="AC16" s="591"/>
      <c r="AD16" s="571" t="s">
        <v>2</v>
      </c>
      <c r="AE16" s="578"/>
      <c r="AF16" s="590">
        <f>【判定】!AD50</f>
        <v>0</v>
      </c>
      <c r="AG16" s="591"/>
      <c r="AH16" s="591"/>
      <c r="AI16" s="591"/>
      <c r="AJ16" s="591"/>
      <c r="AK16" s="591"/>
      <c r="AL16" s="571" t="s">
        <v>2</v>
      </c>
      <c r="AM16" s="585"/>
      <c r="AN16" s="1" t="str">
        <f t="shared" si="0"/>
        <v/>
      </c>
    </row>
    <row r="17" spans="1:42" ht="21" customHeight="1" x14ac:dyDescent="0.15">
      <c r="A17" s="72"/>
      <c r="B17" s="575" t="str">
        <f>【判定】!B51</f>
        <v>令和６年</v>
      </c>
      <c r="C17" s="576"/>
      <c r="D17" s="576"/>
      <c r="E17" s="576"/>
      <c r="F17" s="576" t="str">
        <f>【判定】!G51</f>
        <v>４月</v>
      </c>
      <c r="G17" s="577"/>
      <c r="H17" s="569" t="str">
        <f>【判定】!M51</f>
        <v>17日以上</v>
      </c>
      <c r="I17" s="570"/>
      <c r="J17" s="570"/>
      <c r="K17" s="570"/>
      <c r="L17" s="571"/>
      <c r="M17" s="579">
        <f>【判定】!J51</f>
        <v>0</v>
      </c>
      <c r="N17" s="540"/>
      <c r="O17" s="541"/>
      <c r="P17" s="590">
        <f>【判定】!R51</f>
        <v>0</v>
      </c>
      <c r="Q17" s="591"/>
      <c r="R17" s="591"/>
      <c r="S17" s="591"/>
      <c r="T17" s="591"/>
      <c r="U17" s="591"/>
      <c r="V17" s="570" t="s">
        <v>2</v>
      </c>
      <c r="W17" s="570"/>
      <c r="X17" s="590">
        <f>【判定】!X51</f>
        <v>0</v>
      </c>
      <c r="Y17" s="591"/>
      <c r="Z17" s="591"/>
      <c r="AA17" s="591"/>
      <c r="AB17" s="591"/>
      <c r="AC17" s="591"/>
      <c r="AD17" s="571" t="s">
        <v>2</v>
      </c>
      <c r="AE17" s="578"/>
      <c r="AF17" s="590">
        <f>【判定】!AD51</f>
        <v>0</v>
      </c>
      <c r="AG17" s="591"/>
      <c r="AH17" s="591"/>
      <c r="AI17" s="591"/>
      <c r="AJ17" s="591"/>
      <c r="AK17" s="591"/>
      <c r="AL17" s="571" t="s">
        <v>2</v>
      </c>
      <c r="AM17" s="585"/>
      <c r="AN17" s="1" t="str">
        <f t="shared" si="0"/>
        <v/>
      </c>
    </row>
    <row r="18" spans="1:42" ht="21" customHeight="1" x14ac:dyDescent="0.15">
      <c r="A18" s="72"/>
      <c r="B18" s="575" t="str">
        <f>【判定】!B52</f>
        <v>令和６年</v>
      </c>
      <c r="C18" s="576"/>
      <c r="D18" s="576"/>
      <c r="E18" s="576"/>
      <c r="F18" s="576" t="str">
        <f>【判定】!G52</f>
        <v>５月</v>
      </c>
      <c r="G18" s="577"/>
      <c r="H18" s="569" t="str">
        <f>【判定】!M52</f>
        <v>17日以上</v>
      </c>
      <c r="I18" s="570"/>
      <c r="J18" s="570"/>
      <c r="K18" s="570"/>
      <c r="L18" s="571"/>
      <c r="M18" s="579">
        <f>【判定】!J52</f>
        <v>0</v>
      </c>
      <c r="N18" s="540"/>
      <c r="O18" s="541"/>
      <c r="P18" s="590">
        <f>【判定】!R52</f>
        <v>0</v>
      </c>
      <c r="Q18" s="591"/>
      <c r="R18" s="591"/>
      <c r="S18" s="591"/>
      <c r="T18" s="591"/>
      <c r="U18" s="591"/>
      <c r="V18" s="570" t="s">
        <v>2</v>
      </c>
      <c r="W18" s="570"/>
      <c r="X18" s="590">
        <f>【判定】!X52</f>
        <v>0</v>
      </c>
      <c r="Y18" s="591"/>
      <c r="Z18" s="591"/>
      <c r="AA18" s="591"/>
      <c r="AB18" s="591"/>
      <c r="AC18" s="591"/>
      <c r="AD18" s="571" t="s">
        <v>2</v>
      </c>
      <c r="AE18" s="578"/>
      <c r="AF18" s="590">
        <f>【判定】!AD52</f>
        <v>0</v>
      </c>
      <c r="AG18" s="591"/>
      <c r="AH18" s="591"/>
      <c r="AI18" s="591"/>
      <c r="AJ18" s="591"/>
      <c r="AK18" s="591"/>
      <c r="AL18" s="571" t="s">
        <v>2</v>
      </c>
      <c r="AM18" s="585"/>
      <c r="AN18" s="1" t="str">
        <f t="shared" si="0"/>
        <v/>
      </c>
    </row>
    <row r="19" spans="1:42" ht="21" customHeight="1" thickBot="1" x14ac:dyDescent="0.2">
      <c r="A19" s="72"/>
      <c r="B19" s="609" t="str">
        <f>【判定】!B53</f>
        <v>令和６年</v>
      </c>
      <c r="C19" s="610"/>
      <c r="D19" s="610"/>
      <c r="E19" s="610"/>
      <c r="F19" s="610" t="str">
        <f>【判定】!G53</f>
        <v>６月</v>
      </c>
      <c r="G19" s="611"/>
      <c r="H19" s="572" t="str">
        <f>【判定】!M53</f>
        <v>17日以上</v>
      </c>
      <c r="I19" s="573"/>
      <c r="J19" s="573"/>
      <c r="K19" s="573"/>
      <c r="L19" s="574"/>
      <c r="M19" s="629">
        <f>【判定】!J53</f>
        <v>0</v>
      </c>
      <c r="N19" s="630"/>
      <c r="O19" s="631"/>
      <c r="P19" s="607">
        <f>【判定】!R53</f>
        <v>0</v>
      </c>
      <c r="Q19" s="608"/>
      <c r="R19" s="608"/>
      <c r="S19" s="608"/>
      <c r="T19" s="608"/>
      <c r="U19" s="608"/>
      <c r="V19" s="573" t="s">
        <v>2</v>
      </c>
      <c r="W19" s="573"/>
      <c r="X19" s="607">
        <f>【判定】!X53</f>
        <v>0</v>
      </c>
      <c r="Y19" s="608"/>
      <c r="Z19" s="608"/>
      <c r="AA19" s="608"/>
      <c r="AB19" s="608"/>
      <c r="AC19" s="608"/>
      <c r="AD19" s="574" t="s">
        <v>2</v>
      </c>
      <c r="AE19" s="594"/>
      <c r="AF19" s="607">
        <f>【判定】!AD53</f>
        <v>0</v>
      </c>
      <c r="AG19" s="608"/>
      <c r="AH19" s="608"/>
      <c r="AI19" s="608"/>
      <c r="AJ19" s="608"/>
      <c r="AK19" s="608"/>
      <c r="AL19" s="574" t="s">
        <v>2</v>
      </c>
      <c r="AM19" s="593"/>
      <c r="AN19" s="1" t="str">
        <f t="shared" si="0"/>
        <v/>
      </c>
    </row>
    <row r="20" spans="1:42" ht="21" customHeight="1" x14ac:dyDescent="0.15">
      <c r="P20" s="583">
        <f>SUM(P8:U19)</f>
        <v>0</v>
      </c>
      <c r="Q20" s="584"/>
      <c r="R20" s="584"/>
      <c r="S20" s="584"/>
      <c r="T20" s="584"/>
      <c r="U20" s="584"/>
      <c r="X20" s="583">
        <f>SUM(X8:AC19)</f>
        <v>0</v>
      </c>
      <c r="Y20" s="584"/>
      <c r="Z20" s="584"/>
      <c r="AA20" s="584"/>
      <c r="AB20" s="584"/>
      <c r="AC20" s="584"/>
      <c r="AF20" s="583">
        <f>SUM(AF8:AK19)</f>
        <v>0</v>
      </c>
      <c r="AG20" s="584"/>
      <c r="AH20" s="584"/>
      <c r="AI20" s="584"/>
      <c r="AJ20" s="584"/>
      <c r="AK20" s="584"/>
      <c r="AP20" s="17"/>
    </row>
    <row r="21" spans="1:42" ht="21" customHeight="1" thickBot="1" x14ac:dyDescent="0.2">
      <c r="B21" s="10" t="s">
        <v>21</v>
      </c>
      <c r="AP21" s="17"/>
    </row>
    <row r="22" spans="1:42" ht="21" customHeight="1" x14ac:dyDescent="0.15">
      <c r="B22" s="616" t="s">
        <v>22</v>
      </c>
      <c r="C22" s="617"/>
      <c r="D22" s="617"/>
      <c r="E22" s="617"/>
      <c r="F22" s="617"/>
      <c r="G22" s="617"/>
      <c r="H22" s="617"/>
      <c r="I22" s="617"/>
      <c r="J22" s="617"/>
      <c r="K22" s="617"/>
      <c r="L22" s="617"/>
      <c r="M22" s="617"/>
      <c r="N22" s="617"/>
      <c r="O22" s="617"/>
      <c r="P22" s="602" t="s">
        <v>161</v>
      </c>
      <c r="Q22" s="603"/>
      <c r="R22" s="603"/>
      <c r="S22" s="603"/>
      <c r="T22" s="603"/>
      <c r="U22" s="603"/>
      <c r="V22" s="603"/>
      <c r="W22" s="604"/>
      <c r="X22" s="602" t="s">
        <v>174</v>
      </c>
      <c r="Y22" s="603"/>
      <c r="Z22" s="603"/>
      <c r="AA22" s="603"/>
      <c r="AB22" s="603"/>
      <c r="AC22" s="603"/>
      <c r="AD22" s="603"/>
      <c r="AE22" s="604"/>
      <c r="AF22" s="602" t="s">
        <v>175</v>
      </c>
      <c r="AG22" s="603"/>
      <c r="AH22" s="603"/>
      <c r="AI22" s="603"/>
      <c r="AJ22" s="603"/>
      <c r="AK22" s="603"/>
      <c r="AL22" s="603"/>
      <c r="AM22" s="605"/>
      <c r="AP22" s="17"/>
    </row>
    <row r="23" spans="1:42" ht="21" customHeight="1" x14ac:dyDescent="0.15">
      <c r="B23" s="618"/>
      <c r="C23" s="619"/>
      <c r="D23" s="619"/>
      <c r="E23" s="619"/>
      <c r="F23" s="619"/>
      <c r="G23" s="619"/>
      <c r="H23" s="619"/>
      <c r="I23" s="619"/>
      <c r="J23" s="619"/>
      <c r="K23" s="619"/>
      <c r="L23" s="619"/>
      <c r="M23" s="619"/>
      <c r="N23" s="619"/>
      <c r="O23" s="619"/>
      <c r="P23" s="586" t="s">
        <v>162</v>
      </c>
      <c r="Q23" s="587"/>
      <c r="R23" s="587"/>
      <c r="S23" s="587"/>
      <c r="T23" s="587"/>
      <c r="U23" s="587"/>
      <c r="V23" s="587"/>
      <c r="W23" s="592"/>
      <c r="X23" s="586" t="s">
        <v>163</v>
      </c>
      <c r="Y23" s="587"/>
      <c r="Z23" s="587"/>
      <c r="AA23" s="587"/>
      <c r="AB23" s="587"/>
      <c r="AC23" s="587"/>
      <c r="AD23" s="587"/>
      <c r="AE23" s="592"/>
      <c r="AF23" s="586" t="s">
        <v>163</v>
      </c>
      <c r="AG23" s="587"/>
      <c r="AH23" s="587"/>
      <c r="AI23" s="587"/>
      <c r="AJ23" s="587"/>
      <c r="AK23" s="587"/>
      <c r="AL23" s="587"/>
      <c r="AM23" s="588"/>
      <c r="AP23" s="2"/>
    </row>
    <row r="24" spans="1:42" ht="21" customHeight="1" x14ac:dyDescent="0.15">
      <c r="B24" s="618"/>
      <c r="C24" s="619"/>
      <c r="D24" s="619"/>
      <c r="E24" s="619"/>
      <c r="F24" s="619"/>
      <c r="G24" s="619"/>
      <c r="H24" s="619"/>
      <c r="I24" s="619"/>
      <c r="J24" s="619"/>
      <c r="K24" s="619"/>
      <c r="L24" s="619"/>
      <c r="M24" s="619"/>
      <c r="N24" s="619"/>
      <c r="O24" s="619"/>
      <c r="P24" s="586" t="s">
        <v>164</v>
      </c>
      <c r="Q24" s="592"/>
      <c r="R24" s="586" t="s">
        <v>165</v>
      </c>
      <c r="S24" s="587"/>
      <c r="T24" s="587"/>
      <c r="U24" s="587"/>
      <c r="V24" s="587"/>
      <c r="W24" s="592"/>
      <c r="X24" s="586" t="s">
        <v>164</v>
      </c>
      <c r="Y24" s="592"/>
      <c r="Z24" s="586" t="s">
        <v>165</v>
      </c>
      <c r="AA24" s="587"/>
      <c r="AB24" s="587"/>
      <c r="AC24" s="587"/>
      <c r="AD24" s="587"/>
      <c r="AE24" s="592"/>
      <c r="AF24" s="586" t="s">
        <v>164</v>
      </c>
      <c r="AG24" s="592"/>
      <c r="AH24" s="586" t="s">
        <v>165</v>
      </c>
      <c r="AI24" s="587"/>
      <c r="AJ24" s="587"/>
      <c r="AK24" s="587"/>
      <c r="AL24" s="587"/>
      <c r="AM24" s="588"/>
      <c r="AP24" s="2"/>
    </row>
    <row r="25" spans="1:42" ht="21" customHeight="1" x14ac:dyDescent="0.15">
      <c r="B25" s="618"/>
      <c r="C25" s="619"/>
      <c r="D25" s="619"/>
      <c r="E25" s="619"/>
      <c r="F25" s="619"/>
      <c r="G25" s="619"/>
      <c r="H25" s="619"/>
      <c r="I25" s="619"/>
      <c r="J25" s="619"/>
      <c r="K25" s="619"/>
      <c r="L25" s="619"/>
      <c r="M25" s="619"/>
      <c r="N25" s="619"/>
      <c r="O25" s="619"/>
      <c r="P25" s="579">
        <f>【判定】!F57</f>
        <v>3</v>
      </c>
      <c r="Q25" s="541"/>
      <c r="R25" s="579">
        <f>【判定】!H57</f>
        <v>78</v>
      </c>
      <c r="S25" s="540"/>
      <c r="T25" s="540"/>
      <c r="U25" s="540"/>
      <c r="V25" s="540" t="s">
        <v>166</v>
      </c>
      <c r="W25" s="541"/>
      <c r="X25" s="579">
        <f>【判定】!M57</f>
        <v>0</v>
      </c>
      <c r="Y25" s="541"/>
      <c r="Z25" s="579" t="e">
        <f>【判定】!O57</f>
        <v>#N/A</v>
      </c>
      <c r="AA25" s="540"/>
      <c r="AB25" s="540"/>
      <c r="AC25" s="540"/>
      <c r="AD25" s="540" t="s">
        <v>166</v>
      </c>
      <c r="AE25" s="541"/>
      <c r="AF25" s="579">
        <f>【判定】!T57</f>
        <v>0</v>
      </c>
      <c r="AG25" s="541"/>
      <c r="AH25" s="579" t="e">
        <f>【判定】!V57</f>
        <v>#N/A</v>
      </c>
      <c r="AI25" s="540"/>
      <c r="AJ25" s="540"/>
      <c r="AK25" s="540"/>
      <c r="AL25" s="540" t="s">
        <v>166</v>
      </c>
      <c r="AM25" s="580"/>
    </row>
    <row r="26" spans="1:42" ht="21" customHeight="1" thickBot="1" x14ac:dyDescent="0.2">
      <c r="B26" s="620"/>
      <c r="C26" s="621"/>
      <c r="D26" s="621"/>
      <c r="E26" s="621"/>
      <c r="F26" s="621"/>
      <c r="G26" s="621"/>
      <c r="H26" s="621"/>
      <c r="I26" s="621"/>
      <c r="J26" s="621"/>
      <c r="K26" s="621"/>
      <c r="L26" s="621"/>
      <c r="M26" s="621"/>
      <c r="N26" s="621"/>
      <c r="O26" s="621"/>
      <c r="P26" s="589"/>
      <c r="Q26" s="544"/>
      <c r="R26" s="589"/>
      <c r="S26" s="543"/>
      <c r="T26" s="543"/>
      <c r="U26" s="543"/>
      <c r="V26" s="543"/>
      <c r="W26" s="544"/>
      <c r="X26" s="589"/>
      <c r="Y26" s="544"/>
      <c r="Z26" s="589"/>
      <c r="AA26" s="543"/>
      <c r="AB26" s="543"/>
      <c r="AC26" s="543"/>
      <c r="AD26" s="543"/>
      <c r="AE26" s="544"/>
      <c r="AF26" s="589"/>
      <c r="AG26" s="544"/>
      <c r="AH26" s="589"/>
      <c r="AI26" s="543"/>
      <c r="AJ26" s="543"/>
      <c r="AK26" s="543"/>
      <c r="AL26" s="543"/>
      <c r="AM26" s="581"/>
    </row>
    <row r="27" spans="1:42" ht="21" customHeight="1" thickBot="1" x14ac:dyDescent="0.2"/>
    <row r="28" spans="1:42" ht="21" customHeight="1" x14ac:dyDescent="0.15">
      <c r="B28" s="616" t="s">
        <v>169</v>
      </c>
      <c r="C28" s="617"/>
      <c r="D28" s="617"/>
      <c r="E28" s="617"/>
      <c r="F28" s="617"/>
      <c r="G28" s="617"/>
      <c r="H28" s="622"/>
      <c r="I28" s="617" t="s">
        <v>170</v>
      </c>
      <c r="J28" s="617"/>
      <c r="K28" s="617"/>
      <c r="L28" s="617"/>
      <c r="M28" s="617"/>
      <c r="N28" s="617"/>
      <c r="O28" s="622"/>
      <c r="P28" s="602" t="s">
        <v>161</v>
      </c>
      <c r="Q28" s="603"/>
      <c r="R28" s="603"/>
      <c r="S28" s="603"/>
      <c r="T28" s="603"/>
      <c r="U28" s="603"/>
      <c r="V28" s="603"/>
      <c r="W28" s="604"/>
      <c r="X28" s="602" t="s">
        <v>174</v>
      </c>
      <c r="Y28" s="603"/>
      <c r="Z28" s="603"/>
      <c r="AA28" s="603"/>
      <c r="AB28" s="603"/>
      <c r="AC28" s="603"/>
      <c r="AD28" s="603"/>
      <c r="AE28" s="604"/>
      <c r="AF28" s="602" t="s">
        <v>175</v>
      </c>
      <c r="AG28" s="603"/>
      <c r="AH28" s="603"/>
      <c r="AI28" s="603"/>
      <c r="AJ28" s="603"/>
      <c r="AK28" s="603"/>
      <c r="AL28" s="603"/>
      <c r="AM28" s="605"/>
      <c r="AN28" s="12"/>
      <c r="AO28" s="3"/>
      <c r="AP28" s="3"/>
    </row>
    <row r="29" spans="1:42" ht="21" customHeight="1" x14ac:dyDescent="0.15">
      <c r="B29" s="618"/>
      <c r="C29" s="619"/>
      <c r="D29" s="619"/>
      <c r="E29" s="619"/>
      <c r="F29" s="619"/>
      <c r="G29" s="619"/>
      <c r="H29" s="623"/>
      <c r="I29" s="619"/>
      <c r="J29" s="619"/>
      <c r="K29" s="619"/>
      <c r="L29" s="619"/>
      <c r="M29" s="619"/>
      <c r="N29" s="619"/>
      <c r="O29" s="623"/>
      <c r="P29" s="586" t="s">
        <v>48</v>
      </c>
      <c r="Q29" s="587"/>
      <c r="R29" s="587"/>
      <c r="S29" s="587"/>
      <c r="T29" s="587"/>
      <c r="U29" s="587"/>
      <c r="V29" s="587"/>
      <c r="W29" s="592"/>
      <c r="X29" s="586" t="s">
        <v>163</v>
      </c>
      <c r="Y29" s="587"/>
      <c r="Z29" s="587"/>
      <c r="AA29" s="587"/>
      <c r="AB29" s="587"/>
      <c r="AC29" s="587"/>
      <c r="AD29" s="587"/>
      <c r="AE29" s="592"/>
      <c r="AF29" s="586" t="s">
        <v>163</v>
      </c>
      <c r="AG29" s="587"/>
      <c r="AH29" s="587"/>
      <c r="AI29" s="587"/>
      <c r="AJ29" s="587"/>
      <c r="AK29" s="587"/>
      <c r="AL29" s="587"/>
      <c r="AM29" s="588"/>
      <c r="AN29" s="12"/>
      <c r="AO29" s="3"/>
      <c r="AP29" s="3"/>
    </row>
    <row r="30" spans="1:42" ht="21" customHeight="1" x14ac:dyDescent="0.15">
      <c r="B30" s="624"/>
      <c r="C30" s="625"/>
      <c r="D30" s="625"/>
      <c r="E30" s="625"/>
      <c r="F30" s="625"/>
      <c r="G30" s="625"/>
      <c r="H30" s="626"/>
      <c r="I30" s="625"/>
      <c r="J30" s="625"/>
      <c r="K30" s="625"/>
      <c r="L30" s="625"/>
      <c r="M30" s="625"/>
      <c r="N30" s="625"/>
      <c r="O30" s="626"/>
      <c r="P30" s="586" t="s">
        <v>291</v>
      </c>
      <c r="Q30" s="592"/>
      <c r="R30" s="586" t="s">
        <v>34</v>
      </c>
      <c r="S30" s="587"/>
      <c r="T30" s="587"/>
      <c r="U30" s="587"/>
      <c r="V30" s="587"/>
      <c r="W30" s="592"/>
      <c r="X30" s="586" t="s">
        <v>292</v>
      </c>
      <c r="Y30" s="592"/>
      <c r="Z30" s="586" t="s">
        <v>34</v>
      </c>
      <c r="AA30" s="587"/>
      <c r="AB30" s="587"/>
      <c r="AC30" s="587"/>
      <c r="AD30" s="587"/>
      <c r="AE30" s="592"/>
      <c r="AF30" s="586" t="s">
        <v>293</v>
      </c>
      <c r="AG30" s="592"/>
      <c r="AH30" s="586" t="s">
        <v>165</v>
      </c>
      <c r="AI30" s="587"/>
      <c r="AJ30" s="587"/>
      <c r="AK30" s="587"/>
      <c r="AL30" s="587"/>
      <c r="AM30" s="588"/>
      <c r="AN30" s="12"/>
      <c r="AO30" s="3"/>
      <c r="AP30" s="3"/>
    </row>
    <row r="31" spans="1:42" ht="21" customHeight="1" x14ac:dyDescent="0.15">
      <c r="B31" s="627">
        <f>【判定】!BE40</f>
        <v>0</v>
      </c>
      <c r="C31" s="614"/>
      <c r="D31" s="614"/>
      <c r="E31" s="614"/>
      <c r="F31" s="614"/>
      <c r="G31" s="614"/>
      <c r="H31" s="612" t="s">
        <v>2</v>
      </c>
      <c r="I31" s="614" t="e">
        <f>【判定】!BM40</f>
        <v>#DIV/0!</v>
      </c>
      <c r="J31" s="614"/>
      <c r="K31" s="614"/>
      <c r="L31" s="614"/>
      <c r="M31" s="614"/>
      <c r="N31" s="614"/>
      <c r="O31" s="614" t="s">
        <v>2</v>
      </c>
      <c r="P31" s="579" t="e">
        <f>【判定】!AX54</f>
        <v>#DIV/0!</v>
      </c>
      <c r="Q31" s="541"/>
      <c r="R31" s="579" t="e">
        <f>【判定】!AZ54/1000</f>
        <v>#DIV/0!</v>
      </c>
      <c r="S31" s="540"/>
      <c r="T31" s="540"/>
      <c r="U31" s="540"/>
      <c r="V31" s="540" t="s">
        <v>166</v>
      </c>
      <c r="W31" s="541"/>
      <c r="X31" s="579" t="e">
        <f>【判定】!BE54</f>
        <v>#DIV/0!</v>
      </c>
      <c r="Y31" s="541"/>
      <c r="Z31" s="579" t="e">
        <f>【判定】!BG54/1000</f>
        <v>#DIV/0!</v>
      </c>
      <c r="AA31" s="540"/>
      <c r="AB31" s="540"/>
      <c r="AC31" s="540"/>
      <c r="AD31" s="540" t="s">
        <v>166</v>
      </c>
      <c r="AE31" s="541"/>
      <c r="AF31" s="579" t="e">
        <f>【判定】!BL54</f>
        <v>#DIV/0!</v>
      </c>
      <c r="AG31" s="541"/>
      <c r="AH31" s="579" t="e">
        <f>【判定】!BN54/1000</f>
        <v>#DIV/0!</v>
      </c>
      <c r="AI31" s="540"/>
      <c r="AJ31" s="540"/>
      <c r="AK31" s="540"/>
      <c r="AL31" s="540" t="s">
        <v>166</v>
      </c>
      <c r="AM31" s="580"/>
      <c r="AN31" s="11"/>
      <c r="AO31" s="3"/>
      <c r="AP31" s="3"/>
    </row>
    <row r="32" spans="1:42" ht="21" customHeight="1" thickBot="1" x14ac:dyDescent="0.2">
      <c r="B32" s="628"/>
      <c r="C32" s="615"/>
      <c r="D32" s="615"/>
      <c r="E32" s="615"/>
      <c r="F32" s="615"/>
      <c r="G32" s="615"/>
      <c r="H32" s="613"/>
      <c r="I32" s="615"/>
      <c r="J32" s="615"/>
      <c r="K32" s="615"/>
      <c r="L32" s="615"/>
      <c r="M32" s="615"/>
      <c r="N32" s="615"/>
      <c r="O32" s="615"/>
      <c r="P32" s="589"/>
      <c r="Q32" s="544"/>
      <c r="R32" s="589"/>
      <c r="S32" s="543"/>
      <c r="T32" s="543"/>
      <c r="U32" s="543"/>
      <c r="V32" s="543"/>
      <c r="W32" s="544"/>
      <c r="X32" s="589"/>
      <c r="Y32" s="544"/>
      <c r="Z32" s="589"/>
      <c r="AA32" s="543"/>
      <c r="AB32" s="543"/>
      <c r="AC32" s="543"/>
      <c r="AD32" s="543"/>
      <c r="AE32" s="544"/>
      <c r="AF32" s="589"/>
      <c r="AG32" s="544"/>
      <c r="AH32" s="589"/>
      <c r="AI32" s="543"/>
      <c r="AJ32" s="543"/>
      <c r="AK32" s="543"/>
      <c r="AL32" s="543"/>
      <c r="AM32" s="581"/>
      <c r="AN32" s="11"/>
      <c r="AO32" s="3"/>
      <c r="AP32" s="3"/>
    </row>
    <row r="33" spans="1:42" ht="21" customHeight="1" thickBot="1" x14ac:dyDescent="0.2">
      <c r="AO33" s="3"/>
      <c r="AP33" s="3"/>
    </row>
    <row r="34" spans="1:42" ht="21" customHeight="1" thickTop="1" x14ac:dyDescent="0.15">
      <c r="B34" s="616" t="s">
        <v>171</v>
      </c>
      <c r="C34" s="617"/>
      <c r="D34" s="617"/>
      <c r="E34" s="617"/>
      <c r="F34" s="617"/>
      <c r="G34" s="617"/>
      <c r="H34" s="617"/>
      <c r="I34" s="638" t="s">
        <v>172</v>
      </c>
      <c r="J34" s="639"/>
      <c r="K34" s="639"/>
      <c r="L34" s="639"/>
      <c r="M34" s="639"/>
      <c r="N34" s="639"/>
      <c r="O34" s="640"/>
      <c r="P34" s="655" t="s">
        <v>161</v>
      </c>
      <c r="Q34" s="599"/>
      <c r="R34" s="599"/>
      <c r="S34" s="599"/>
      <c r="T34" s="599"/>
      <c r="U34" s="599"/>
      <c r="V34" s="599"/>
      <c r="W34" s="656"/>
      <c r="X34" s="598" t="s">
        <v>174</v>
      </c>
      <c r="Y34" s="599"/>
      <c r="Z34" s="599"/>
      <c r="AA34" s="599"/>
      <c r="AB34" s="599"/>
      <c r="AC34" s="599"/>
      <c r="AD34" s="599"/>
      <c r="AE34" s="656"/>
      <c r="AF34" s="598" t="s">
        <v>175</v>
      </c>
      <c r="AG34" s="599"/>
      <c r="AH34" s="599"/>
      <c r="AI34" s="599"/>
      <c r="AJ34" s="599"/>
      <c r="AK34" s="599"/>
      <c r="AL34" s="599"/>
      <c r="AM34" s="600"/>
    </row>
    <row r="35" spans="1:42" ht="21" customHeight="1" x14ac:dyDescent="0.15">
      <c r="B35" s="618"/>
      <c r="C35" s="619"/>
      <c r="D35" s="619"/>
      <c r="E35" s="619"/>
      <c r="F35" s="619"/>
      <c r="G35" s="619"/>
      <c r="H35" s="619"/>
      <c r="I35" s="641"/>
      <c r="J35" s="642"/>
      <c r="K35" s="642"/>
      <c r="L35" s="642"/>
      <c r="M35" s="642"/>
      <c r="N35" s="642"/>
      <c r="O35" s="643"/>
      <c r="P35" s="606" t="s">
        <v>162</v>
      </c>
      <c r="Q35" s="597"/>
      <c r="R35" s="597"/>
      <c r="S35" s="597"/>
      <c r="T35" s="597"/>
      <c r="U35" s="597"/>
      <c r="V35" s="597"/>
      <c r="W35" s="596"/>
      <c r="X35" s="595" t="s">
        <v>163</v>
      </c>
      <c r="Y35" s="597"/>
      <c r="Z35" s="597"/>
      <c r="AA35" s="597"/>
      <c r="AB35" s="597"/>
      <c r="AC35" s="597"/>
      <c r="AD35" s="597"/>
      <c r="AE35" s="596"/>
      <c r="AF35" s="595" t="s">
        <v>163</v>
      </c>
      <c r="AG35" s="597"/>
      <c r="AH35" s="597"/>
      <c r="AI35" s="597"/>
      <c r="AJ35" s="597"/>
      <c r="AK35" s="597"/>
      <c r="AL35" s="597"/>
      <c r="AM35" s="601"/>
    </row>
    <row r="36" spans="1:42" ht="21" customHeight="1" x14ac:dyDescent="0.15">
      <c r="B36" s="624"/>
      <c r="C36" s="625"/>
      <c r="D36" s="625"/>
      <c r="E36" s="625"/>
      <c r="F36" s="625"/>
      <c r="G36" s="625"/>
      <c r="H36" s="625"/>
      <c r="I36" s="644"/>
      <c r="J36" s="645"/>
      <c r="K36" s="645"/>
      <c r="L36" s="645"/>
      <c r="M36" s="645"/>
      <c r="N36" s="645"/>
      <c r="O36" s="646"/>
      <c r="P36" s="606" t="s">
        <v>294</v>
      </c>
      <c r="Q36" s="596"/>
      <c r="R36" s="595" t="s">
        <v>165</v>
      </c>
      <c r="S36" s="597"/>
      <c r="T36" s="597"/>
      <c r="U36" s="597"/>
      <c r="V36" s="597"/>
      <c r="W36" s="596"/>
      <c r="X36" s="595" t="s">
        <v>295</v>
      </c>
      <c r="Y36" s="596"/>
      <c r="Z36" s="595" t="s">
        <v>165</v>
      </c>
      <c r="AA36" s="597"/>
      <c r="AB36" s="597"/>
      <c r="AC36" s="597"/>
      <c r="AD36" s="597"/>
      <c r="AE36" s="596"/>
      <c r="AF36" s="595" t="s">
        <v>296</v>
      </c>
      <c r="AG36" s="596"/>
      <c r="AH36" s="595" t="s">
        <v>165</v>
      </c>
      <c r="AI36" s="597"/>
      <c r="AJ36" s="597"/>
      <c r="AK36" s="597"/>
      <c r="AL36" s="597"/>
      <c r="AM36" s="601"/>
    </row>
    <row r="37" spans="1:42" ht="21" customHeight="1" x14ac:dyDescent="0.15">
      <c r="B37" s="627">
        <f>【判定】!BE41</f>
        <v>0</v>
      </c>
      <c r="C37" s="614"/>
      <c r="D37" s="614"/>
      <c r="E37" s="614"/>
      <c r="F37" s="614"/>
      <c r="G37" s="614"/>
      <c r="H37" s="614" t="s">
        <v>2</v>
      </c>
      <c r="I37" s="647" t="e">
        <f>【判定】!BM41</f>
        <v>#DIV/0!</v>
      </c>
      <c r="J37" s="648"/>
      <c r="K37" s="648"/>
      <c r="L37" s="648"/>
      <c r="M37" s="648"/>
      <c r="N37" s="648"/>
      <c r="O37" s="636" t="s">
        <v>2</v>
      </c>
      <c r="P37" s="657" t="e">
        <f>【判定】!AX57</f>
        <v>#DIV/0!</v>
      </c>
      <c r="Q37" s="633"/>
      <c r="R37" s="632" t="e">
        <f>【判定】!AZ57/1000</f>
        <v>#DIV/0!</v>
      </c>
      <c r="S37" s="651"/>
      <c r="T37" s="651"/>
      <c r="U37" s="651"/>
      <c r="V37" s="651" t="s">
        <v>166</v>
      </c>
      <c r="W37" s="633"/>
      <c r="X37" s="632" t="e">
        <f>【判定】!BE57</f>
        <v>#DIV/0!</v>
      </c>
      <c r="Y37" s="633"/>
      <c r="Z37" s="632" t="e">
        <f>【判定】!BG57/1000</f>
        <v>#DIV/0!</v>
      </c>
      <c r="AA37" s="651"/>
      <c r="AB37" s="651"/>
      <c r="AC37" s="651"/>
      <c r="AD37" s="651" t="s">
        <v>166</v>
      </c>
      <c r="AE37" s="633"/>
      <c r="AF37" s="632" t="e">
        <f>【判定】!BL57</f>
        <v>#DIV/0!</v>
      </c>
      <c r="AG37" s="633"/>
      <c r="AH37" s="632" t="e">
        <f>【判定】!BN57/1000</f>
        <v>#DIV/0!</v>
      </c>
      <c r="AI37" s="651"/>
      <c r="AJ37" s="651"/>
      <c r="AK37" s="651"/>
      <c r="AL37" s="651" t="s">
        <v>166</v>
      </c>
      <c r="AM37" s="653"/>
    </row>
    <row r="38" spans="1:42" ht="21" customHeight="1" thickBot="1" x14ac:dyDescent="0.2">
      <c r="B38" s="628"/>
      <c r="C38" s="615"/>
      <c r="D38" s="615"/>
      <c r="E38" s="615"/>
      <c r="F38" s="615"/>
      <c r="G38" s="615"/>
      <c r="H38" s="615"/>
      <c r="I38" s="649"/>
      <c r="J38" s="650"/>
      <c r="K38" s="650"/>
      <c r="L38" s="650"/>
      <c r="M38" s="650"/>
      <c r="N38" s="650"/>
      <c r="O38" s="637"/>
      <c r="P38" s="658"/>
      <c r="Q38" s="635"/>
      <c r="R38" s="634"/>
      <c r="S38" s="652"/>
      <c r="T38" s="652"/>
      <c r="U38" s="652"/>
      <c r="V38" s="652"/>
      <c r="W38" s="635"/>
      <c r="X38" s="634"/>
      <c r="Y38" s="635"/>
      <c r="Z38" s="634"/>
      <c r="AA38" s="652"/>
      <c r="AB38" s="652"/>
      <c r="AC38" s="652"/>
      <c r="AD38" s="652"/>
      <c r="AE38" s="635"/>
      <c r="AF38" s="634"/>
      <c r="AG38" s="635"/>
      <c r="AH38" s="634"/>
      <c r="AI38" s="652"/>
      <c r="AJ38" s="652"/>
      <c r="AK38" s="652"/>
      <c r="AL38" s="652"/>
      <c r="AM38" s="654"/>
    </row>
    <row r="39" spans="1:42" ht="21" customHeight="1" thickBot="1" x14ac:dyDescent="0.2">
      <c r="AO39" s="3"/>
      <c r="AP39" s="3"/>
    </row>
    <row r="40" spans="1:42" ht="21" customHeight="1" x14ac:dyDescent="0.15">
      <c r="B40" s="533" t="s">
        <v>289</v>
      </c>
      <c r="C40" s="534"/>
      <c r="D40" s="534"/>
      <c r="E40" s="534"/>
      <c r="F40" s="534"/>
      <c r="G40" s="534"/>
      <c r="H40" s="535"/>
      <c r="I40" s="545" t="s">
        <v>297</v>
      </c>
      <c r="J40" s="546"/>
      <c r="K40" s="546"/>
      <c r="L40" s="546"/>
      <c r="M40" s="546"/>
      <c r="N40" s="546"/>
      <c r="O40" s="547"/>
      <c r="AO40" s="3"/>
      <c r="AP40" s="3"/>
    </row>
    <row r="41" spans="1:42" ht="21" customHeight="1" x14ac:dyDescent="0.15">
      <c r="B41" s="536"/>
      <c r="C41" s="537"/>
      <c r="D41" s="537"/>
      <c r="E41" s="537"/>
      <c r="F41" s="537"/>
      <c r="G41" s="537"/>
      <c r="H41" s="538"/>
      <c r="I41" s="548"/>
      <c r="J41" s="549"/>
      <c r="K41" s="549"/>
      <c r="L41" s="549"/>
      <c r="M41" s="549"/>
      <c r="N41" s="549"/>
      <c r="O41" s="550"/>
      <c r="AO41" s="3"/>
      <c r="AP41" s="3"/>
    </row>
    <row r="42" spans="1:42" ht="21" customHeight="1" x14ac:dyDescent="0.15">
      <c r="B42" s="539" t="s">
        <v>290</v>
      </c>
      <c r="C42" s="540"/>
      <c r="D42" s="540"/>
      <c r="E42" s="540"/>
      <c r="F42" s="540"/>
      <c r="G42" s="540"/>
      <c r="H42" s="541"/>
      <c r="I42" s="529" t="e">
        <f>【判定】!W19</f>
        <v>#DIV/0!</v>
      </c>
      <c r="J42" s="529"/>
      <c r="K42" s="529"/>
      <c r="L42" s="529"/>
      <c r="M42" s="529"/>
      <c r="N42" s="529"/>
      <c r="O42" s="530"/>
      <c r="AO42" s="3"/>
      <c r="AP42" s="3"/>
    </row>
    <row r="43" spans="1:42" ht="21" customHeight="1" thickBot="1" x14ac:dyDescent="0.2">
      <c r="B43" s="542"/>
      <c r="C43" s="543"/>
      <c r="D43" s="543"/>
      <c r="E43" s="543"/>
      <c r="F43" s="543"/>
      <c r="G43" s="543"/>
      <c r="H43" s="544"/>
      <c r="I43" s="531"/>
      <c r="J43" s="531"/>
      <c r="K43" s="531"/>
      <c r="L43" s="531"/>
      <c r="M43" s="531"/>
      <c r="N43" s="531"/>
      <c r="O43" s="532"/>
      <c r="P43" s="1" t="s">
        <v>298</v>
      </c>
      <c r="AO43" s="3"/>
      <c r="AP43" s="3"/>
    </row>
    <row r="44" spans="1:42" ht="21" customHeight="1" x14ac:dyDescent="0.15">
      <c r="AO44" s="3"/>
      <c r="AP44" s="3"/>
    </row>
    <row r="45" spans="1:42" ht="21" customHeight="1" x14ac:dyDescent="0.15">
      <c r="A45" s="1"/>
      <c r="B45" s="73" t="s">
        <v>168</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5"/>
    </row>
    <row r="46" spans="1:42" ht="21" customHeight="1" x14ac:dyDescent="0.15">
      <c r="A46" s="1"/>
      <c r="B46" s="551" t="s">
        <v>327</v>
      </c>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3"/>
    </row>
    <row r="47" spans="1:42" ht="21" customHeight="1" x14ac:dyDescent="0.15">
      <c r="A47" s="1"/>
      <c r="B47" s="554"/>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6"/>
    </row>
    <row r="48" spans="1:42" ht="21" customHeight="1" x14ac:dyDescent="0.15">
      <c r="A48" s="1"/>
      <c r="B48" s="554"/>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6"/>
    </row>
    <row r="49" spans="1:42" ht="21" customHeight="1" x14ac:dyDescent="0.15">
      <c r="A49" s="1"/>
      <c r="B49" s="554"/>
      <c r="C49" s="555"/>
      <c r="D49" s="555"/>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c r="AI49" s="555"/>
      <c r="AJ49" s="555"/>
      <c r="AK49" s="555"/>
      <c r="AL49" s="555"/>
      <c r="AM49" s="556"/>
    </row>
    <row r="50" spans="1:42" ht="21" customHeight="1" x14ac:dyDescent="0.15">
      <c r="A50" s="1"/>
      <c r="B50" s="554"/>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555"/>
      <c r="AM50" s="556"/>
    </row>
    <row r="51" spans="1:42" ht="21" customHeight="1" x14ac:dyDescent="0.15">
      <c r="A51" s="1"/>
      <c r="B51" s="554"/>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6"/>
    </row>
    <row r="52" spans="1:42" ht="21" customHeight="1" x14ac:dyDescent="0.15">
      <c r="A52" s="1"/>
      <c r="B52" s="554"/>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6"/>
    </row>
    <row r="53" spans="1:42" ht="21" customHeight="1" x14ac:dyDescent="0.15">
      <c r="A53" s="1"/>
      <c r="B53" s="557"/>
      <c r="C53" s="558"/>
      <c r="D53" s="558"/>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c r="AM53" s="559"/>
    </row>
    <row r="54" spans="1:42" ht="21" customHeight="1" thickBot="1" x14ac:dyDescent="0.2">
      <c r="AO54" s="3"/>
      <c r="AP54" s="3"/>
    </row>
    <row r="55" spans="1:42" ht="21" customHeight="1" x14ac:dyDescent="0.15">
      <c r="B55" s="76" t="s">
        <v>10</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8"/>
    </row>
    <row r="56" spans="1:42" ht="21" customHeight="1" x14ac:dyDescent="0.15">
      <c r="B56" s="77"/>
      <c r="C56" s="66" t="s">
        <v>9</v>
      </c>
      <c r="D56" s="4" t="s">
        <v>277</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69"/>
      <c r="AN56" s="13"/>
      <c r="AO56" s="13"/>
    </row>
    <row r="57" spans="1:42" ht="21" customHeight="1" x14ac:dyDescent="0.15">
      <c r="B57" s="77"/>
      <c r="C57" s="66"/>
      <c r="D57" s="4" t="s">
        <v>278</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69"/>
      <c r="AN57" s="13"/>
      <c r="AO57" s="13"/>
    </row>
    <row r="58" spans="1:42" ht="21" customHeight="1" x14ac:dyDescent="0.15">
      <c r="B58" s="77"/>
      <c r="C58" s="66"/>
      <c r="D58" s="131" t="s">
        <v>279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69"/>
      <c r="AN58" s="13"/>
      <c r="AO58" s="13"/>
    </row>
    <row r="59" spans="1:42" ht="21" customHeight="1" x14ac:dyDescent="0.15">
      <c r="B59" s="77"/>
      <c r="C59" s="66" t="s">
        <v>9</v>
      </c>
      <c r="D59" s="131" t="s">
        <v>16</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69"/>
      <c r="AN59" s="13"/>
      <c r="AO59" s="13"/>
    </row>
    <row r="60" spans="1:42" ht="21" customHeight="1" x14ac:dyDescent="0.15">
      <c r="B60" s="77"/>
      <c r="C60" s="66" t="s">
        <v>17</v>
      </c>
      <c r="D60" s="4" t="s">
        <v>18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69"/>
      <c r="AN60" s="13"/>
      <c r="AO60" s="13"/>
    </row>
    <row r="61" spans="1:42" ht="21" customHeight="1" x14ac:dyDescent="0.15">
      <c r="B61" s="78"/>
      <c r="C61" s="66"/>
      <c r="D61" s="14" t="s">
        <v>19</v>
      </c>
      <c r="E61" s="66"/>
      <c r="F61" s="66"/>
      <c r="G61" s="66"/>
      <c r="H61" s="66"/>
      <c r="I61" s="66"/>
      <c r="J61" s="13"/>
      <c r="K61" s="13"/>
      <c r="L61" s="13"/>
      <c r="M61" s="13"/>
      <c r="N61" s="13"/>
      <c r="O61" s="13"/>
      <c r="P61" s="13"/>
      <c r="Q61" s="4"/>
      <c r="R61" s="4"/>
      <c r="S61" s="4"/>
      <c r="T61" s="4"/>
      <c r="U61" s="66"/>
      <c r="V61" s="66"/>
      <c r="W61" s="66"/>
      <c r="X61" s="66"/>
      <c r="Y61" s="66"/>
      <c r="Z61" s="66"/>
      <c r="AA61" s="66"/>
      <c r="AB61" s="66"/>
      <c r="AC61" s="13"/>
      <c r="AD61" s="13"/>
      <c r="AE61" s="13"/>
      <c r="AF61" s="13"/>
      <c r="AG61" s="13"/>
      <c r="AH61" s="13"/>
      <c r="AI61" s="13"/>
      <c r="AJ61" s="13"/>
      <c r="AK61" s="13"/>
      <c r="AL61" s="13"/>
      <c r="AM61" s="79"/>
      <c r="AN61" s="13"/>
      <c r="AO61" s="13"/>
    </row>
    <row r="62" spans="1:42" ht="21" customHeight="1" x14ac:dyDescent="0.15">
      <c r="B62" s="78"/>
      <c r="C62" s="66"/>
      <c r="D62" s="14" t="s">
        <v>20</v>
      </c>
      <c r="E62" s="66"/>
      <c r="F62" s="66"/>
      <c r="G62" s="66"/>
      <c r="H62" s="66"/>
      <c r="I62" s="66"/>
      <c r="J62" s="13"/>
      <c r="K62" s="13"/>
      <c r="L62" s="13"/>
      <c r="M62" s="13"/>
      <c r="N62" s="13"/>
      <c r="O62" s="13"/>
      <c r="P62" s="13"/>
      <c r="Q62" s="4"/>
      <c r="R62" s="4"/>
      <c r="S62" s="4"/>
      <c r="T62" s="4"/>
      <c r="U62" s="66"/>
      <c r="V62" s="66"/>
      <c r="W62" s="66"/>
      <c r="X62" s="66"/>
      <c r="Y62" s="66"/>
      <c r="Z62" s="66"/>
      <c r="AA62" s="66"/>
      <c r="AB62" s="66"/>
      <c r="AC62" s="13"/>
      <c r="AD62" s="13"/>
      <c r="AE62" s="13"/>
      <c r="AF62" s="13"/>
      <c r="AG62" s="13"/>
      <c r="AH62" s="13"/>
      <c r="AI62" s="13"/>
      <c r="AJ62" s="13"/>
      <c r="AK62" s="13"/>
      <c r="AL62" s="13"/>
      <c r="AM62" s="79"/>
      <c r="AN62" s="13"/>
      <c r="AO62" s="13"/>
    </row>
    <row r="63" spans="1:42" ht="21" customHeight="1" x14ac:dyDescent="0.15">
      <c r="B63" s="78"/>
      <c r="C63" s="66" t="s">
        <v>15</v>
      </c>
      <c r="D63" s="14" t="s">
        <v>84</v>
      </c>
      <c r="E63" s="66"/>
      <c r="F63" s="66"/>
      <c r="G63" s="66"/>
      <c r="H63" s="66"/>
      <c r="I63" s="66"/>
      <c r="J63" s="13"/>
      <c r="K63" s="13"/>
      <c r="L63" s="13"/>
      <c r="M63" s="13"/>
      <c r="N63" s="13"/>
      <c r="O63" s="13"/>
      <c r="P63" s="13"/>
      <c r="Q63" s="4"/>
      <c r="R63" s="4"/>
      <c r="S63" s="4"/>
      <c r="T63" s="4"/>
      <c r="U63" s="66"/>
      <c r="V63" s="66"/>
      <c r="W63" s="66"/>
      <c r="X63" s="66"/>
      <c r="Y63" s="66"/>
      <c r="Z63" s="66"/>
      <c r="AA63" s="66"/>
      <c r="AB63" s="66"/>
      <c r="AC63" s="13"/>
      <c r="AD63" s="13"/>
      <c r="AE63" s="13"/>
      <c r="AF63" s="13"/>
      <c r="AG63" s="13"/>
      <c r="AH63" s="13"/>
      <c r="AI63" s="13"/>
      <c r="AJ63" s="13"/>
      <c r="AK63" s="13"/>
      <c r="AL63" s="13"/>
      <c r="AM63" s="79"/>
      <c r="AN63" s="13"/>
      <c r="AO63" s="13"/>
    </row>
    <row r="64" spans="1:42" ht="21" customHeight="1" thickBot="1" x14ac:dyDescent="0.2">
      <c r="B64" s="80"/>
      <c r="C64" s="71" t="s">
        <v>9</v>
      </c>
      <c r="D64" s="81" t="s">
        <v>117</v>
      </c>
      <c r="E64" s="71"/>
      <c r="F64" s="71"/>
      <c r="G64" s="71"/>
      <c r="H64" s="71"/>
      <c r="I64" s="71"/>
      <c r="J64" s="82"/>
      <c r="K64" s="82"/>
      <c r="L64" s="82"/>
      <c r="M64" s="82"/>
      <c r="N64" s="82"/>
      <c r="O64" s="82"/>
      <c r="P64" s="82"/>
      <c r="Q64" s="70"/>
      <c r="R64" s="70"/>
      <c r="S64" s="70"/>
      <c r="T64" s="70"/>
      <c r="U64" s="71"/>
      <c r="V64" s="71"/>
      <c r="W64" s="71"/>
      <c r="X64" s="71"/>
      <c r="Y64" s="71"/>
      <c r="Z64" s="71"/>
      <c r="AA64" s="71"/>
      <c r="AB64" s="71"/>
      <c r="AC64" s="82"/>
      <c r="AD64" s="82"/>
      <c r="AE64" s="82"/>
      <c r="AF64" s="82"/>
      <c r="AG64" s="82"/>
      <c r="AH64" s="82"/>
      <c r="AI64" s="82"/>
      <c r="AJ64" s="82"/>
      <c r="AK64" s="82"/>
      <c r="AL64" s="82"/>
      <c r="AM64" s="83"/>
      <c r="AN64" s="13"/>
      <c r="AO64" s="13"/>
    </row>
    <row r="65" spans="2:42" ht="21" customHeight="1" x14ac:dyDescent="0.15">
      <c r="B65" s="21"/>
      <c r="C65" s="21"/>
      <c r="D65" s="14"/>
      <c r="E65" s="21"/>
      <c r="F65" s="21"/>
      <c r="G65" s="21"/>
      <c r="H65" s="21"/>
      <c r="I65" s="21"/>
      <c r="J65" s="13"/>
      <c r="K65" s="13"/>
      <c r="L65" s="13"/>
      <c r="M65" s="13"/>
      <c r="N65" s="13"/>
      <c r="O65" s="13"/>
      <c r="P65" s="13"/>
      <c r="Q65" s="4"/>
      <c r="R65" s="4"/>
      <c r="S65" s="4"/>
      <c r="T65" s="4"/>
      <c r="U65" s="21"/>
      <c r="V65" s="21"/>
      <c r="W65" s="21"/>
      <c r="X65" s="21"/>
      <c r="Y65" s="21"/>
      <c r="Z65" s="21"/>
      <c r="AA65" s="21"/>
      <c r="AB65" s="21"/>
      <c r="AC65" s="13"/>
      <c r="AD65" s="13"/>
      <c r="AE65" s="13"/>
      <c r="AF65" s="13"/>
      <c r="AG65" s="13"/>
      <c r="AH65" s="13"/>
      <c r="AI65" s="13"/>
      <c r="AJ65" s="13"/>
      <c r="AK65" s="13"/>
      <c r="AL65" s="13"/>
      <c r="AM65" s="13"/>
      <c r="AN65" s="13"/>
      <c r="AO65" s="13"/>
    </row>
    <row r="66" spans="2:42" ht="21" customHeight="1" thickBot="1" x14ac:dyDescent="0.2">
      <c r="B66" s="10" t="s">
        <v>1</v>
      </c>
      <c r="AO66" s="3"/>
      <c r="AP66" s="3"/>
    </row>
    <row r="67" spans="2:42" ht="21" customHeight="1" thickTop="1" x14ac:dyDescent="0.15">
      <c r="B67" s="560" t="s">
        <v>24</v>
      </c>
      <c r="C67" s="561"/>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561"/>
      <c r="AM67" s="562"/>
      <c r="AO67" s="3"/>
      <c r="AP67" s="3"/>
    </row>
    <row r="68" spans="2:42" ht="21" customHeight="1" x14ac:dyDescent="0.15">
      <c r="B68" s="563"/>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5"/>
      <c r="AO68" s="3"/>
      <c r="AP68" s="3"/>
    </row>
    <row r="69" spans="2:42" ht="21" customHeight="1" x14ac:dyDescent="0.15">
      <c r="B69" s="9"/>
      <c r="C69" s="568" t="s">
        <v>287</v>
      </c>
      <c r="D69" s="568"/>
      <c r="E69" s="568"/>
      <c r="F69" s="568"/>
      <c r="G69" s="568" t="s">
        <v>130</v>
      </c>
      <c r="H69" s="568"/>
      <c r="I69" s="568"/>
      <c r="J69" s="568"/>
      <c r="K69" s="568"/>
      <c r="L69" s="568"/>
      <c r="M69" s="568"/>
      <c r="N69" s="568"/>
      <c r="O69" s="568"/>
      <c r="P69" s="568" t="s">
        <v>379</v>
      </c>
      <c r="Q69" s="568"/>
      <c r="R69" s="568"/>
      <c r="S69" s="568"/>
      <c r="T69" s="568"/>
      <c r="U69" s="568"/>
      <c r="V69" s="568" t="s">
        <v>286</v>
      </c>
      <c r="W69" s="568"/>
      <c r="X69" s="568"/>
      <c r="Y69" s="568"/>
      <c r="Z69" s="568"/>
      <c r="AA69" s="568"/>
      <c r="AB69" s="514" t="s">
        <v>288</v>
      </c>
      <c r="AC69" s="515"/>
      <c r="AD69" s="515">
        <f>【入力用】!H15</f>
        <v>0</v>
      </c>
      <c r="AE69" s="515"/>
      <c r="AF69" s="515"/>
      <c r="AG69" s="515"/>
      <c r="AH69" s="515"/>
      <c r="AI69" s="515"/>
      <c r="AJ69" s="515"/>
      <c r="AK69" s="566" t="s">
        <v>0</v>
      </c>
      <c r="AL69" s="566"/>
      <c r="AM69" s="8"/>
      <c r="AO69" s="3"/>
      <c r="AP69" s="3"/>
    </row>
    <row r="70" spans="2:42" ht="21" customHeight="1" x14ac:dyDescent="0.15">
      <c r="B70" s="9"/>
      <c r="C70" s="517">
        <f>【入力用】!B15</f>
        <v>0</v>
      </c>
      <c r="D70" s="518"/>
      <c r="E70" s="518"/>
      <c r="F70" s="519"/>
      <c r="G70" s="520">
        <f>【入力用】!D15</f>
        <v>0</v>
      </c>
      <c r="H70" s="521"/>
      <c r="I70" s="521"/>
      <c r="J70" s="521"/>
      <c r="K70" s="521"/>
      <c r="L70" s="521"/>
      <c r="M70" s="521"/>
      <c r="N70" s="521"/>
      <c r="O70" s="522"/>
      <c r="P70" s="523">
        <f>【入力用】!F15</f>
        <v>0</v>
      </c>
      <c r="Q70" s="524"/>
      <c r="R70" s="524"/>
      <c r="S70" s="524"/>
      <c r="T70" s="524"/>
      <c r="U70" s="525"/>
      <c r="V70" s="526">
        <f>【入力用】!J15</f>
        <v>0</v>
      </c>
      <c r="W70" s="527"/>
      <c r="X70" s="527"/>
      <c r="Y70" s="527"/>
      <c r="Z70" s="527"/>
      <c r="AA70" s="528"/>
      <c r="AB70" s="176"/>
      <c r="AC70" s="176"/>
      <c r="AD70" s="516"/>
      <c r="AE70" s="516"/>
      <c r="AF70" s="516"/>
      <c r="AG70" s="516"/>
      <c r="AH70" s="516"/>
      <c r="AI70" s="516"/>
      <c r="AJ70" s="516"/>
      <c r="AK70" s="567"/>
      <c r="AL70" s="567"/>
      <c r="AM70" s="8"/>
      <c r="AO70" s="3"/>
      <c r="AP70" s="3"/>
    </row>
    <row r="71" spans="2:42" ht="21" customHeight="1" thickBot="1" x14ac:dyDescent="0.2">
      <c r="B71" s="7"/>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5"/>
      <c r="AO71" s="3"/>
      <c r="AP71" s="3"/>
    </row>
    <row r="72" spans="2:42" ht="21" customHeight="1" thickTop="1" x14ac:dyDescent="0.15">
      <c r="AO72" s="3"/>
      <c r="AP72" s="3"/>
    </row>
    <row r="90" s="19" customFormat="1" ht="21" customHeight="1" x14ac:dyDescent="0.15"/>
    <row r="91" s="19" customFormat="1" ht="21" customHeight="1" x14ac:dyDescent="0.15"/>
    <row r="92" s="19" customFormat="1" ht="21" customHeight="1" x14ac:dyDescent="0.15"/>
    <row r="93" s="19" customFormat="1" ht="21" customHeight="1" x14ac:dyDescent="0.15"/>
    <row r="94" s="19" customFormat="1" ht="21" customHeight="1" x14ac:dyDescent="0.15"/>
    <row r="95" s="19" customFormat="1" ht="21" customHeight="1" x14ac:dyDescent="0.15"/>
    <row r="96" s="19" customFormat="1" ht="21" customHeight="1" x14ac:dyDescent="0.15"/>
    <row r="97" spans="1:1" s="19" customFormat="1" ht="21" customHeight="1" x14ac:dyDescent="0.15"/>
    <row r="98" spans="1:1" s="19" customFormat="1" ht="21" customHeight="1" x14ac:dyDescent="0.15"/>
    <row r="99" spans="1:1" s="19" customFormat="1" ht="21" customHeight="1" x14ac:dyDescent="0.15"/>
    <row r="100" spans="1:1" s="19" customFormat="1" ht="21" customHeight="1" x14ac:dyDescent="0.15"/>
    <row r="101" spans="1:1" s="19" customFormat="1" ht="21" customHeight="1" x14ac:dyDescent="0.15"/>
    <row r="102" spans="1:1" s="16" customFormat="1" ht="21" customHeight="1" x14ac:dyDescent="0.15"/>
    <row r="103" spans="1:1" s="16" customFormat="1" ht="21" customHeight="1" x14ac:dyDescent="0.15"/>
    <row r="104" spans="1:1" s="16" customFormat="1" ht="21" customHeight="1" x14ac:dyDescent="0.15"/>
    <row r="105" spans="1:1" s="16" customFormat="1" ht="21" customHeight="1" x14ac:dyDescent="0.15"/>
    <row r="106" spans="1:1" s="16" customFormat="1" ht="21" customHeight="1" x14ac:dyDescent="0.15"/>
    <row r="107" spans="1:1" s="16" customFormat="1" ht="21" customHeight="1" x14ac:dyDescent="0.15"/>
    <row r="108" spans="1:1" s="16" customFormat="1" ht="21" customHeight="1" x14ac:dyDescent="0.15"/>
    <row r="109" spans="1:1" s="16" customFormat="1" ht="21" customHeight="1" x14ac:dyDescent="0.15"/>
    <row r="110" spans="1:1" s="16" customFormat="1" ht="21" customHeight="1" x14ac:dyDescent="0.15"/>
    <row r="111" spans="1:1" s="16" customFormat="1" ht="21" customHeight="1" x14ac:dyDescent="0.15"/>
    <row r="112" spans="1:1" ht="21" customHeight="1" x14ac:dyDescent="0.15">
      <c r="A112" s="1"/>
    </row>
    <row r="113" spans="1:1" ht="21" customHeight="1" x14ac:dyDescent="0.15">
      <c r="A113" s="1"/>
    </row>
  </sheetData>
  <sheetProtection algorithmName="SHA-512" hashValue="+ttCvVFkFdYpTkLudV6BAP61b0DD4m7NIQhwCHMAS0367tpJiAUlKXyB3plql+56cymwsjaFkfqF2Wvj/IOWhA==" saltValue="M468a0PT34QTcRtv6dcUog==" spinCount="100000" sheet="1" objects="1" scenarios="1"/>
  <mergeCells count="225">
    <mergeCell ref="P18:U18"/>
    <mergeCell ref="M14:O14"/>
    <mergeCell ref="M15:O15"/>
    <mergeCell ref="M16:O16"/>
    <mergeCell ref="M17:O17"/>
    <mergeCell ref="M18:O18"/>
    <mergeCell ref="P7:W7"/>
    <mergeCell ref="X7:AE7"/>
    <mergeCell ref="AF7:AM7"/>
    <mergeCell ref="M7:O7"/>
    <mergeCell ref="M8:O8"/>
    <mergeCell ref="M9:O9"/>
    <mergeCell ref="M10:O10"/>
    <mergeCell ref="M11:O11"/>
    <mergeCell ref="M12:O12"/>
    <mergeCell ref="P8:U8"/>
    <mergeCell ref="P9:U9"/>
    <mergeCell ref="P10:U10"/>
    <mergeCell ref="V17:W17"/>
    <mergeCell ref="P11:U11"/>
    <mergeCell ref="P12:U12"/>
    <mergeCell ref="V11:W11"/>
    <mergeCell ref="AL12:AM12"/>
    <mergeCell ref="B2:AM3"/>
    <mergeCell ref="P13:U13"/>
    <mergeCell ref="P14:U14"/>
    <mergeCell ref="P15:U15"/>
    <mergeCell ref="P16:U16"/>
    <mergeCell ref="P17:U17"/>
    <mergeCell ref="AF16:AK16"/>
    <mergeCell ref="AF17:AK17"/>
    <mergeCell ref="AF18:AK18"/>
    <mergeCell ref="AL15:AM15"/>
    <mergeCell ref="V15:W15"/>
    <mergeCell ref="V18:W18"/>
    <mergeCell ref="B4:AM4"/>
    <mergeCell ref="B7:G7"/>
    <mergeCell ref="H7:L7"/>
    <mergeCell ref="AL10:AM10"/>
    <mergeCell ref="V10:W10"/>
    <mergeCell ref="AL16:AM16"/>
    <mergeCell ref="V16:W16"/>
    <mergeCell ref="AL13:AM13"/>
    <mergeCell ref="AL9:AM9"/>
    <mergeCell ref="V9:W9"/>
    <mergeCell ref="AL8:AM8"/>
    <mergeCell ref="V8:W8"/>
    <mergeCell ref="AF19:AK19"/>
    <mergeCell ref="X8:AC8"/>
    <mergeCell ref="X9:AC9"/>
    <mergeCell ref="X10:AC10"/>
    <mergeCell ref="X11:AC11"/>
    <mergeCell ref="X12:AC12"/>
    <mergeCell ref="X13:AC13"/>
    <mergeCell ref="AD17:AE17"/>
    <mergeCell ref="AD16:AE16"/>
    <mergeCell ref="X14:AC14"/>
    <mergeCell ref="X15:AC15"/>
    <mergeCell ref="X16:AC16"/>
    <mergeCell ref="X17:AC17"/>
    <mergeCell ref="X18:AC18"/>
    <mergeCell ref="X19:AC19"/>
    <mergeCell ref="AD10:AE10"/>
    <mergeCell ref="AD14:AE14"/>
    <mergeCell ref="AD11:AE11"/>
    <mergeCell ref="AD8:AE8"/>
    <mergeCell ref="AF15:AK15"/>
    <mergeCell ref="X37:Y38"/>
    <mergeCell ref="H37:H38"/>
    <mergeCell ref="O37:O38"/>
    <mergeCell ref="B34:H36"/>
    <mergeCell ref="I34:O36"/>
    <mergeCell ref="I37:N38"/>
    <mergeCell ref="V37:W38"/>
    <mergeCell ref="AD37:AE38"/>
    <mergeCell ref="AL37:AM38"/>
    <mergeCell ref="P34:W34"/>
    <mergeCell ref="P35:W35"/>
    <mergeCell ref="AF37:AG38"/>
    <mergeCell ref="X34:AE34"/>
    <mergeCell ref="X35:AE35"/>
    <mergeCell ref="B37:G38"/>
    <mergeCell ref="P37:Q38"/>
    <mergeCell ref="AF36:AG36"/>
    <mergeCell ref="AH36:AM36"/>
    <mergeCell ref="R37:U38"/>
    <mergeCell ref="Z37:AC38"/>
    <mergeCell ref="AH37:AK38"/>
    <mergeCell ref="P20:U20"/>
    <mergeCell ref="X20:AC20"/>
    <mergeCell ref="F18:G18"/>
    <mergeCell ref="B19:E19"/>
    <mergeCell ref="F19:G19"/>
    <mergeCell ref="H31:H32"/>
    <mergeCell ref="I31:N32"/>
    <mergeCell ref="O31:O32"/>
    <mergeCell ref="V31:W32"/>
    <mergeCell ref="X31:Y32"/>
    <mergeCell ref="Z31:AC32"/>
    <mergeCell ref="R31:U32"/>
    <mergeCell ref="B22:O26"/>
    <mergeCell ref="X22:AE22"/>
    <mergeCell ref="P25:Q26"/>
    <mergeCell ref="B28:H30"/>
    <mergeCell ref="I28:O30"/>
    <mergeCell ref="P31:Q32"/>
    <mergeCell ref="B31:G32"/>
    <mergeCell ref="R30:W30"/>
    <mergeCell ref="X30:Y30"/>
    <mergeCell ref="Z30:AE30"/>
    <mergeCell ref="B18:E18"/>
    <mergeCell ref="M19:O19"/>
    <mergeCell ref="AL19:AM19"/>
    <mergeCell ref="V19:W19"/>
    <mergeCell ref="AD19:AE19"/>
    <mergeCell ref="X36:Y36"/>
    <mergeCell ref="Z36:AE36"/>
    <mergeCell ref="AF34:AM34"/>
    <mergeCell ref="AF35:AM35"/>
    <mergeCell ref="AH25:AK26"/>
    <mergeCell ref="AL17:AM17"/>
    <mergeCell ref="P28:W28"/>
    <mergeCell ref="AD18:AE18"/>
    <mergeCell ref="X28:AE28"/>
    <mergeCell ref="AF28:AM28"/>
    <mergeCell ref="P29:W29"/>
    <mergeCell ref="X29:AE29"/>
    <mergeCell ref="AF29:AM29"/>
    <mergeCell ref="P30:Q30"/>
    <mergeCell ref="P36:Q36"/>
    <mergeCell ref="R36:W36"/>
    <mergeCell ref="P22:W22"/>
    <mergeCell ref="P19:U19"/>
    <mergeCell ref="AF22:AM22"/>
    <mergeCell ref="P23:W23"/>
    <mergeCell ref="X23:AE23"/>
    <mergeCell ref="AF23:AM23"/>
    <mergeCell ref="P24:Q24"/>
    <mergeCell ref="R24:W24"/>
    <mergeCell ref="X24:Y24"/>
    <mergeCell ref="Z24:AE24"/>
    <mergeCell ref="AF24:AG24"/>
    <mergeCell ref="AH24:AM24"/>
    <mergeCell ref="AF30:AG30"/>
    <mergeCell ref="R25:U26"/>
    <mergeCell ref="V25:W26"/>
    <mergeCell ref="X25:Y26"/>
    <mergeCell ref="Z25:AC26"/>
    <mergeCell ref="AD25:AE26"/>
    <mergeCell ref="AF25:AG26"/>
    <mergeCell ref="AL31:AM32"/>
    <mergeCell ref="AK1:AN1"/>
    <mergeCell ref="AD13:AE13"/>
    <mergeCell ref="AD12:AE12"/>
    <mergeCell ref="V12:W12"/>
    <mergeCell ref="V13:W13"/>
    <mergeCell ref="AD9:AE9"/>
    <mergeCell ref="AF20:AK20"/>
    <mergeCell ref="AL25:AM26"/>
    <mergeCell ref="AL14:AM14"/>
    <mergeCell ref="V14:W14"/>
    <mergeCell ref="AL18:AM18"/>
    <mergeCell ref="AH30:AM30"/>
    <mergeCell ref="AD31:AE32"/>
    <mergeCell ref="AF31:AG32"/>
    <mergeCell ref="AH31:AK32"/>
    <mergeCell ref="AF14:AK14"/>
    <mergeCell ref="AF8:AK8"/>
    <mergeCell ref="AF9:AK9"/>
    <mergeCell ref="AF10:AK10"/>
    <mergeCell ref="AF11:AK11"/>
    <mergeCell ref="AF12:AK12"/>
    <mergeCell ref="AL11:AM11"/>
    <mergeCell ref="AF13:AK13"/>
    <mergeCell ref="H8:L8"/>
    <mergeCell ref="H9:L9"/>
    <mergeCell ref="H10:L10"/>
    <mergeCell ref="H11:L11"/>
    <mergeCell ref="H12:L12"/>
    <mergeCell ref="H13:L13"/>
    <mergeCell ref="H14:L14"/>
    <mergeCell ref="H15:L15"/>
    <mergeCell ref="AD15:AE15"/>
    <mergeCell ref="M13:O13"/>
    <mergeCell ref="H16:L16"/>
    <mergeCell ref="H17:L17"/>
    <mergeCell ref="H18:L18"/>
    <mergeCell ref="H19:L19"/>
    <mergeCell ref="B8:E8"/>
    <mergeCell ref="F8:G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AB69:AC69"/>
    <mergeCell ref="AD69:AJ70"/>
    <mergeCell ref="C70:F70"/>
    <mergeCell ref="G70:O70"/>
    <mergeCell ref="P70:U70"/>
    <mergeCell ref="V70:AA70"/>
    <mergeCell ref="I42:O43"/>
    <mergeCell ref="B40:H41"/>
    <mergeCell ref="B42:H43"/>
    <mergeCell ref="I40:O41"/>
    <mergeCell ref="B46:AM53"/>
    <mergeCell ref="B67:AM68"/>
    <mergeCell ref="AK69:AL70"/>
    <mergeCell ref="C69:F69"/>
    <mergeCell ref="G69:O69"/>
    <mergeCell ref="P69:U69"/>
    <mergeCell ref="V69:AA69"/>
  </mergeCells>
  <phoneticPr fontId="2"/>
  <printOptions horizontalCentered="1"/>
  <pageMargins left="0.35433070866141736" right="0.31496062992125984" top="0.59055118110236227" bottom="0.23622047244094491" header="0.19685039370078741" footer="0.19685039370078741"/>
  <pageSetup paperSize="9" scale="57" orientation="portrait" r:id="rId1"/>
  <headerFooter>
    <oddHeader>&amp;C&amp;F&amp;A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CB98"/>
  <sheetViews>
    <sheetView showGridLines="0" zoomScale="60" zoomScaleNormal="60" zoomScaleSheetLayoutView="70" workbookViewId="0">
      <selection activeCell="A122" sqref="A122"/>
    </sheetView>
  </sheetViews>
  <sheetFormatPr defaultColWidth="4.125" defaultRowHeight="21.75" customHeight="1" x14ac:dyDescent="0.15"/>
  <cols>
    <col min="1" max="1" width="4.125" style="30"/>
    <col min="2" max="3" width="4.125" style="31"/>
    <col min="4" max="4" width="5.875" style="31" bestFit="1" customWidth="1"/>
    <col min="5" max="5" width="4.125" style="31"/>
    <col min="6" max="6" width="5.875" style="31" bestFit="1" customWidth="1"/>
    <col min="7" max="16384" width="4.125" style="31"/>
  </cols>
  <sheetData>
    <row r="1" spans="2:80" ht="21.75" customHeight="1" x14ac:dyDescent="0.2">
      <c r="AK1" s="786" t="s">
        <v>276</v>
      </c>
      <c r="AL1" s="786"/>
      <c r="AM1" s="786"/>
      <c r="AN1" s="786"/>
      <c r="AP1" s="30"/>
    </row>
    <row r="2" spans="2:80" ht="21.75" customHeight="1" x14ac:dyDescent="0.15">
      <c r="B2" s="694" t="s">
        <v>318</v>
      </c>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P2" s="30"/>
    </row>
    <row r="3" spans="2:80" ht="21.75" customHeight="1" x14ac:dyDescent="0.15">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32"/>
      <c r="AO3" s="32"/>
      <c r="AP3" s="30"/>
    </row>
    <row r="4" spans="2:80" ht="21.75" customHeight="1" x14ac:dyDescent="0.15">
      <c r="B4" s="695" t="s">
        <v>280</v>
      </c>
      <c r="C4" s="695"/>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695"/>
      <c r="AK4" s="695"/>
      <c r="AL4" s="695"/>
      <c r="AM4" s="695"/>
      <c r="AN4" s="32"/>
      <c r="AO4" s="32"/>
      <c r="AP4" s="30"/>
    </row>
    <row r="5" spans="2:80" ht="21.75" customHeight="1" x14ac:dyDescent="0.1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33"/>
      <c r="AO5" s="33"/>
      <c r="AP5" s="30"/>
    </row>
    <row r="6" spans="2:80" ht="21.75" customHeight="1" x14ac:dyDescent="0.15">
      <c r="B6" s="87"/>
      <c r="C6" s="87"/>
      <c r="D6" s="34"/>
      <c r="E6" s="87"/>
      <c r="F6" s="87"/>
      <c r="G6" s="87"/>
      <c r="H6" s="87"/>
      <c r="I6" s="87"/>
      <c r="J6" s="35"/>
      <c r="K6" s="35"/>
      <c r="L6" s="35"/>
      <c r="M6" s="35"/>
      <c r="N6" s="35"/>
      <c r="O6" s="35"/>
      <c r="P6" s="35"/>
      <c r="Q6" s="36"/>
      <c r="R6" s="36"/>
      <c r="S6" s="36"/>
      <c r="T6" s="36"/>
      <c r="U6" s="87"/>
      <c r="V6" s="87"/>
      <c r="W6" s="87"/>
      <c r="X6" s="87"/>
      <c r="Y6" s="87"/>
      <c r="Z6" s="87"/>
      <c r="AA6" s="87"/>
      <c r="AB6" s="87"/>
      <c r="AC6" s="35"/>
      <c r="AD6" s="35"/>
      <c r="AE6" s="35"/>
      <c r="AF6" s="35"/>
      <c r="AG6" s="35"/>
      <c r="AH6" s="35"/>
      <c r="AI6" s="35"/>
      <c r="AJ6" s="35"/>
      <c r="AK6" s="35"/>
      <c r="AL6" s="35"/>
      <c r="AM6" s="35"/>
      <c r="AN6" s="35"/>
      <c r="AO6" s="35"/>
      <c r="AP6" s="30"/>
    </row>
    <row r="7" spans="2:80" ht="21.75" customHeight="1" thickBot="1" x14ac:dyDescent="0.2">
      <c r="B7" s="38" t="s">
        <v>85</v>
      </c>
      <c r="AP7" s="30"/>
    </row>
    <row r="8" spans="2:80" ht="21.75" customHeight="1" x14ac:dyDescent="0.15">
      <c r="B8" s="787" t="s">
        <v>86</v>
      </c>
      <c r="C8" s="788"/>
      <c r="D8" s="788"/>
      <c r="E8" s="788"/>
      <c r="F8" s="788"/>
      <c r="G8" s="788"/>
      <c r="H8" s="788"/>
      <c r="I8" s="788"/>
      <c r="J8" s="788"/>
      <c r="K8" s="788"/>
      <c r="L8" s="788"/>
      <c r="M8" s="707" t="s">
        <v>178</v>
      </c>
      <c r="N8" s="707"/>
      <c r="O8" s="707"/>
      <c r="P8" s="707" t="s">
        <v>26</v>
      </c>
      <c r="Q8" s="707"/>
      <c r="R8" s="707"/>
      <c r="S8" s="707"/>
      <c r="T8" s="707"/>
      <c r="U8" s="707"/>
      <c r="V8" s="707"/>
      <c r="W8" s="707"/>
      <c r="X8" s="707" t="s">
        <v>27</v>
      </c>
      <c r="Y8" s="707"/>
      <c r="Z8" s="707"/>
      <c r="AA8" s="707"/>
      <c r="AB8" s="707"/>
      <c r="AC8" s="707"/>
      <c r="AD8" s="707"/>
      <c r="AE8" s="707"/>
      <c r="AF8" s="707" t="s">
        <v>8</v>
      </c>
      <c r="AG8" s="707"/>
      <c r="AH8" s="707"/>
      <c r="AI8" s="707"/>
      <c r="AJ8" s="707"/>
      <c r="AK8" s="707"/>
      <c r="AL8" s="707"/>
      <c r="AM8" s="708"/>
      <c r="AP8" s="44"/>
      <c r="BY8" s="43"/>
      <c r="BZ8" s="43"/>
      <c r="CA8" s="43"/>
      <c r="CB8" s="43"/>
    </row>
    <row r="9" spans="2:80" ht="21.75" customHeight="1" x14ac:dyDescent="0.15">
      <c r="B9" s="665" t="str">
        <f>【判定】!B42</f>
        <v>令和５年</v>
      </c>
      <c r="C9" s="666"/>
      <c r="D9" s="666"/>
      <c r="E9" s="666"/>
      <c r="F9" s="666" t="str">
        <f>【判定】!G42</f>
        <v>７月</v>
      </c>
      <c r="G9" s="667"/>
      <c r="H9" s="686" t="str">
        <f>【判定】!M42</f>
        <v>17日以上</v>
      </c>
      <c r="I9" s="682"/>
      <c r="J9" s="682"/>
      <c r="K9" s="682"/>
      <c r="L9" s="683"/>
      <c r="M9" s="679">
        <f>【判定】!J42</f>
        <v>0</v>
      </c>
      <c r="N9" s="679"/>
      <c r="O9" s="679"/>
      <c r="P9" s="703"/>
      <c r="Q9" s="703"/>
      <c r="R9" s="703"/>
      <c r="S9" s="703"/>
      <c r="T9" s="703"/>
      <c r="U9" s="703"/>
      <c r="V9" s="703"/>
      <c r="W9" s="703"/>
      <c r="X9" s="696">
        <f>【判定】!X42</f>
        <v>0</v>
      </c>
      <c r="Y9" s="696"/>
      <c r="Z9" s="696"/>
      <c r="AA9" s="696"/>
      <c r="AB9" s="696"/>
      <c r="AC9" s="697"/>
      <c r="AD9" s="683" t="s">
        <v>88</v>
      </c>
      <c r="AE9" s="758"/>
      <c r="AF9" s="696">
        <f t="shared" ref="AF9:AF17" si="0">IF(OR(H9="17日未満",M9="する"),"除外",X9)</f>
        <v>0</v>
      </c>
      <c r="AG9" s="696"/>
      <c r="AH9" s="696"/>
      <c r="AI9" s="696"/>
      <c r="AJ9" s="696"/>
      <c r="AK9" s="697"/>
      <c r="AL9" s="682" t="s">
        <v>2</v>
      </c>
      <c r="AM9" s="702"/>
      <c r="AN9" s="30"/>
      <c r="AO9" s="30"/>
      <c r="AP9" s="44"/>
      <c r="BY9" s="43"/>
      <c r="BZ9" s="43"/>
      <c r="CA9" s="43"/>
      <c r="CB9" s="43"/>
    </row>
    <row r="10" spans="2:80" ht="21.75" customHeight="1" x14ac:dyDescent="0.15">
      <c r="B10" s="665" t="str">
        <f>【判定】!B43</f>
        <v>令和５年</v>
      </c>
      <c r="C10" s="666"/>
      <c r="D10" s="666"/>
      <c r="E10" s="666"/>
      <c r="F10" s="666" t="str">
        <f>【判定】!G43</f>
        <v>８月</v>
      </c>
      <c r="G10" s="667"/>
      <c r="H10" s="686" t="str">
        <f>【判定】!M43</f>
        <v>17日以上</v>
      </c>
      <c r="I10" s="682"/>
      <c r="J10" s="682"/>
      <c r="K10" s="682"/>
      <c r="L10" s="683"/>
      <c r="M10" s="679">
        <f>【判定】!J43</f>
        <v>0</v>
      </c>
      <c r="N10" s="679"/>
      <c r="O10" s="679"/>
      <c r="P10" s="703"/>
      <c r="Q10" s="703"/>
      <c r="R10" s="703"/>
      <c r="S10" s="703"/>
      <c r="T10" s="703"/>
      <c r="U10" s="703"/>
      <c r="V10" s="703"/>
      <c r="W10" s="703"/>
      <c r="X10" s="696">
        <f>【判定】!X43</f>
        <v>0</v>
      </c>
      <c r="Y10" s="696"/>
      <c r="Z10" s="696"/>
      <c r="AA10" s="696"/>
      <c r="AB10" s="696"/>
      <c r="AC10" s="697"/>
      <c r="AD10" s="682" t="s">
        <v>88</v>
      </c>
      <c r="AE10" s="683"/>
      <c r="AF10" s="696">
        <f t="shared" si="0"/>
        <v>0</v>
      </c>
      <c r="AG10" s="696"/>
      <c r="AH10" s="696"/>
      <c r="AI10" s="696"/>
      <c r="AJ10" s="696"/>
      <c r="AK10" s="697"/>
      <c r="AL10" s="682" t="s">
        <v>2</v>
      </c>
      <c r="AM10" s="702"/>
      <c r="AN10" s="30"/>
      <c r="AO10" s="30"/>
      <c r="AP10" s="44"/>
      <c r="BY10" s="43"/>
      <c r="BZ10" s="43"/>
      <c r="CA10" s="43"/>
      <c r="CB10" s="43"/>
    </row>
    <row r="11" spans="2:80" ht="21.75" customHeight="1" x14ac:dyDescent="0.15">
      <c r="B11" s="665" t="str">
        <f>【判定】!B44</f>
        <v>令和５年</v>
      </c>
      <c r="C11" s="666"/>
      <c r="D11" s="666"/>
      <c r="E11" s="666"/>
      <c r="F11" s="666" t="str">
        <f>【判定】!G44</f>
        <v>９月</v>
      </c>
      <c r="G11" s="667"/>
      <c r="H11" s="686" t="str">
        <f>【判定】!M44</f>
        <v>17日以上</v>
      </c>
      <c r="I11" s="682"/>
      <c r="J11" s="682"/>
      <c r="K11" s="682"/>
      <c r="L11" s="683"/>
      <c r="M11" s="679">
        <f>【判定】!J44</f>
        <v>0</v>
      </c>
      <c r="N11" s="679"/>
      <c r="O11" s="679"/>
      <c r="P11" s="703"/>
      <c r="Q11" s="703"/>
      <c r="R11" s="703"/>
      <c r="S11" s="703"/>
      <c r="T11" s="703"/>
      <c r="U11" s="703"/>
      <c r="V11" s="703"/>
      <c r="W11" s="703"/>
      <c r="X11" s="696">
        <f>【判定】!X44</f>
        <v>0</v>
      </c>
      <c r="Y11" s="696"/>
      <c r="Z11" s="696"/>
      <c r="AA11" s="696"/>
      <c r="AB11" s="696"/>
      <c r="AC11" s="697"/>
      <c r="AD11" s="682" t="s">
        <v>88</v>
      </c>
      <c r="AE11" s="683"/>
      <c r="AF11" s="696">
        <f t="shared" si="0"/>
        <v>0</v>
      </c>
      <c r="AG11" s="696"/>
      <c r="AH11" s="696"/>
      <c r="AI11" s="696"/>
      <c r="AJ11" s="696"/>
      <c r="AK11" s="697"/>
      <c r="AL11" s="682" t="s">
        <v>2</v>
      </c>
      <c r="AM11" s="702"/>
      <c r="AN11" s="30"/>
      <c r="AO11" s="30"/>
      <c r="AP11" s="44"/>
      <c r="BY11" s="43"/>
      <c r="BZ11" s="43"/>
      <c r="CA11" s="43"/>
      <c r="CB11" s="43"/>
    </row>
    <row r="12" spans="2:80" ht="21.75" customHeight="1" x14ac:dyDescent="0.15">
      <c r="B12" s="665" t="str">
        <f>【判定】!B45</f>
        <v>令和５年</v>
      </c>
      <c r="C12" s="666"/>
      <c r="D12" s="666"/>
      <c r="E12" s="666"/>
      <c r="F12" s="666" t="str">
        <f>【判定】!G45</f>
        <v>10月</v>
      </c>
      <c r="G12" s="667"/>
      <c r="H12" s="686" t="str">
        <f>【判定】!M45</f>
        <v>17日以上</v>
      </c>
      <c r="I12" s="682"/>
      <c r="J12" s="682"/>
      <c r="K12" s="682"/>
      <c r="L12" s="683"/>
      <c r="M12" s="679">
        <f>【判定】!J45</f>
        <v>0</v>
      </c>
      <c r="N12" s="679"/>
      <c r="O12" s="679"/>
      <c r="P12" s="703"/>
      <c r="Q12" s="703"/>
      <c r="R12" s="703"/>
      <c r="S12" s="703"/>
      <c r="T12" s="703"/>
      <c r="U12" s="703"/>
      <c r="V12" s="703"/>
      <c r="W12" s="703"/>
      <c r="X12" s="696">
        <f>【判定】!X45</f>
        <v>0</v>
      </c>
      <c r="Y12" s="696"/>
      <c r="Z12" s="696"/>
      <c r="AA12" s="696"/>
      <c r="AB12" s="696"/>
      <c r="AC12" s="697"/>
      <c r="AD12" s="682" t="s">
        <v>88</v>
      </c>
      <c r="AE12" s="683"/>
      <c r="AF12" s="696">
        <f t="shared" si="0"/>
        <v>0</v>
      </c>
      <c r="AG12" s="696"/>
      <c r="AH12" s="696"/>
      <c r="AI12" s="696"/>
      <c r="AJ12" s="696"/>
      <c r="AK12" s="697"/>
      <c r="AL12" s="682" t="s">
        <v>2</v>
      </c>
      <c r="AM12" s="702"/>
      <c r="AN12" s="30"/>
      <c r="AO12" s="30"/>
      <c r="AP12" s="44"/>
      <c r="BY12" s="43"/>
      <c r="BZ12" s="43"/>
      <c r="CA12" s="43"/>
      <c r="CB12" s="43"/>
    </row>
    <row r="13" spans="2:80" ht="21.75" customHeight="1" x14ac:dyDescent="0.15">
      <c r="B13" s="665" t="str">
        <f>【判定】!B46</f>
        <v>令和５年</v>
      </c>
      <c r="C13" s="666"/>
      <c r="D13" s="666"/>
      <c r="E13" s="666"/>
      <c r="F13" s="666" t="str">
        <f>【判定】!G46</f>
        <v>11月</v>
      </c>
      <c r="G13" s="667"/>
      <c r="H13" s="686" t="str">
        <f>【判定】!M46</f>
        <v>17日以上</v>
      </c>
      <c r="I13" s="682"/>
      <c r="J13" s="682"/>
      <c r="K13" s="682"/>
      <c r="L13" s="683"/>
      <c r="M13" s="679">
        <f>【判定】!J46</f>
        <v>0</v>
      </c>
      <c r="N13" s="679"/>
      <c r="O13" s="679"/>
      <c r="P13" s="703"/>
      <c r="Q13" s="703"/>
      <c r="R13" s="703"/>
      <c r="S13" s="703"/>
      <c r="T13" s="703"/>
      <c r="U13" s="703"/>
      <c r="V13" s="703"/>
      <c r="W13" s="703"/>
      <c r="X13" s="696">
        <f>【判定】!X46</f>
        <v>0</v>
      </c>
      <c r="Y13" s="696"/>
      <c r="Z13" s="696"/>
      <c r="AA13" s="696"/>
      <c r="AB13" s="696"/>
      <c r="AC13" s="697"/>
      <c r="AD13" s="682" t="s">
        <v>88</v>
      </c>
      <c r="AE13" s="683"/>
      <c r="AF13" s="696">
        <f t="shared" si="0"/>
        <v>0</v>
      </c>
      <c r="AG13" s="696"/>
      <c r="AH13" s="696"/>
      <c r="AI13" s="696"/>
      <c r="AJ13" s="696"/>
      <c r="AK13" s="697"/>
      <c r="AL13" s="682" t="s">
        <v>2</v>
      </c>
      <c r="AM13" s="702"/>
      <c r="AN13" s="30"/>
      <c r="AO13" s="30"/>
      <c r="AP13" s="44"/>
      <c r="BY13" s="43"/>
      <c r="BZ13" s="43"/>
      <c r="CA13" s="43"/>
      <c r="CB13" s="43"/>
    </row>
    <row r="14" spans="2:80" ht="21.75" customHeight="1" x14ac:dyDescent="0.15">
      <c r="B14" s="665" t="str">
        <f>【判定】!B47</f>
        <v>令和５年</v>
      </c>
      <c r="C14" s="666"/>
      <c r="D14" s="666"/>
      <c r="E14" s="666"/>
      <c r="F14" s="666" t="str">
        <f>【判定】!G47</f>
        <v>12月</v>
      </c>
      <c r="G14" s="667"/>
      <c r="H14" s="686" t="str">
        <f>【判定】!M47</f>
        <v>17日以上</v>
      </c>
      <c r="I14" s="682"/>
      <c r="J14" s="682"/>
      <c r="K14" s="682"/>
      <c r="L14" s="683"/>
      <c r="M14" s="679">
        <f>【判定】!J47</f>
        <v>0</v>
      </c>
      <c r="N14" s="679"/>
      <c r="O14" s="679"/>
      <c r="P14" s="703"/>
      <c r="Q14" s="703"/>
      <c r="R14" s="703"/>
      <c r="S14" s="703"/>
      <c r="T14" s="703"/>
      <c r="U14" s="703"/>
      <c r="V14" s="703"/>
      <c r="W14" s="703"/>
      <c r="X14" s="696">
        <f>【判定】!X47</f>
        <v>0</v>
      </c>
      <c r="Y14" s="696"/>
      <c r="Z14" s="696"/>
      <c r="AA14" s="696"/>
      <c r="AB14" s="696"/>
      <c r="AC14" s="697"/>
      <c r="AD14" s="682" t="s">
        <v>88</v>
      </c>
      <c r="AE14" s="683"/>
      <c r="AF14" s="696">
        <f t="shared" si="0"/>
        <v>0</v>
      </c>
      <c r="AG14" s="696"/>
      <c r="AH14" s="696"/>
      <c r="AI14" s="696"/>
      <c r="AJ14" s="696"/>
      <c r="AK14" s="697"/>
      <c r="AL14" s="682" t="s">
        <v>2</v>
      </c>
      <c r="AM14" s="702"/>
      <c r="AN14" s="30"/>
      <c r="AO14" s="30"/>
    </row>
    <row r="15" spans="2:80" ht="21.75" customHeight="1" x14ac:dyDescent="0.15">
      <c r="B15" s="665" t="str">
        <f>【判定】!B48</f>
        <v>令和６年</v>
      </c>
      <c r="C15" s="666"/>
      <c r="D15" s="666"/>
      <c r="E15" s="666"/>
      <c r="F15" s="666" t="str">
        <f>【判定】!G48</f>
        <v>１月</v>
      </c>
      <c r="G15" s="667"/>
      <c r="H15" s="686" t="str">
        <f>【判定】!M48</f>
        <v>17日以上</v>
      </c>
      <c r="I15" s="682"/>
      <c r="J15" s="682"/>
      <c r="K15" s="682"/>
      <c r="L15" s="683"/>
      <c r="M15" s="679">
        <f>【判定】!J48</f>
        <v>0</v>
      </c>
      <c r="N15" s="679"/>
      <c r="O15" s="679"/>
      <c r="P15" s="703"/>
      <c r="Q15" s="703"/>
      <c r="R15" s="703"/>
      <c r="S15" s="703"/>
      <c r="T15" s="703"/>
      <c r="U15" s="703"/>
      <c r="V15" s="703"/>
      <c r="W15" s="703"/>
      <c r="X15" s="696">
        <f>【判定】!X48</f>
        <v>0</v>
      </c>
      <c r="Y15" s="696"/>
      <c r="Z15" s="696"/>
      <c r="AA15" s="696"/>
      <c r="AB15" s="696"/>
      <c r="AC15" s="697"/>
      <c r="AD15" s="682" t="s">
        <v>88</v>
      </c>
      <c r="AE15" s="683"/>
      <c r="AF15" s="696">
        <f t="shared" si="0"/>
        <v>0</v>
      </c>
      <c r="AG15" s="696"/>
      <c r="AH15" s="696"/>
      <c r="AI15" s="696"/>
      <c r="AJ15" s="696"/>
      <c r="AK15" s="697"/>
      <c r="AL15" s="682" t="s">
        <v>2</v>
      </c>
      <c r="AM15" s="702"/>
      <c r="AN15" s="30"/>
      <c r="AO15" s="30"/>
    </row>
    <row r="16" spans="2:80" ht="21.75" customHeight="1" x14ac:dyDescent="0.15">
      <c r="B16" s="665" t="str">
        <f>【判定】!B49</f>
        <v>令和６年</v>
      </c>
      <c r="C16" s="666"/>
      <c r="D16" s="666"/>
      <c r="E16" s="666"/>
      <c r="F16" s="666" t="str">
        <f>【判定】!G49</f>
        <v>２月</v>
      </c>
      <c r="G16" s="667"/>
      <c r="H16" s="686" t="str">
        <f>【判定】!M49</f>
        <v>17日以上</v>
      </c>
      <c r="I16" s="682"/>
      <c r="J16" s="682"/>
      <c r="K16" s="682"/>
      <c r="L16" s="683"/>
      <c r="M16" s="679">
        <f>【判定】!J49</f>
        <v>0</v>
      </c>
      <c r="N16" s="679"/>
      <c r="O16" s="679"/>
      <c r="P16" s="703"/>
      <c r="Q16" s="703"/>
      <c r="R16" s="703"/>
      <c r="S16" s="703"/>
      <c r="T16" s="703"/>
      <c r="U16" s="703"/>
      <c r="V16" s="703"/>
      <c r="W16" s="703"/>
      <c r="X16" s="696">
        <f>【判定】!X49</f>
        <v>0</v>
      </c>
      <c r="Y16" s="696"/>
      <c r="Z16" s="696"/>
      <c r="AA16" s="696"/>
      <c r="AB16" s="696"/>
      <c r="AC16" s="697"/>
      <c r="AD16" s="682" t="s">
        <v>88</v>
      </c>
      <c r="AE16" s="683"/>
      <c r="AF16" s="696">
        <f t="shared" si="0"/>
        <v>0</v>
      </c>
      <c r="AG16" s="696"/>
      <c r="AH16" s="696"/>
      <c r="AI16" s="696"/>
      <c r="AJ16" s="696"/>
      <c r="AK16" s="697"/>
      <c r="AL16" s="682" t="s">
        <v>2</v>
      </c>
      <c r="AM16" s="702"/>
      <c r="AN16" s="30"/>
      <c r="AO16" s="30"/>
    </row>
    <row r="17" spans="2:43" ht="21.75" customHeight="1" thickBot="1" x14ac:dyDescent="0.2">
      <c r="B17" s="772" t="str">
        <f>【判定】!B50</f>
        <v>令和６年</v>
      </c>
      <c r="C17" s="773"/>
      <c r="D17" s="773"/>
      <c r="E17" s="773"/>
      <c r="F17" s="773" t="str">
        <f>【判定】!G50</f>
        <v>３月</v>
      </c>
      <c r="G17" s="774"/>
      <c r="H17" s="687" t="str">
        <f>【判定】!M50</f>
        <v>17日以上</v>
      </c>
      <c r="I17" s="688"/>
      <c r="J17" s="688"/>
      <c r="K17" s="688"/>
      <c r="L17" s="689"/>
      <c r="M17" s="767">
        <f>【判定】!J50</f>
        <v>0</v>
      </c>
      <c r="N17" s="767"/>
      <c r="O17" s="767"/>
      <c r="P17" s="759">
        <f>【判定】!R50</f>
        <v>0</v>
      </c>
      <c r="Q17" s="759"/>
      <c r="R17" s="759"/>
      <c r="S17" s="759"/>
      <c r="T17" s="759"/>
      <c r="U17" s="759"/>
      <c r="V17" s="759"/>
      <c r="W17" s="759"/>
      <c r="X17" s="698">
        <f>【判定】!X50</f>
        <v>0</v>
      </c>
      <c r="Y17" s="698"/>
      <c r="Z17" s="698"/>
      <c r="AA17" s="698"/>
      <c r="AB17" s="698"/>
      <c r="AC17" s="699"/>
      <c r="AD17" s="688" t="s">
        <v>88</v>
      </c>
      <c r="AE17" s="689"/>
      <c r="AF17" s="698">
        <f t="shared" si="0"/>
        <v>0</v>
      </c>
      <c r="AG17" s="698"/>
      <c r="AH17" s="698"/>
      <c r="AI17" s="698"/>
      <c r="AJ17" s="698"/>
      <c r="AK17" s="699"/>
      <c r="AL17" s="688" t="s">
        <v>2</v>
      </c>
      <c r="AM17" s="778"/>
      <c r="AN17" s="30"/>
      <c r="AO17" s="30"/>
      <c r="AQ17" s="30"/>
    </row>
    <row r="18" spans="2:43" ht="21.75" customHeight="1" thickTop="1" x14ac:dyDescent="0.15">
      <c r="B18" s="775" t="str">
        <f>【判定】!B51</f>
        <v>令和６年</v>
      </c>
      <c r="C18" s="776"/>
      <c r="D18" s="776"/>
      <c r="E18" s="776"/>
      <c r="F18" s="776" t="str">
        <f>【判定】!G51</f>
        <v>４月</v>
      </c>
      <c r="G18" s="777"/>
      <c r="H18" s="690" t="str">
        <f>【判定】!M51</f>
        <v>17日以上</v>
      </c>
      <c r="I18" s="691"/>
      <c r="J18" s="691"/>
      <c r="K18" s="691"/>
      <c r="L18" s="692"/>
      <c r="M18" s="768">
        <f>【判定】!J51</f>
        <v>0</v>
      </c>
      <c r="N18" s="768"/>
      <c r="O18" s="768"/>
      <c r="P18" s="769">
        <f>【判定】!R51</f>
        <v>0</v>
      </c>
      <c r="Q18" s="769"/>
      <c r="R18" s="769"/>
      <c r="S18" s="769"/>
      <c r="T18" s="769"/>
      <c r="U18" s="770"/>
      <c r="V18" s="691" t="s">
        <v>87</v>
      </c>
      <c r="W18" s="692"/>
      <c r="X18" s="769">
        <f>【判定】!X51</f>
        <v>0</v>
      </c>
      <c r="Y18" s="769"/>
      <c r="Z18" s="769"/>
      <c r="AA18" s="769"/>
      <c r="AB18" s="769"/>
      <c r="AC18" s="770"/>
      <c r="AD18" s="691" t="s">
        <v>180</v>
      </c>
      <c r="AE18" s="692"/>
      <c r="AF18" s="770">
        <f>IF(H18="17日未満","除外",IF(M18="する","年間平均から除外",P18+X18))</f>
        <v>0</v>
      </c>
      <c r="AG18" s="771"/>
      <c r="AH18" s="771"/>
      <c r="AI18" s="771"/>
      <c r="AJ18" s="771"/>
      <c r="AK18" s="771"/>
      <c r="AL18" s="691" t="s">
        <v>2</v>
      </c>
      <c r="AM18" s="766"/>
      <c r="AN18" s="30"/>
      <c r="AO18" s="30"/>
      <c r="AQ18" s="30"/>
    </row>
    <row r="19" spans="2:43" ht="21.75" customHeight="1" x14ac:dyDescent="0.15">
      <c r="B19" s="665" t="str">
        <f>【判定】!B52</f>
        <v>令和６年</v>
      </c>
      <c r="C19" s="666"/>
      <c r="D19" s="666"/>
      <c r="E19" s="666"/>
      <c r="F19" s="666" t="str">
        <f>【判定】!G52</f>
        <v>５月</v>
      </c>
      <c r="G19" s="667"/>
      <c r="H19" s="686" t="str">
        <f>【判定】!M52</f>
        <v>17日以上</v>
      </c>
      <c r="I19" s="682"/>
      <c r="J19" s="682"/>
      <c r="K19" s="682"/>
      <c r="L19" s="683"/>
      <c r="M19" s="679">
        <f>【判定】!J52</f>
        <v>0</v>
      </c>
      <c r="N19" s="679"/>
      <c r="O19" s="679"/>
      <c r="P19" s="696">
        <f>【判定】!R52</f>
        <v>0</v>
      </c>
      <c r="Q19" s="696"/>
      <c r="R19" s="696"/>
      <c r="S19" s="696"/>
      <c r="T19" s="696"/>
      <c r="U19" s="697"/>
      <c r="V19" s="682" t="s">
        <v>87</v>
      </c>
      <c r="W19" s="683"/>
      <c r="X19" s="696">
        <f>【判定】!X52</f>
        <v>0</v>
      </c>
      <c r="Y19" s="696"/>
      <c r="Z19" s="696"/>
      <c r="AA19" s="696"/>
      <c r="AB19" s="696"/>
      <c r="AC19" s="697"/>
      <c r="AD19" s="682" t="s">
        <v>180</v>
      </c>
      <c r="AE19" s="683"/>
      <c r="AF19" s="697">
        <f>IF(H19="17日未満","除外",IF(M19="する","年間平均から除外",P19+X19))</f>
        <v>0</v>
      </c>
      <c r="AG19" s="705"/>
      <c r="AH19" s="705"/>
      <c r="AI19" s="705"/>
      <c r="AJ19" s="705"/>
      <c r="AK19" s="705"/>
      <c r="AL19" s="682" t="s">
        <v>2</v>
      </c>
      <c r="AM19" s="702"/>
      <c r="AN19" s="30"/>
      <c r="AO19" s="30"/>
      <c r="AQ19" s="30"/>
    </row>
    <row r="20" spans="2:43" ht="21.75" customHeight="1" thickBot="1" x14ac:dyDescent="0.2">
      <c r="B20" s="668" t="str">
        <f>【判定】!B53</f>
        <v>令和６年</v>
      </c>
      <c r="C20" s="669"/>
      <c r="D20" s="669"/>
      <c r="E20" s="669"/>
      <c r="F20" s="669" t="str">
        <f>【判定】!G53</f>
        <v>６月</v>
      </c>
      <c r="G20" s="670"/>
      <c r="H20" s="693" t="str">
        <f>【判定】!M53</f>
        <v>17日以上</v>
      </c>
      <c r="I20" s="684"/>
      <c r="J20" s="684"/>
      <c r="K20" s="684"/>
      <c r="L20" s="685"/>
      <c r="M20" s="680">
        <f>【判定】!J53</f>
        <v>0</v>
      </c>
      <c r="N20" s="680"/>
      <c r="O20" s="680"/>
      <c r="P20" s="700">
        <f>【判定】!R53</f>
        <v>0</v>
      </c>
      <c r="Q20" s="700"/>
      <c r="R20" s="700"/>
      <c r="S20" s="700"/>
      <c r="T20" s="700"/>
      <c r="U20" s="701"/>
      <c r="V20" s="684" t="s">
        <v>87</v>
      </c>
      <c r="W20" s="685"/>
      <c r="X20" s="700">
        <f>【判定】!X53</f>
        <v>0</v>
      </c>
      <c r="Y20" s="700"/>
      <c r="Z20" s="700"/>
      <c r="AA20" s="700"/>
      <c r="AB20" s="700"/>
      <c r="AC20" s="701"/>
      <c r="AD20" s="684" t="s">
        <v>180</v>
      </c>
      <c r="AE20" s="685"/>
      <c r="AF20" s="701">
        <f>IF(H20="17日未満","除外",IF(M20="する","年間平均から除外",P20+X20))</f>
        <v>0</v>
      </c>
      <c r="AG20" s="706"/>
      <c r="AH20" s="706"/>
      <c r="AI20" s="706"/>
      <c r="AJ20" s="706"/>
      <c r="AK20" s="706"/>
      <c r="AL20" s="684" t="s">
        <v>2</v>
      </c>
      <c r="AM20" s="704"/>
      <c r="AN20" s="30"/>
      <c r="AO20" s="30"/>
      <c r="AQ20" s="30"/>
    </row>
    <row r="21" spans="2:43" ht="21.75" customHeight="1" x14ac:dyDescent="0.15">
      <c r="B21" s="46"/>
      <c r="C21" s="46"/>
      <c r="D21" s="88"/>
      <c r="E21" s="88"/>
      <c r="F21" s="88"/>
      <c r="G21" s="88"/>
      <c r="H21" s="86"/>
      <c r="I21" s="86"/>
      <c r="J21" s="86"/>
      <c r="K21" s="86"/>
      <c r="L21" s="86"/>
      <c r="M21" s="87"/>
      <c r="N21" s="87"/>
      <c r="O21" s="87"/>
      <c r="P21" s="681">
        <f>SUM(P18:U20)</f>
        <v>0</v>
      </c>
      <c r="Q21" s="681"/>
      <c r="R21" s="681"/>
      <c r="S21" s="681"/>
      <c r="T21" s="681"/>
      <c r="U21" s="681"/>
      <c r="V21" s="86"/>
      <c r="W21" s="86"/>
      <c r="X21" s="681">
        <f>SUM(X9:AC20)</f>
        <v>0</v>
      </c>
      <c r="Y21" s="681"/>
      <c r="Z21" s="681"/>
      <c r="AA21" s="681"/>
      <c r="AB21" s="681"/>
      <c r="AC21" s="681"/>
      <c r="AD21" s="86"/>
      <c r="AE21" s="86"/>
      <c r="AF21" s="681">
        <f>SUM(AF9:AK20)</f>
        <v>0</v>
      </c>
      <c r="AG21" s="681"/>
      <c r="AH21" s="681"/>
      <c r="AI21" s="681"/>
      <c r="AJ21" s="681"/>
      <c r="AK21" s="681"/>
      <c r="AL21" s="86"/>
      <c r="AM21" s="86"/>
      <c r="AN21" s="30"/>
      <c r="AO21" s="30"/>
      <c r="AQ21" s="30"/>
    </row>
    <row r="22" spans="2:43" ht="21.75" customHeight="1" thickBot="1" x14ac:dyDescent="0.2">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90"/>
      <c r="AL22" s="89"/>
      <c r="AM22" s="89"/>
      <c r="AN22" s="30"/>
      <c r="AO22" s="30"/>
      <c r="AQ22" s="30"/>
    </row>
    <row r="23" spans="2:43" ht="21.75" customHeight="1" x14ac:dyDescent="0.15">
      <c r="B23" s="793" t="s">
        <v>184</v>
      </c>
      <c r="C23" s="794"/>
      <c r="D23" s="794"/>
      <c r="E23" s="794"/>
      <c r="F23" s="794"/>
      <c r="G23" s="794"/>
      <c r="H23" s="794"/>
      <c r="I23" s="794"/>
      <c r="J23" s="794"/>
      <c r="K23" s="794"/>
      <c r="L23" s="794"/>
      <c r="M23" s="794"/>
      <c r="N23" s="794"/>
      <c r="O23" s="795"/>
      <c r="P23" s="756" t="s">
        <v>183</v>
      </c>
      <c r="Q23" s="712"/>
      <c r="R23" s="714"/>
      <c r="S23" s="756">
        <f ca="1">【判定】!BE35</f>
        <v>0</v>
      </c>
      <c r="T23" s="712"/>
      <c r="U23" s="712"/>
      <c r="V23" s="712"/>
      <c r="W23" s="712"/>
      <c r="X23" s="712"/>
      <c r="Y23" s="712" t="s">
        <v>2</v>
      </c>
      <c r="Z23" s="714"/>
      <c r="AA23" s="675" t="s">
        <v>90</v>
      </c>
      <c r="AB23" s="671"/>
      <c r="AC23" s="676"/>
      <c r="AD23" s="675">
        <f ca="1">【判定】!BM35</f>
        <v>0</v>
      </c>
      <c r="AE23" s="671"/>
      <c r="AF23" s="671"/>
      <c r="AG23" s="671"/>
      <c r="AH23" s="671"/>
      <c r="AI23" s="671"/>
      <c r="AJ23" s="671" t="s">
        <v>2</v>
      </c>
      <c r="AK23" s="672"/>
      <c r="AL23" s="789" t="s">
        <v>185</v>
      </c>
      <c r="AM23" s="790"/>
      <c r="AN23" s="30"/>
      <c r="AO23" s="30"/>
      <c r="AQ23" s="30"/>
    </row>
    <row r="24" spans="2:43" ht="21.75" customHeight="1" thickBot="1" x14ac:dyDescent="0.2">
      <c r="B24" s="796"/>
      <c r="C24" s="797"/>
      <c r="D24" s="797"/>
      <c r="E24" s="797"/>
      <c r="F24" s="797"/>
      <c r="G24" s="797"/>
      <c r="H24" s="797"/>
      <c r="I24" s="797"/>
      <c r="J24" s="797"/>
      <c r="K24" s="797"/>
      <c r="L24" s="797"/>
      <c r="M24" s="797"/>
      <c r="N24" s="797"/>
      <c r="O24" s="798"/>
      <c r="P24" s="757"/>
      <c r="Q24" s="725"/>
      <c r="R24" s="733"/>
      <c r="S24" s="757"/>
      <c r="T24" s="725"/>
      <c r="U24" s="725"/>
      <c r="V24" s="725"/>
      <c r="W24" s="725"/>
      <c r="X24" s="725"/>
      <c r="Y24" s="725"/>
      <c r="Z24" s="733"/>
      <c r="AA24" s="677"/>
      <c r="AB24" s="673"/>
      <c r="AC24" s="678"/>
      <c r="AD24" s="677"/>
      <c r="AE24" s="673"/>
      <c r="AF24" s="673"/>
      <c r="AG24" s="673"/>
      <c r="AH24" s="673"/>
      <c r="AI24" s="673"/>
      <c r="AJ24" s="673"/>
      <c r="AK24" s="674"/>
      <c r="AL24" s="791"/>
      <c r="AM24" s="792"/>
      <c r="AN24" s="30"/>
      <c r="AO24" s="30"/>
      <c r="AQ24" s="30"/>
    </row>
    <row r="25" spans="2:43" ht="21.75" customHeight="1" x14ac:dyDescent="0.15">
      <c r="B25" s="793" t="s">
        <v>205</v>
      </c>
      <c r="C25" s="794"/>
      <c r="D25" s="794"/>
      <c r="E25" s="794"/>
      <c r="F25" s="794"/>
      <c r="G25" s="794"/>
      <c r="H25" s="794"/>
      <c r="I25" s="794"/>
      <c r="J25" s="794"/>
      <c r="K25" s="794"/>
      <c r="L25" s="794"/>
      <c r="M25" s="794"/>
      <c r="N25" s="794"/>
      <c r="O25" s="795"/>
      <c r="P25" s="756" t="s">
        <v>89</v>
      </c>
      <c r="Q25" s="712"/>
      <c r="R25" s="714"/>
      <c r="S25" s="756">
        <f>【判定】!BE36</f>
        <v>0</v>
      </c>
      <c r="T25" s="712"/>
      <c r="U25" s="712"/>
      <c r="V25" s="712"/>
      <c r="W25" s="712"/>
      <c r="X25" s="712"/>
      <c r="Y25" s="712" t="s">
        <v>2</v>
      </c>
      <c r="Z25" s="714"/>
      <c r="AA25" s="675" t="s">
        <v>179</v>
      </c>
      <c r="AB25" s="671"/>
      <c r="AC25" s="676"/>
      <c r="AD25" s="675" t="e">
        <f>【判定】!BM36</f>
        <v>#DIV/0!</v>
      </c>
      <c r="AE25" s="671"/>
      <c r="AF25" s="671"/>
      <c r="AG25" s="671"/>
      <c r="AH25" s="671"/>
      <c r="AI25" s="671"/>
      <c r="AJ25" s="671" t="s">
        <v>2</v>
      </c>
      <c r="AK25" s="672"/>
      <c r="AL25" s="830" t="s">
        <v>186</v>
      </c>
      <c r="AM25" s="831"/>
      <c r="AN25" s="30"/>
      <c r="AO25" s="30"/>
      <c r="AQ25" s="30"/>
    </row>
    <row r="26" spans="2:43" ht="21.75" customHeight="1" thickBot="1" x14ac:dyDescent="0.2">
      <c r="B26" s="799"/>
      <c r="C26" s="800"/>
      <c r="D26" s="800"/>
      <c r="E26" s="800"/>
      <c r="F26" s="800"/>
      <c r="G26" s="800"/>
      <c r="H26" s="800"/>
      <c r="I26" s="800"/>
      <c r="J26" s="800"/>
      <c r="K26" s="800"/>
      <c r="L26" s="800"/>
      <c r="M26" s="800"/>
      <c r="N26" s="800"/>
      <c r="O26" s="801"/>
      <c r="P26" s="757"/>
      <c r="Q26" s="725"/>
      <c r="R26" s="733"/>
      <c r="S26" s="757"/>
      <c r="T26" s="725"/>
      <c r="U26" s="725"/>
      <c r="V26" s="725"/>
      <c r="W26" s="725"/>
      <c r="X26" s="725"/>
      <c r="Y26" s="725"/>
      <c r="Z26" s="733"/>
      <c r="AA26" s="677"/>
      <c r="AB26" s="673"/>
      <c r="AC26" s="678"/>
      <c r="AD26" s="677"/>
      <c r="AE26" s="673"/>
      <c r="AF26" s="673"/>
      <c r="AG26" s="673"/>
      <c r="AH26" s="673"/>
      <c r="AI26" s="673"/>
      <c r="AJ26" s="673"/>
      <c r="AK26" s="674"/>
      <c r="AL26" s="791"/>
      <c r="AM26" s="792"/>
      <c r="AN26" s="30"/>
      <c r="AO26" s="30"/>
      <c r="AQ26" s="30"/>
    </row>
    <row r="27" spans="2:43" ht="21.75" customHeight="1" x14ac:dyDescent="0.15">
      <c r="B27" s="796" t="s">
        <v>206</v>
      </c>
      <c r="C27" s="797"/>
      <c r="D27" s="797"/>
      <c r="E27" s="797"/>
      <c r="F27" s="797"/>
      <c r="G27" s="797"/>
      <c r="H27" s="797"/>
      <c r="I27" s="797"/>
      <c r="J27" s="797"/>
      <c r="K27" s="797"/>
      <c r="L27" s="797"/>
      <c r="M27" s="797"/>
      <c r="N27" s="797"/>
      <c r="O27" s="798"/>
      <c r="P27" s="735" t="s">
        <v>91</v>
      </c>
      <c r="Q27" s="713"/>
      <c r="R27" s="715"/>
      <c r="S27" s="756">
        <f>【判定】!BE37</f>
        <v>0</v>
      </c>
      <c r="T27" s="712"/>
      <c r="U27" s="712"/>
      <c r="V27" s="712"/>
      <c r="W27" s="712"/>
      <c r="X27" s="712"/>
      <c r="Y27" s="713" t="s">
        <v>2</v>
      </c>
      <c r="Z27" s="715"/>
      <c r="AA27" s="802"/>
      <c r="AB27" s="803"/>
      <c r="AC27" s="803"/>
      <c r="AD27" s="803"/>
      <c r="AE27" s="803"/>
      <c r="AF27" s="803"/>
      <c r="AG27" s="803"/>
      <c r="AH27" s="803"/>
      <c r="AI27" s="803"/>
      <c r="AJ27" s="803"/>
      <c r="AK27" s="804"/>
      <c r="AL27" s="832" t="s">
        <v>187</v>
      </c>
      <c r="AM27" s="790"/>
      <c r="AN27" s="30"/>
      <c r="AO27" s="30"/>
      <c r="AQ27" s="30"/>
    </row>
    <row r="28" spans="2:43" ht="21.75" customHeight="1" x14ac:dyDescent="0.15">
      <c r="B28" s="796"/>
      <c r="C28" s="797"/>
      <c r="D28" s="797"/>
      <c r="E28" s="797"/>
      <c r="F28" s="797"/>
      <c r="G28" s="797"/>
      <c r="H28" s="797"/>
      <c r="I28" s="797"/>
      <c r="J28" s="797"/>
      <c r="K28" s="797"/>
      <c r="L28" s="797"/>
      <c r="M28" s="797"/>
      <c r="N28" s="797"/>
      <c r="O28" s="798"/>
      <c r="P28" s="690"/>
      <c r="Q28" s="691"/>
      <c r="R28" s="692"/>
      <c r="S28" s="690"/>
      <c r="T28" s="691"/>
      <c r="U28" s="691"/>
      <c r="V28" s="691"/>
      <c r="W28" s="691"/>
      <c r="X28" s="691"/>
      <c r="Y28" s="691"/>
      <c r="Z28" s="692"/>
      <c r="AA28" s="805"/>
      <c r="AB28" s="806"/>
      <c r="AC28" s="806"/>
      <c r="AD28" s="806"/>
      <c r="AE28" s="806"/>
      <c r="AF28" s="806"/>
      <c r="AG28" s="806"/>
      <c r="AH28" s="806"/>
      <c r="AI28" s="806"/>
      <c r="AJ28" s="806"/>
      <c r="AK28" s="807"/>
      <c r="AL28" s="833"/>
      <c r="AM28" s="831"/>
      <c r="AN28" s="30"/>
      <c r="AO28" s="30"/>
      <c r="AQ28" s="30"/>
    </row>
    <row r="29" spans="2:43" ht="21.75" customHeight="1" x14ac:dyDescent="0.15">
      <c r="B29" s="760" t="s">
        <v>207</v>
      </c>
      <c r="C29" s="761"/>
      <c r="D29" s="761"/>
      <c r="E29" s="761"/>
      <c r="F29" s="761"/>
      <c r="G29" s="761"/>
      <c r="H29" s="761"/>
      <c r="I29" s="761"/>
      <c r="J29" s="761"/>
      <c r="K29" s="761"/>
      <c r="L29" s="761"/>
      <c r="M29" s="761"/>
      <c r="N29" s="761"/>
      <c r="O29" s="762"/>
      <c r="P29" s="754" t="s">
        <v>181</v>
      </c>
      <c r="Q29" s="755"/>
      <c r="R29" s="779"/>
      <c r="S29" s="754">
        <f>【判定】!BE38</f>
        <v>0</v>
      </c>
      <c r="T29" s="755"/>
      <c r="U29" s="755"/>
      <c r="V29" s="755"/>
      <c r="W29" s="755"/>
      <c r="X29" s="755"/>
      <c r="Y29" s="755" t="s">
        <v>2</v>
      </c>
      <c r="Z29" s="779"/>
      <c r="AA29" s="808"/>
      <c r="AB29" s="809"/>
      <c r="AC29" s="809"/>
      <c r="AD29" s="809"/>
      <c r="AE29" s="809"/>
      <c r="AF29" s="809"/>
      <c r="AG29" s="809"/>
      <c r="AH29" s="809"/>
      <c r="AI29" s="809"/>
      <c r="AJ29" s="809"/>
      <c r="AK29" s="810"/>
      <c r="AL29" s="833"/>
      <c r="AM29" s="831"/>
      <c r="AN29" s="30"/>
      <c r="AO29" s="30"/>
      <c r="AQ29" s="30"/>
    </row>
    <row r="30" spans="2:43" ht="21.75" customHeight="1" thickBot="1" x14ac:dyDescent="0.2">
      <c r="B30" s="763"/>
      <c r="C30" s="764"/>
      <c r="D30" s="764"/>
      <c r="E30" s="764"/>
      <c r="F30" s="764"/>
      <c r="G30" s="764"/>
      <c r="H30" s="764"/>
      <c r="I30" s="764"/>
      <c r="J30" s="764"/>
      <c r="K30" s="764"/>
      <c r="L30" s="764"/>
      <c r="M30" s="764"/>
      <c r="N30" s="764"/>
      <c r="O30" s="765"/>
      <c r="P30" s="751"/>
      <c r="Q30" s="739"/>
      <c r="R30" s="752"/>
      <c r="S30" s="751"/>
      <c r="T30" s="739"/>
      <c r="U30" s="739"/>
      <c r="V30" s="739"/>
      <c r="W30" s="739"/>
      <c r="X30" s="739"/>
      <c r="Y30" s="739"/>
      <c r="Z30" s="752"/>
      <c r="AA30" s="811"/>
      <c r="AB30" s="812"/>
      <c r="AC30" s="812"/>
      <c r="AD30" s="812"/>
      <c r="AE30" s="812"/>
      <c r="AF30" s="812"/>
      <c r="AG30" s="812"/>
      <c r="AH30" s="812"/>
      <c r="AI30" s="812"/>
      <c r="AJ30" s="812"/>
      <c r="AK30" s="813"/>
      <c r="AL30" s="833"/>
      <c r="AM30" s="831"/>
      <c r="AN30" s="30"/>
      <c r="AO30" s="30"/>
      <c r="AQ30" s="30"/>
    </row>
    <row r="31" spans="2:43" ht="21.75" customHeight="1" thickTop="1" x14ac:dyDescent="0.15">
      <c r="B31" s="796" t="s">
        <v>208</v>
      </c>
      <c r="C31" s="797"/>
      <c r="D31" s="797"/>
      <c r="E31" s="797"/>
      <c r="F31" s="797"/>
      <c r="G31" s="797"/>
      <c r="H31" s="797"/>
      <c r="I31" s="797"/>
      <c r="J31" s="797"/>
      <c r="K31" s="797"/>
      <c r="L31" s="797"/>
      <c r="M31" s="797"/>
      <c r="N31" s="797"/>
      <c r="O31" s="798"/>
      <c r="P31" s="735" t="s">
        <v>182</v>
      </c>
      <c r="Q31" s="713"/>
      <c r="R31" s="715"/>
      <c r="S31" s="820">
        <f>S27+S29</f>
        <v>0</v>
      </c>
      <c r="T31" s="737"/>
      <c r="U31" s="737"/>
      <c r="V31" s="737"/>
      <c r="W31" s="737"/>
      <c r="X31" s="737"/>
      <c r="Y31" s="713" t="s">
        <v>2</v>
      </c>
      <c r="Z31" s="715"/>
      <c r="AA31" s="821" t="s">
        <v>92</v>
      </c>
      <c r="AB31" s="822"/>
      <c r="AC31" s="823"/>
      <c r="AD31" s="821" t="e">
        <f>【判定】!BM39</f>
        <v>#DIV/0!</v>
      </c>
      <c r="AE31" s="822"/>
      <c r="AF31" s="822"/>
      <c r="AG31" s="822"/>
      <c r="AH31" s="822"/>
      <c r="AI31" s="822"/>
      <c r="AJ31" s="822" t="s">
        <v>2</v>
      </c>
      <c r="AK31" s="841"/>
      <c r="AL31" s="833"/>
      <c r="AM31" s="831"/>
      <c r="AN31" s="30"/>
      <c r="AO31" s="30"/>
      <c r="AQ31" s="30"/>
    </row>
    <row r="32" spans="2:43" ht="21.75" customHeight="1" thickBot="1" x14ac:dyDescent="0.2">
      <c r="B32" s="799"/>
      <c r="C32" s="800"/>
      <c r="D32" s="800"/>
      <c r="E32" s="800"/>
      <c r="F32" s="800"/>
      <c r="G32" s="800"/>
      <c r="H32" s="800"/>
      <c r="I32" s="800"/>
      <c r="J32" s="800"/>
      <c r="K32" s="800"/>
      <c r="L32" s="800"/>
      <c r="M32" s="800"/>
      <c r="N32" s="800"/>
      <c r="O32" s="801"/>
      <c r="P32" s="757"/>
      <c r="Q32" s="725"/>
      <c r="R32" s="733"/>
      <c r="S32" s="757"/>
      <c r="T32" s="725"/>
      <c r="U32" s="725"/>
      <c r="V32" s="725"/>
      <c r="W32" s="725"/>
      <c r="X32" s="725"/>
      <c r="Y32" s="725"/>
      <c r="Z32" s="733"/>
      <c r="AA32" s="677"/>
      <c r="AB32" s="673"/>
      <c r="AC32" s="678"/>
      <c r="AD32" s="677"/>
      <c r="AE32" s="673"/>
      <c r="AF32" s="673"/>
      <c r="AG32" s="673"/>
      <c r="AH32" s="673"/>
      <c r="AI32" s="673"/>
      <c r="AJ32" s="673"/>
      <c r="AK32" s="674"/>
      <c r="AL32" s="791"/>
      <c r="AM32" s="792"/>
      <c r="AN32" s="30"/>
      <c r="AO32" s="30"/>
      <c r="AQ32" s="30"/>
    </row>
    <row r="33" spans="2:43" ht="21.75" customHeight="1" x14ac:dyDescent="0.1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90"/>
      <c r="AN33" s="30"/>
      <c r="AO33" s="30"/>
      <c r="AQ33" s="30"/>
    </row>
    <row r="34" spans="2:43" ht="21.75" customHeight="1" thickBot="1" x14ac:dyDescent="0.2">
      <c r="B34" s="39" t="s">
        <v>93</v>
      </c>
      <c r="C34" s="30"/>
      <c r="D34" s="30"/>
      <c r="E34" s="30"/>
      <c r="F34" s="30"/>
      <c r="G34" s="30"/>
      <c r="H34" s="4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Q34" s="30"/>
    </row>
    <row r="35" spans="2:43" ht="21.75" customHeight="1" x14ac:dyDescent="0.15">
      <c r="B35" s="780"/>
      <c r="C35" s="781"/>
      <c r="D35" s="781"/>
      <c r="E35" s="781"/>
      <c r="F35" s="781"/>
      <c r="G35" s="782"/>
      <c r="H35" s="756" t="s">
        <v>94</v>
      </c>
      <c r="I35" s="712"/>
      <c r="J35" s="712"/>
      <c r="K35" s="712"/>
      <c r="L35" s="712"/>
      <c r="M35" s="712"/>
      <c r="N35" s="712"/>
      <c r="O35" s="712"/>
      <c r="P35" s="712"/>
      <c r="Q35" s="714"/>
      <c r="R35" s="824" t="s">
        <v>7</v>
      </c>
      <c r="S35" s="825"/>
      <c r="T35" s="825"/>
      <c r="U35" s="825"/>
      <c r="V35" s="825"/>
      <c r="W35" s="825"/>
      <c r="X35" s="825"/>
      <c r="Y35" s="825"/>
      <c r="Z35" s="825"/>
      <c r="AA35" s="825"/>
      <c r="AB35" s="826"/>
      <c r="AC35" s="824" t="s">
        <v>203</v>
      </c>
      <c r="AD35" s="825"/>
      <c r="AE35" s="825"/>
      <c r="AF35" s="825"/>
      <c r="AG35" s="825"/>
      <c r="AH35" s="825"/>
      <c r="AI35" s="825"/>
      <c r="AJ35" s="825"/>
      <c r="AK35" s="825"/>
      <c r="AL35" s="825"/>
      <c r="AM35" s="842"/>
      <c r="AN35" s="30"/>
      <c r="AO35" s="30"/>
      <c r="AQ35" s="30"/>
    </row>
    <row r="36" spans="2:43" ht="21.75" customHeight="1" x14ac:dyDescent="0.15">
      <c r="B36" s="783"/>
      <c r="C36" s="784"/>
      <c r="D36" s="784"/>
      <c r="E36" s="784"/>
      <c r="F36" s="784"/>
      <c r="G36" s="785"/>
      <c r="H36" s="735"/>
      <c r="I36" s="713"/>
      <c r="J36" s="713"/>
      <c r="K36" s="713"/>
      <c r="L36" s="713"/>
      <c r="M36" s="713"/>
      <c r="N36" s="713"/>
      <c r="O36" s="713"/>
      <c r="P36" s="713"/>
      <c r="Q36" s="715"/>
      <c r="R36" s="686" t="s">
        <v>6</v>
      </c>
      <c r="S36" s="814"/>
      <c r="T36" s="814"/>
      <c r="U36" s="814"/>
      <c r="V36" s="814"/>
      <c r="W36" s="814"/>
      <c r="X36" s="814"/>
      <c r="Y36" s="814"/>
      <c r="Z36" s="814"/>
      <c r="AA36" s="814"/>
      <c r="AB36" s="815"/>
      <c r="AC36" s="686" t="s">
        <v>6</v>
      </c>
      <c r="AD36" s="814"/>
      <c r="AE36" s="814"/>
      <c r="AF36" s="814"/>
      <c r="AG36" s="814"/>
      <c r="AH36" s="814"/>
      <c r="AI36" s="814"/>
      <c r="AJ36" s="814"/>
      <c r="AK36" s="814"/>
      <c r="AL36" s="814"/>
      <c r="AM36" s="816"/>
      <c r="AN36" s="30"/>
      <c r="AO36" s="30"/>
      <c r="AQ36" s="30"/>
    </row>
    <row r="37" spans="2:43" ht="21.75" customHeight="1" thickBot="1" x14ac:dyDescent="0.2">
      <c r="B37" s="783"/>
      <c r="C37" s="784"/>
      <c r="D37" s="784"/>
      <c r="E37" s="784"/>
      <c r="F37" s="784"/>
      <c r="G37" s="785"/>
      <c r="H37" s="735"/>
      <c r="I37" s="713"/>
      <c r="J37" s="713"/>
      <c r="K37" s="713"/>
      <c r="L37" s="713"/>
      <c r="M37" s="713"/>
      <c r="N37" s="713"/>
      <c r="O37" s="713"/>
      <c r="P37" s="713"/>
      <c r="Q37" s="715"/>
      <c r="R37" s="754" t="s">
        <v>5</v>
      </c>
      <c r="S37" s="817"/>
      <c r="T37" s="817"/>
      <c r="U37" s="818"/>
      <c r="V37" s="754" t="s">
        <v>4</v>
      </c>
      <c r="W37" s="817"/>
      <c r="X37" s="817"/>
      <c r="Y37" s="817"/>
      <c r="Z37" s="817"/>
      <c r="AA37" s="817"/>
      <c r="AB37" s="818"/>
      <c r="AC37" s="754" t="s">
        <v>5</v>
      </c>
      <c r="AD37" s="817"/>
      <c r="AE37" s="817"/>
      <c r="AF37" s="818"/>
      <c r="AG37" s="754" t="s">
        <v>4</v>
      </c>
      <c r="AH37" s="817"/>
      <c r="AI37" s="817"/>
      <c r="AJ37" s="817"/>
      <c r="AK37" s="817"/>
      <c r="AL37" s="817"/>
      <c r="AM37" s="819"/>
      <c r="AN37" s="30"/>
      <c r="AO37" s="30"/>
      <c r="AQ37" s="30"/>
    </row>
    <row r="38" spans="2:43" ht="21.75" customHeight="1" x14ac:dyDescent="0.15">
      <c r="B38" s="722" t="s">
        <v>95</v>
      </c>
      <c r="C38" s="712"/>
      <c r="D38" s="712"/>
      <c r="E38" s="712"/>
      <c r="F38" s="712"/>
      <c r="G38" s="723"/>
      <c r="H38" s="727"/>
      <c r="I38" s="728"/>
      <c r="J38" s="728"/>
      <c r="K38" s="728"/>
      <c r="L38" s="728"/>
      <c r="M38" s="728"/>
      <c r="N38" s="728"/>
      <c r="O38" s="728"/>
      <c r="P38" s="728"/>
      <c r="Q38" s="729"/>
      <c r="R38" s="709" t="s">
        <v>96</v>
      </c>
      <c r="S38" s="709">
        <f>【判定】!F57</f>
        <v>3</v>
      </c>
      <c r="T38" s="709"/>
      <c r="U38" s="709"/>
      <c r="V38" s="712">
        <f>【判定】!H57</f>
        <v>78</v>
      </c>
      <c r="W38" s="712"/>
      <c r="X38" s="712"/>
      <c r="Y38" s="712"/>
      <c r="Z38" s="712"/>
      <c r="AA38" s="712" t="s">
        <v>3</v>
      </c>
      <c r="AB38" s="714"/>
      <c r="AC38" s="709" t="s">
        <v>97</v>
      </c>
      <c r="AD38" s="824">
        <f>【判定】!M57</f>
        <v>0</v>
      </c>
      <c r="AE38" s="827"/>
      <c r="AF38" s="836"/>
      <c r="AG38" s="824" t="e">
        <f>【判定】!O57</f>
        <v>#N/A</v>
      </c>
      <c r="AH38" s="827"/>
      <c r="AI38" s="827"/>
      <c r="AJ38" s="827"/>
      <c r="AK38" s="827"/>
      <c r="AL38" s="712" t="s">
        <v>3</v>
      </c>
      <c r="AM38" s="843"/>
      <c r="AN38" s="30"/>
      <c r="AO38" s="30"/>
      <c r="AQ38" s="30"/>
    </row>
    <row r="39" spans="2:43" ht="21.75" customHeight="1" thickBot="1" x14ac:dyDescent="0.2">
      <c r="B39" s="724"/>
      <c r="C39" s="725"/>
      <c r="D39" s="725"/>
      <c r="E39" s="725"/>
      <c r="F39" s="725"/>
      <c r="G39" s="726"/>
      <c r="H39" s="730"/>
      <c r="I39" s="731"/>
      <c r="J39" s="731"/>
      <c r="K39" s="731"/>
      <c r="L39" s="731"/>
      <c r="M39" s="731"/>
      <c r="N39" s="731"/>
      <c r="O39" s="731"/>
      <c r="P39" s="731"/>
      <c r="Q39" s="732"/>
      <c r="R39" s="716"/>
      <c r="S39" s="716"/>
      <c r="T39" s="716"/>
      <c r="U39" s="716"/>
      <c r="V39" s="725"/>
      <c r="W39" s="725"/>
      <c r="X39" s="725"/>
      <c r="Y39" s="725"/>
      <c r="Z39" s="725"/>
      <c r="AA39" s="725"/>
      <c r="AB39" s="733"/>
      <c r="AC39" s="716"/>
      <c r="AD39" s="757">
        <f>【判定】!T57</f>
        <v>0</v>
      </c>
      <c r="AE39" s="725"/>
      <c r="AF39" s="733"/>
      <c r="AG39" s="757" t="e">
        <f>【判定】!V57</f>
        <v>#N/A</v>
      </c>
      <c r="AH39" s="725"/>
      <c r="AI39" s="725"/>
      <c r="AJ39" s="725"/>
      <c r="AK39" s="725"/>
      <c r="AL39" s="684" t="s">
        <v>3</v>
      </c>
      <c r="AM39" s="704"/>
      <c r="AN39" s="30"/>
      <c r="AO39" s="30"/>
    </row>
    <row r="40" spans="2:43" ht="21.75" customHeight="1" x14ac:dyDescent="0.15">
      <c r="B40" s="717" t="s">
        <v>98</v>
      </c>
      <c r="C40" s="718"/>
      <c r="D40" s="718"/>
      <c r="E40" s="718"/>
      <c r="F40" s="718"/>
      <c r="G40" s="718"/>
      <c r="H40" s="734" t="s">
        <v>188</v>
      </c>
      <c r="I40" s="712"/>
      <c r="J40" s="714"/>
      <c r="K40" s="712">
        <f ca="1">【判定】!AQ45</f>
        <v>0</v>
      </c>
      <c r="L40" s="712"/>
      <c r="M40" s="712"/>
      <c r="N40" s="712"/>
      <c r="O40" s="712"/>
      <c r="P40" s="712" t="s">
        <v>2</v>
      </c>
      <c r="Q40" s="714"/>
      <c r="R40" s="709" t="s">
        <v>99</v>
      </c>
      <c r="S40" s="709">
        <f ca="1">【判定】!AX46</f>
        <v>1</v>
      </c>
      <c r="T40" s="710"/>
      <c r="U40" s="710"/>
      <c r="V40" s="712">
        <f ca="1">【判定】!AZ46/1000</f>
        <v>58</v>
      </c>
      <c r="W40" s="712"/>
      <c r="X40" s="712"/>
      <c r="Y40" s="712"/>
      <c r="Z40" s="712"/>
      <c r="AA40" s="712" t="s">
        <v>3</v>
      </c>
      <c r="AB40" s="714"/>
      <c r="AC40" s="709" t="s">
        <v>100</v>
      </c>
      <c r="AD40" s="824">
        <f ca="1">【判定】!BE46</f>
        <v>1</v>
      </c>
      <c r="AE40" s="827"/>
      <c r="AF40" s="836"/>
      <c r="AG40" s="824">
        <f ca="1">【判定】!BG46/1000</f>
        <v>88</v>
      </c>
      <c r="AH40" s="827"/>
      <c r="AI40" s="827"/>
      <c r="AJ40" s="827"/>
      <c r="AK40" s="827"/>
      <c r="AL40" s="827" t="s">
        <v>3</v>
      </c>
      <c r="AM40" s="834"/>
      <c r="AN40" s="86"/>
      <c r="AO40" s="86"/>
    </row>
    <row r="41" spans="2:43" ht="21.75" customHeight="1" thickBot="1" x14ac:dyDescent="0.2">
      <c r="B41" s="719"/>
      <c r="C41" s="720"/>
      <c r="D41" s="720"/>
      <c r="E41" s="720"/>
      <c r="F41" s="720"/>
      <c r="G41" s="720"/>
      <c r="H41" s="735"/>
      <c r="I41" s="713"/>
      <c r="J41" s="715"/>
      <c r="K41" s="713"/>
      <c r="L41" s="713"/>
      <c r="M41" s="713"/>
      <c r="N41" s="713"/>
      <c r="O41" s="713"/>
      <c r="P41" s="713"/>
      <c r="Q41" s="715"/>
      <c r="R41" s="721"/>
      <c r="S41" s="711"/>
      <c r="T41" s="711"/>
      <c r="U41" s="711"/>
      <c r="V41" s="713"/>
      <c r="W41" s="713"/>
      <c r="X41" s="713"/>
      <c r="Y41" s="713"/>
      <c r="Z41" s="713"/>
      <c r="AA41" s="713"/>
      <c r="AB41" s="715"/>
      <c r="AC41" s="721"/>
      <c r="AD41" s="735">
        <f ca="1">【判定】!BL46</f>
        <v>1</v>
      </c>
      <c r="AE41" s="713"/>
      <c r="AF41" s="715"/>
      <c r="AG41" s="735">
        <f ca="1">【判定】!BN46/1000</f>
        <v>88</v>
      </c>
      <c r="AH41" s="713"/>
      <c r="AI41" s="713"/>
      <c r="AJ41" s="713"/>
      <c r="AK41" s="713"/>
      <c r="AL41" s="713" t="s">
        <v>3</v>
      </c>
      <c r="AM41" s="835"/>
      <c r="AN41" s="86"/>
      <c r="AO41" s="41"/>
    </row>
    <row r="42" spans="2:43" ht="21.75" customHeight="1" thickTop="1" x14ac:dyDescent="0.15">
      <c r="B42" s="736" t="s">
        <v>101</v>
      </c>
      <c r="C42" s="737"/>
      <c r="D42" s="737"/>
      <c r="E42" s="737"/>
      <c r="F42" s="737"/>
      <c r="G42" s="737"/>
      <c r="H42" s="749" t="s">
        <v>189</v>
      </c>
      <c r="I42" s="737"/>
      <c r="J42" s="750"/>
      <c r="K42" s="753" t="e">
        <f>【判定】!AQ48</f>
        <v>#DIV/0!</v>
      </c>
      <c r="L42" s="744"/>
      <c r="M42" s="744"/>
      <c r="N42" s="744"/>
      <c r="O42" s="744"/>
      <c r="P42" s="744" t="s">
        <v>2</v>
      </c>
      <c r="Q42" s="746"/>
      <c r="R42" s="740" t="s">
        <v>102</v>
      </c>
      <c r="S42" s="740" t="e">
        <f>【判定】!AX49</f>
        <v>#DIV/0!</v>
      </c>
      <c r="T42" s="742"/>
      <c r="U42" s="742"/>
      <c r="V42" s="744" t="e">
        <f>【判定】!AZ49/1000</f>
        <v>#DIV/0!</v>
      </c>
      <c r="W42" s="744"/>
      <c r="X42" s="744"/>
      <c r="Y42" s="744"/>
      <c r="Z42" s="744"/>
      <c r="AA42" s="744" t="s">
        <v>3</v>
      </c>
      <c r="AB42" s="746"/>
      <c r="AC42" s="740" t="s">
        <v>103</v>
      </c>
      <c r="AD42" s="753" t="e">
        <f>【判定】!BE49</f>
        <v>#DIV/0!</v>
      </c>
      <c r="AE42" s="744"/>
      <c r="AF42" s="746"/>
      <c r="AG42" s="753" t="e">
        <f>【判定】!BG49/1000</f>
        <v>#DIV/0!</v>
      </c>
      <c r="AH42" s="744"/>
      <c r="AI42" s="744"/>
      <c r="AJ42" s="744"/>
      <c r="AK42" s="744"/>
      <c r="AL42" s="837" t="s">
        <v>3</v>
      </c>
      <c r="AM42" s="838"/>
      <c r="AN42" s="86"/>
      <c r="AO42" s="42"/>
    </row>
    <row r="43" spans="2:43" ht="21.75" customHeight="1" thickBot="1" x14ac:dyDescent="0.2">
      <c r="B43" s="738"/>
      <c r="C43" s="739"/>
      <c r="D43" s="739"/>
      <c r="E43" s="739"/>
      <c r="F43" s="739"/>
      <c r="G43" s="739"/>
      <c r="H43" s="751"/>
      <c r="I43" s="739"/>
      <c r="J43" s="752"/>
      <c r="K43" s="748" t="s">
        <v>194</v>
      </c>
      <c r="L43" s="745"/>
      <c r="M43" s="745"/>
      <c r="N43" s="745"/>
      <c r="O43" s="745"/>
      <c r="P43" s="745"/>
      <c r="Q43" s="747"/>
      <c r="R43" s="741"/>
      <c r="S43" s="743"/>
      <c r="T43" s="743"/>
      <c r="U43" s="743"/>
      <c r="V43" s="745"/>
      <c r="W43" s="745"/>
      <c r="X43" s="745"/>
      <c r="Y43" s="745"/>
      <c r="Z43" s="745"/>
      <c r="AA43" s="745"/>
      <c r="AB43" s="747"/>
      <c r="AC43" s="741"/>
      <c r="AD43" s="828" t="e">
        <f>【判定】!BL49</f>
        <v>#DIV/0!</v>
      </c>
      <c r="AE43" s="829"/>
      <c r="AF43" s="840"/>
      <c r="AG43" s="828" t="e">
        <f>【判定】!BN49/1000</f>
        <v>#DIV/0!</v>
      </c>
      <c r="AH43" s="829"/>
      <c r="AI43" s="829"/>
      <c r="AJ43" s="829"/>
      <c r="AK43" s="829"/>
      <c r="AL43" s="745" t="s">
        <v>3</v>
      </c>
      <c r="AM43" s="839"/>
      <c r="AN43" s="86"/>
      <c r="AO43" s="42"/>
    </row>
    <row r="44" spans="2:43" ht="21.75" customHeight="1" thickTop="1" thickBot="1" x14ac:dyDescent="0.2">
      <c r="B44" s="30"/>
      <c r="C44" s="30"/>
      <c r="D44" s="30"/>
      <c r="E44" s="30"/>
      <c r="F44" s="30"/>
      <c r="G44" s="30"/>
      <c r="H44" s="30"/>
      <c r="I44" s="30"/>
      <c r="J44" s="30"/>
      <c r="K44" s="106"/>
      <c r="L44" s="106"/>
      <c r="M44" s="106"/>
      <c r="N44" s="106"/>
      <c r="O44" s="106"/>
      <c r="P44" s="106"/>
      <c r="Q44" s="106"/>
      <c r="R44" s="30"/>
      <c r="S44" s="30"/>
      <c r="T44" s="30"/>
      <c r="U44" s="30"/>
      <c r="V44" s="30"/>
      <c r="W44" s="30"/>
      <c r="X44" s="30"/>
      <c r="Y44" s="30"/>
      <c r="Z44" s="30"/>
      <c r="AA44" s="30"/>
      <c r="AB44" s="30"/>
      <c r="AC44" s="30"/>
      <c r="AD44" s="30"/>
      <c r="AE44" s="30"/>
      <c r="AF44" s="30"/>
      <c r="AG44" s="30"/>
      <c r="AH44" s="30"/>
      <c r="AI44" s="30"/>
      <c r="AJ44" s="30"/>
      <c r="AK44" s="30"/>
      <c r="AL44" s="30"/>
      <c r="AM44" s="30"/>
      <c r="AN44" s="30"/>
      <c r="AO44" s="42"/>
    </row>
    <row r="45" spans="2:43" ht="21.75" customHeight="1" x14ac:dyDescent="0.15">
      <c r="B45" s="722" t="s">
        <v>289</v>
      </c>
      <c r="C45" s="874"/>
      <c r="D45" s="874"/>
      <c r="E45" s="874"/>
      <c r="F45" s="875"/>
      <c r="G45" s="856" t="s">
        <v>104</v>
      </c>
      <c r="H45" s="857"/>
      <c r="I45" s="857"/>
      <c r="J45" s="857"/>
      <c r="K45" s="857"/>
      <c r="L45" s="857"/>
      <c r="M45" s="857"/>
      <c r="N45" s="857"/>
      <c r="O45" s="857"/>
      <c r="P45" s="857"/>
      <c r="Q45" s="857"/>
      <c r="R45" s="856" t="s">
        <v>105</v>
      </c>
      <c r="S45" s="857"/>
      <c r="T45" s="857"/>
      <c r="U45" s="857"/>
      <c r="V45" s="857"/>
      <c r="W45" s="857"/>
      <c r="X45" s="857"/>
      <c r="Y45" s="857"/>
      <c r="Z45" s="857"/>
      <c r="AA45" s="857"/>
      <c r="AB45" s="857"/>
      <c r="AC45" s="856" t="s">
        <v>106</v>
      </c>
      <c r="AD45" s="857"/>
      <c r="AE45" s="857"/>
      <c r="AF45" s="857"/>
      <c r="AG45" s="857"/>
      <c r="AH45" s="857"/>
      <c r="AI45" s="857"/>
      <c r="AJ45" s="857"/>
      <c r="AK45" s="857"/>
      <c r="AL45" s="857"/>
      <c r="AM45" s="858"/>
      <c r="AN45" s="30"/>
      <c r="AO45" s="30"/>
    </row>
    <row r="46" spans="2:43" ht="21.75" customHeight="1" x14ac:dyDescent="0.15">
      <c r="B46" s="876"/>
      <c r="C46" s="877"/>
      <c r="D46" s="877"/>
      <c r="E46" s="877"/>
      <c r="F46" s="878"/>
      <c r="G46" s="859"/>
      <c r="H46" s="859"/>
      <c r="I46" s="859"/>
      <c r="J46" s="859"/>
      <c r="K46" s="859"/>
      <c r="L46" s="859"/>
      <c r="M46" s="859"/>
      <c r="N46" s="859"/>
      <c r="O46" s="859"/>
      <c r="P46" s="859"/>
      <c r="Q46" s="859"/>
      <c r="R46" s="859"/>
      <c r="S46" s="859"/>
      <c r="T46" s="859"/>
      <c r="U46" s="859"/>
      <c r="V46" s="859"/>
      <c r="W46" s="859"/>
      <c r="X46" s="859"/>
      <c r="Y46" s="859"/>
      <c r="Z46" s="859"/>
      <c r="AA46" s="859"/>
      <c r="AB46" s="859"/>
      <c r="AC46" s="859"/>
      <c r="AD46" s="859"/>
      <c r="AE46" s="859"/>
      <c r="AF46" s="859"/>
      <c r="AG46" s="859"/>
      <c r="AH46" s="859"/>
      <c r="AI46" s="859"/>
      <c r="AJ46" s="859"/>
      <c r="AK46" s="859"/>
      <c r="AL46" s="859"/>
      <c r="AM46" s="860"/>
      <c r="AN46" s="30"/>
      <c r="AO46" s="30"/>
    </row>
    <row r="47" spans="2:43" ht="21.75" customHeight="1" x14ac:dyDescent="0.15">
      <c r="B47" s="861" t="s">
        <v>107</v>
      </c>
      <c r="C47" s="817"/>
      <c r="D47" s="817"/>
      <c r="E47" s="817"/>
      <c r="F47" s="817"/>
      <c r="G47" s="758" t="str">
        <f>【判定】!B19</f>
        <v>×</v>
      </c>
      <c r="H47" s="864"/>
      <c r="I47" s="864"/>
      <c r="J47" s="864"/>
      <c r="K47" s="864"/>
      <c r="L47" s="864"/>
      <c r="M47" s="864"/>
      <c r="N47" s="864"/>
      <c r="O47" s="864"/>
      <c r="P47" s="864"/>
      <c r="Q47" s="864"/>
      <c r="R47" s="758" t="e">
        <f ca="1">【判定】!I19</f>
        <v>#DIV/0!</v>
      </c>
      <c r="S47" s="864"/>
      <c r="T47" s="864"/>
      <c r="U47" s="864"/>
      <c r="V47" s="864"/>
      <c r="W47" s="864"/>
      <c r="X47" s="864"/>
      <c r="Y47" s="864"/>
      <c r="Z47" s="864"/>
      <c r="AA47" s="864"/>
      <c r="AB47" s="864"/>
      <c r="AC47" s="758" t="e">
        <f>【判定】!P19</f>
        <v>#DIV/0!</v>
      </c>
      <c r="AD47" s="864"/>
      <c r="AE47" s="864"/>
      <c r="AF47" s="864"/>
      <c r="AG47" s="864"/>
      <c r="AH47" s="864"/>
      <c r="AI47" s="864"/>
      <c r="AJ47" s="864"/>
      <c r="AK47" s="864"/>
      <c r="AL47" s="864"/>
      <c r="AM47" s="866"/>
      <c r="AN47" s="30"/>
      <c r="AO47" s="30"/>
    </row>
    <row r="48" spans="2:43" ht="21.75" customHeight="1" thickBot="1" x14ac:dyDescent="0.2">
      <c r="B48" s="862"/>
      <c r="C48" s="863"/>
      <c r="D48" s="863"/>
      <c r="E48" s="863"/>
      <c r="F48" s="863"/>
      <c r="G48" s="865"/>
      <c r="H48" s="865"/>
      <c r="I48" s="865"/>
      <c r="J48" s="865"/>
      <c r="K48" s="865"/>
      <c r="L48" s="865"/>
      <c r="M48" s="865"/>
      <c r="N48" s="865"/>
      <c r="O48" s="865"/>
      <c r="P48" s="865"/>
      <c r="Q48" s="865"/>
      <c r="R48" s="865"/>
      <c r="S48" s="865"/>
      <c r="T48" s="865"/>
      <c r="U48" s="865"/>
      <c r="V48" s="865"/>
      <c r="W48" s="865"/>
      <c r="X48" s="865"/>
      <c r="Y48" s="865"/>
      <c r="Z48" s="865"/>
      <c r="AA48" s="865"/>
      <c r="AB48" s="865"/>
      <c r="AC48" s="865"/>
      <c r="AD48" s="865"/>
      <c r="AE48" s="865"/>
      <c r="AF48" s="865"/>
      <c r="AG48" s="865"/>
      <c r="AH48" s="865"/>
      <c r="AI48" s="865"/>
      <c r="AJ48" s="865"/>
      <c r="AK48" s="865"/>
      <c r="AL48" s="865"/>
      <c r="AM48" s="867"/>
      <c r="AN48" s="30"/>
      <c r="AO48" s="30"/>
    </row>
    <row r="49" spans="1:47" ht="21.75" customHeight="1" x14ac:dyDescent="0.15">
      <c r="B49" s="94" t="s">
        <v>190</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30"/>
      <c r="AO49" s="30"/>
    </row>
    <row r="50" spans="1:47" ht="21.75" customHeight="1" thickBot="1" x14ac:dyDescent="0.2">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30"/>
      <c r="AO50" s="30"/>
    </row>
    <row r="51" spans="1:47" ht="21.75" customHeight="1" x14ac:dyDescent="0.15">
      <c r="B51" s="107" t="s">
        <v>10</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9"/>
    </row>
    <row r="52" spans="1:47" s="32" customFormat="1" ht="21.75" customHeight="1" x14ac:dyDescent="0.15">
      <c r="A52" s="45"/>
      <c r="B52" s="110"/>
      <c r="C52" s="87" t="s">
        <v>9</v>
      </c>
      <c r="D52" s="34" t="s">
        <v>114</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111"/>
      <c r="AN52" s="35"/>
      <c r="AO52" s="35"/>
    </row>
    <row r="53" spans="1:47" s="32" customFormat="1" ht="21.75" customHeight="1" x14ac:dyDescent="0.15">
      <c r="A53" s="45"/>
      <c r="B53" s="110"/>
      <c r="C53" s="34"/>
      <c r="D53" s="34" t="s">
        <v>191</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111"/>
    </row>
    <row r="54" spans="1:47" s="32" customFormat="1" ht="21.75" customHeight="1" x14ac:dyDescent="0.15">
      <c r="A54" s="45"/>
      <c r="B54" s="110"/>
      <c r="C54" s="34"/>
      <c r="D54" s="34" t="s">
        <v>115</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11"/>
    </row>
    <row r="55" spans="1:47" s="32" customFormat="1" ht="21.75" customHeight="1" x14ac:dyDescent="0.15">
      <c r="A55" s="45"/>
      <c r="B55" s="110"/>
      <c r="C55" s="87"/>
      <c r="D55" s="34" t="s">
        <v>335</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11"/>
      <c r="AN55" s="35"/>
      <c r="AO55" s="35"/>
    </row>
    <row r="56" spans="1:47" s="32" customFormat="1" ht="21.75" customHeight="1" x14ac:dyDescent="0.15">
      <c r="A56" s="45"/>
      <c r="B56" s="110"/>
      <c r="C56" s="87"/>
      <c r="D56" s="34" t="s">
        <v>210</v>
      </c>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111"/>
      <c r="AN56" s="35"/>
      <c r="AO56" s="35"/>
    </row>
    <row r="57" spans="1:47" ht="21.75" customHeight="1" x14ac:dyDescent="0.15">
      <c r="B57" s="112"/>
      <c r="C57" s="87" t="s">
        <v>9</v>
      </c>
      <c r="D57" s="130" t="s">
        <v>192</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113"/>
      <c r="AN57" s="35"/>
      <c r="AO57" s="35"/>
    </row>
    <row r="58" spans="1:47" ht="21" customHeight="1" x14ac:dyDescent="0.15">
      <c r="B58" s="114"/>
      <c r="C58" s="87" t="s">
        <v>9</v>
      </c>
      <c r="D58" s="34" t="s">
        <v>84</v>
      </c>
      <c r="E58" s="87"/>
      <c r="F58" s="87"/>
      <c r="G58" s="87"/>
      <c r="H58" s="87"/>
      <c r="I58" s="87"/>
      <c r="J58" s="35"/>
      <c r="K58" s="35"/>
      <c r="L58" s="35"/>
      <c r="M58" s="35"/>
      <c r="N58" s="35"/>
      <c r="O58" s="35"/>
      <c r="P58" s="35"/>
      <c r="Q58" s="36"/>
      <c r="R58" s="36"/>
      <c r="S58" s="36"/>
      <c r="T58" s="36"/>
      <c r="U58" s="87"/>
      <c r="V58" s="87"/>
      <c r="W58" s="87"/>
      <c r="X58" s="87"/>
      <c r="Y58" s="87"/>
      <c r="Z58" s="87"/>
      <c r="AA58" s="87"/>
      <c r="AB58" s="87"/>
      <c r="AC58" s="35"/>
      <c r="AD58" s="35"/>
      <c r="AE58" s="35"/>
      <c r="AF58" s="35"/>
      <c r="AG58" s="35"/>
      <c r="AH58" s="35"/>
      <c r="AI58" s="35"/>
      <c r="AJ58" s="35"/>
      <c r="AK58" s="35"/>
      <c r="AL58" s="35"/>
      <c r="AM58" s="115"/>
      <c r="AN58" s="35"/>
      <c r="AO58" s="35"/>
      <c r="AU58" s="37"/>
    </row>
    <row r="59" spans="1:47" ht="21.75" customHeight="1" thickBot="1" x14ac:dyDescent="0.2">
      <c r="B59" s="116"/>
      <c r="C59" s="117" t="s">
        <v>9</v>
      </c>
      <c r="D59" s="118" t="s">
        <v>117</v>
      </c>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20"/>
    </row>
    <row r="60" spans="1:47" ht="21.75" customHeight="1" x14ac:dyDescent="0.15">
      <c r="C60" s="87"/>
      <c r="D60" s="34"/>
    </row>
    <row r="61" spans="1:47" ht="21.75" customHeight="1" thickBot="1" x14ac:dyDescent="0.2">
      <c r="B61" s="38" t="s">
        <v>1</v>
      </c>
      <c r="AO61" s="37"/>
      <c r="AP61" s="37"/>
    </row>
    <row r="62" spans="1:47" ht="21.75" customHeight="1" thickTop="1" x14ac:dyDescent="0.15">
      <c r="B62" s="868" t="s">
        <v>113</v>
      </c>
      <c r="C62" s="869"/>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70"/>
      <c r="AO62" s="37"/>
      <c r="AP62" s="37"/>
    </row>
    <row r="63" spans="1:47" ht="21.75" customHeight="1" x14ac:dyDescent="0.15">
      <c r="B63" s="871"/>
      <c r="C63" s="872"/>
      <c r="D63" s="872"/>
      <c r="E63" s="872"/>
      <c r="F63" s="872"/>
      <c r="G63" s="872"/>
      <c r="H63" s="872"/>
      <c r="I63" s="872"/>
      <c r="J63" s="872"/>
      <c r="K63" s="872"/>
      <c r="L63" s="872"/>
      <c r="M63" s="872"/>
      <c r="N63" s="872"/>
      <c r="O63" s="872"/>
      <c r="P63" s="872"/>
      <c r="Q63" s="872"/>
      <c r="R63" s="872"/>
      <c r="S63" s="872"/>
      <c r="T63" s="872"/>
      <c r="U63" s="872"/>
      <c r="V63" s="872"/>
      <c r="W63" s="872"/>
      <c r="X63" s="872"/>
      <c r="Y63" s="872"/>
      <c r="Z63" s="872"/>
      <c r="AA63" s="872"/>
      <c r="AB63" s="872"/>
      <c r="AC63" s="872"/>
      <c r="AD63" s="872"/>
      <c r="AE63" s="872"/>
      <c r="AF63" s="872"/>
      <c r="AG63" s="872"/>
      <c r="AH63" s="872"/>
      <c r="AI63" s="872"/>
      <c r="AJ63" s="872"/>
      <c r="AK63" s="872"/>
      <c r="AL63" s="872"/>
      <c r="AM63" s="873"/>
      <c r="AO63" s="37"/>
      <c r="AP63" s="37"/>
    </row>
    <row r="64" spans="1:47" ht="21.75" customHeight="1" x14ac:dyDescent="0.15">
      <c r="B64" s="47"/>
      <c r="C64" s="568" t="s">
        <v>287</v>
      </c>
      <c r="D64" s="568"/>
      <c r="E64" s="568"/>
      <c r="F64" s="568"/>
      <c r="G64" s="568" t="s">
        <v>130</v>
      </c>
      <c r="H64" s="568"/>
      <c r="I64" s="568"/>
      <c r="J64" s="568"/>
      <c r="K64" s="568"/>
      <c r="L64" s="568"/>
      <c r="M64" s="568"/>
      <c r="N64" s="568"/>
      <c r="O64" s="568"/>
      <c r="P64" s="568" t="s">
        <v>379</v>
      </c>
      <c r="Q64" s="568"/>
      <c r="R64" s="568"/>
      <c r="S64" s="568"/>
      <c r="T64" s="568"/>
      <c r="U64" s="568"/>
      <c r="V64" s="568" t="s">
        <v>286</v>
      </c>
      <c r="W64" s="568"/>
      <c r="X64" s="568"/>
      <c r="Y64" s="568"/>
      <c r="Z64" s="568"/>
      <c r="AA64" s="568"/>
      <c r="AB64" s="514" t="s">
        <v>288</v>
      </c>
      <c r="AC64" s="515"/>
      <c r="AD64" s="515">
        <f>【入力用】!H15</f>
        <v>0</v>
      </c>
      <c r="AE64" s="515"/>
      <c r="AF64" s="515"/>
      <c r="AG64" s="515"/>
      <c r="AH64" s="515"/>
      <c r="AI64" s="515"/>
      <c r="AJ64" s="515"/>
      <c r="AK64" s="566" t="s">
        <v>0</v>
      </c>
      <c r="AL64" s="566"/>
      <c r="AM64" s="48"/>
      <c r="AO64" s="37"/>
      <c r="AP64" s="37"/>
      <c r="AQ64" s="37"/>
    </row>
    <row r="65" spans="1:43" ht="21.75" customHeight="1" x14ac:dyDescent="0.15">
      <c r="B65" s="47"/>
      <c r="C65" s="517">
        <f>【入力用】!B15</f>
        <v>0</v>
      </c>
      <c r="D65" s="518"/>
      <c r="E65" s="518"/>
      <c r="F65" s="519"/>
      <c r="G65" s="520">
        <f>【入力用】!D15</f>
        <v>0</v>
      </c>
      <c r="H65" s="521"/>
      <c r="I65" s="521"/>
      <c r="J65" s="521"/>
      <c r="K65" s="521"/>
      <c r="L65" s="521"/>
      <c r="M65" s="521"/>
      <c r="N65" s="521"/>
      <c r="O65" s="522"/>
      <c r="P65" s="523">
        <f>【入力用】!F15</f>
        <v>0</v>
      </c>
      <c r="Q65" s="524"/>
      <c r="R65" s="524"/>
      <c r="S65" s="524"/>
      <c r="T65" s="524"/>
      <c r="U65" s="525"/>
      <c r="V65" s="526">
        <f>【入力用】!J15</f>
        <v>0</v>
      </c>
      <c r="W65" s="527"/>
      <c r="X65" s="527"/>
      <c r="Y65" s="527"/>
      <c r="Z65" s="527"/>
      <c r="AA65" s="528"/>
      <c r="AB65" s="176"/>
      <c r="AC65" s="176"/>
      <c r="AD65" s="516"/>
      <c r="AE65" s="516"/>
      <c r="AF65" s="516"/>
      <c r="AG65" s="516"/>
      <c r="AH65" s="516"/>
      <c r="AI65" s="516"/>
      <c r="AJ65" s="516"/>
      <c r="AK65" s="567"/>
      <c r="AL65" s="567"/>
      <c r="AM65" s="48"/>
      <c r="AO65" s="37"/>
      <c r="AP65" s="37"/>
      <c r="AQ65" s="37"/>
    </row>
    <row r="66" spans="1:43" ht="21.75" customHeight="1" thickBot="1" x14ac:dyDescent="0.2">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1"/>
      <c r="AN66" s="34"/>
      <c r="AO66" s="37"/>
      <c r="AP66" s="37"/>
    </row>
    <row r="67" spans="1:43" ht="21.75" customHeight="1" thickTop="1" x14ac:dyDescent="0.15">
      <c r="AD67" s="31" t="s">
        <v>196</v>
      </c>
      <c r="AN67" s="34"/>
      <c r="AO67" s="37"/>
      <c r="AP67" s="37"/>
    </row>
    <row r="68" spans="1:43" ht="21.75" customHeight="1" x14ac:dyDescent="0.15">
      <c r="A68" s="31"/>
      <c r="AN68" s="93"/>
    </row>
    <row r="69" spans="1:43" ht="21.75" customHeight="1" x14ac:dyDescent="0.15">
      <c r="A69" s="31"/>
      <c r="B69" s="853" t="s">
        <v>112</v>
      </c>
      <c r="C69" s="854"/>
      <c r="D69" s="854"/>
      <c r="E69" s="854"/>
      <c r="F69" s="854"/>
      <c r="G69" s="854"/>
      <c r="H69" s="854"/>
      <c r="I69" s="854"/>
      <c r="J69" s="854"/>
      <c r="K69" s="854"/>
      <c r="L69" s="854"/>
      <c r="M69" s="854"/>
      <c r="N69" s="854"/>
      <c r="O69" s="854"/>
      <c r="P69" s="854"/>
      <c r="Q69" s="854"/>
      <c r="R69" s="854"/>
      <c r="S69" s="854"/>
      <c r="T69" s="854"/>
      <c r="U69" s="854"/>
      <c r="V69" s="854"/>
      <c r="W69" s="854"/>
      <c r="X69" s="854"/>
      <c r="Y69" s="854"/>
      <c r="Z69" s="854"/>
      <c r="AA69" s="854"/>
      <c r="AB69" s="854"/>
      <c r="AC69" s="854"/>
      <c r="AD69" s="854"/>
      <c r="AE69" s="854"/>
      <c r="AF69" s="854"/>
      <c r="AG69" s="854"/>
      <c r="AH69" s="854"/>
      <c r="AI69" s="854"/>
      <c r="AJ69" s="854"/>
      <c r="AK69" s="854"/>
      <c r="AL69" s="854"/>
      <c r="AM69" s="855"/>
      <c r="AN69" s="121"/>
      <c r="AO69" s="36"/>
    </row>
    <row r="70" spans="1:43" ht="21.75" customHeight="1" x14ac:dyDescent="0.15">
      <c r="A70" s="31"/>
      <c r="B70" s="844" t="s">
        <v>193</v>
      </c>
      <c r="C70" s="845"/>
      <c r="D70" s="845"/>
      <c r="E70" s="845"/>
      <c r="F70" s="845"/>
      <c r="G70" s="845"/>
      <c r="H70" s="845"/>
      <c r="I70" s="845"/>
      <c r="J70" s="845"/>
      <c r="K70" s="845"/>
      <c r="L70" s="845"/>
      <c r="M70" s="845"/>
      <c r="N70" s="845"/>
      <c r="O70" s="845"/>
      <c r="P70" s="845"/>
      <c r="Q70" s="845"/>
      <c r="R70" s="845"/>
      <c r="S70" s="845"/>
      <c r="T70" s="845"/>
      <c r="U70" s="845"/>
      <c r="V70" s="845"/>
      <c r="W70" s="845"/>
      <c r="X70" s="845"/>
      <c r="Y70" s="845"/>
      <c r="Z70" s="845"/>
      <c r="AA70" s="845"/>
      <c r="AB70" s="845"/>
      <c r="AC70" s="845"/>
      <c r="AD70" s="845"/>
      <c r="AE70" s="845"/>
      <c r="AF70" s="845"/>
      <c r="AG70" s="845"/>
      <c r="AH70" s="845"/>
      <c r="AI70" s="845"/>
      <c r="AJ70" s="845"/>
      <c r="AK70" s="845"/>
      <c r="AL70" s="845"/>
      <c r="AM70" s="846"/>
      <c r="AN70" s="102"/>
      <c r="AO70" s="36"/>
    </row>
    <row r="71" spans="1:43" ht="21.75" customHeight="1" x14ac:dyDescent="0.15">
      <c r="A71" s="31"/>
      <c r="B71" s="847"/>
      <c r="C71" s="848"/>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848"/>
      <c r="AC71" s="848"/>
      <c r="AD71" s="848"/>
      <c r="AE71" s="848"/>
      <c r="AF71" s="848"/>
      <c r="AG71" s="848"/>
      <c r="AH71" s="848"/>
      <c r="AI71" s="848"/>
      <c r="AJ71" s="848"/>
      <c r="AK71" s="848"/>
      <c r="AL71" s="848"/>
      <c r="AM71" s="849"/>
      <c r="AN71" s="102"/>
    </row>
    <row r="72" spans="1:43" ht="21.75" customHeight="1" x14ac:dyDescent="0.15">
      <c r="A72" s="31"/>
      <c r="B72" s="847"/>
      <c r="C72" s="848"/>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848"/>
      <c r="AJ72" s="848"/>
      <c r="AK72" s="848"/>
      <c r="AL72" s="848"/>
      <c r="AM72" s="849"/>
      <c r="AN72" s="102"/>
    </row>
    <row r="73" spans="1:43" ht="21.75" customHeight="1" x14ac:dyDescent="0.15">
      <c r="A73" s="31"/>
      <c r="B73" s="847"/>
      <c r="C73" s="848"/>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848"/>
      <c r="AC73" s="848"/>
      <c r="AD73" s="848"/>
      <c r="AE73" s="848"/>
      <c r="AF73" s="848"/>
      <c r="AG73" s="848"/>
      <c r="AH73" s="848"/>
      <c r="AI73" s="848"/>
      <c r="AJ73" s="848"/>
      <c r="AK73" s="848"/>
      <c r="AL73" s="848"/>
      <c r="AM73" s="849"/>
      <c r="AN73" s="102"/>
    </row>
    <row r="74" spans="1:43" ht="21.75" customHeight="1" x14ac:dyDescent="0.15">
      <c r="A74" s="31"/>
      <c r="B74" s="847"/>
      <c r="C74" s="848"/>
      <c r="D74" s="848"/>
      <c r="E74" s="848"/>
      <c r="F74" s="848"/>
      <c r="G74" s="848"/>
      <c r="H74" s="848"/>
      <c r="I74" s="848"/>
      <c r="J74" s="848"/>
      <c r="K74" s="848"/>
      <c r="L74" s="848"/>
      <c r="M74" s="848"/>
      <c r="N74" s="848"/>
      <c r="O74" s="848"/>
      <c r="P74" s="848"/>
      <c r="Q74" s="848"/>
      <c r="R74" s="848"/>
      <c r="S74" s="848"/>
      <c r="T74" s="848"/>
      <c r="U74" s="848"/>
      <c r="V74" s="848"/>
      <c r="W74" s="848"/>
      <c r="X74" s="848"/>
      <c r="Y74" s="848"/>
      <c r="Z74" s="848"/>
      <c r="AA74" s="848"/>
      <c r="AB74" s="848"/>
      <c r="AC74" s="848"/>
      <c r="AD74" s="848"/>
      <c r="AE74" s="848"/>
      <c r="AF74" s="848"/>
      <c r="AG74" s="848"/>
      <c r="AH74" s="848"/>
      <c r="AI74" s="848"/>
      <c r="AJ74" s="848"/>
      <c r="AK74" s="848"/>
      <c r="AL74" s="848"/>
      <c r="AM74" s="849"/>
      <c r="AN74" s="102"/>
    </row>
    <row r="75" spans="1:43" ht="21.75" customHeight="1" x14ac:dyDescent="0.15">
      <c r="A75" s="31"/>
      <c r="B75" s="847"/>
      <c r="C75" s="848"/>
      <c r="D75" s="848"/>
      <c r="E75" s="848"/>
      <c r="F75" s="848"/>
      <c r="G75" s="848"/>
      <c r="H75" s="848"/>
      <c r="I75" s="848"/>
      <c r="J75" s="848"/>
      <c r="K75" s="848"/>
      <c r="L75" s="848"/>
      <c r="M75" s="848"/>
      <c r="N75" s="848"/>
      <c r="O75" s="848"/>
      <c r="P75" s="848"/>
      <c r="Q75" s="848"/>
      <c r="R75" s="848"/>
      <c r="S75" s="848"/>
      <c r="T75" s="848"/>
      <c r="U75" s="848"/>
      <c r="V75" s="848"/>
      <c r="W75" s="848"/>
      <c r="X75" s="848"/>
      <c r="Y75" s="848"/>
      <c r="Z75" s="848"/>
      <c r="AA75" s="848"/>
      <c r="AB75" s="848"/>
      <c r="AC75" s="848"/>
      <c r="AD75" s="848"/>
      <c r="AE75" s="848"/>
      <c r="AF75" s="848"/>
      <c r="AG75" s="848"/>
      <c r="AH75" s="848"/>
      <c r="AI75" s="848"/>
      <c r="AJ75" s="848"/>
      <c r="AK75" s="848"/>
      <c r="AL75" s="848"/>
      <c r="AM75" s="849"/>
      <c r="AN75" s="102"/>
    </row>
    <row r="76" spans="1:43" ht="21.75" customHeight="1" x14ac:dyDescent="0.15">
      <c r="A76" s="31"/>
      <c r="B76" s="847"/>
      <c r="C76" s="848"/>
      <c r="D76" s="848"/>
      <c r="E76" s="848"/>
      <c r="F76" s="848"/>
      <c r="G76" s="848"/>
      <c r="H76" s="848"/>
      <c r="I76" s="848"/>
      <c r="J76" s="848"/>
      <c r="K76" s="848"/>
      <c r="L76" s="848"/>
      <c r="M76" s="848"/>
      <c r="N76" s="848"/>
      <c r="O76" s="848"/>
      <c r="P76" s="848"/>
      <c r="Q76" s="848"/>
      <c r="R76" s="848"/>
      <c r="S76" s="848"/>
      <c r="T76" s="848"/>
      <c r="U76" s="848"/>
      <c r="V76" s="848"/>
      <c r="W76" s="848"/>
      <c r="X76" s="848"/>
      <c r="Y76" s="848"/>
      <c r="Z76" s="848"/>
      <c r="AA76" s="848"/>
      <c r="AB76" s="848"/>
      <c r="AC76" s="848"/>
      <c r="AD76" s="848"/>
      <c r="AE76" s="848"/>
      <c r="AF76" s="848"/>
      <c r="AG76" s="848"/>
      <c r="AH76" s="848"/>
      <c r="AI76" s="848"/>
      <c r="AJ76" s="848"/>
      <c r="AK76" s="848"/>
      <c r="AL76" s="848"/>
      <c r="AM76" s="849"/>
      <c r="AN76" s="102"/>
    </row>
    <row r="77" spans="1:43" ht="21.75" customHeight="1" x14ac:dyDescent="0.15">
      <c r="A77" s="31"/>
      <c r="B77" s="847"/>
      <c r="C77" s="848"/>
      <c r="D77" s="848"/>
      <c r="E77" s="848"/>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9"/>
      <c r="AN77" s="102"/>
    </row>
    <row r="78" spans="1:43" ht="21.75" customHeight="1" x14ac:dyDescent="0.15">
      <c r="A78" s="31"/>
      <c r="B78" s="847"/>
      <c r="C78" s="848"/>
      <c r="D78" s="848"/>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9"/>
      <c r="AN78" s="102"/>
    </row>
    <row r="79" spans="1:43" ht="21.75" customHeight="1" x14ac:dyDescent="0.15">
      <c r="A79" s="31"/>
      <c r="B79" s="847"/>
      <c r="C79" s="848"/>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9"/>
      <c r="AN79" s="102"/>
    </row>
    <row r="80" spans="1:43" ht="21.75" customHeight="1" x14ac:dyDescent="0.15">
      <c r="A80" s="31"/>
      <c r="B80" s="847"/>
      <c r="C80" s="848"/>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9"/>
      <c r="AN80" s="102"/>
    </row>
    <row r="81" spans="1:40" ht="21.75" customHeight="1" x14ac:dyDescent="0.15">
      <c r="A81" s="31"/>
      <c r="B81" s="847"/>
      <c r="C81" s="848"/>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848"/>
      <c r="AJ81" s="848"/>
      <c r="AK81" s="848"/>
      <c r="AL81" s="848"/>
      <c r="AM81" s="849"/>
      <c r="AN81" s="102"/>
    </row>
    <row r="82" spans="1:40" ht="21.75" customHeight="1" x14ac:dyDescent="0.15">
      <c r="A82" s="31"/>
      <c r="B82" s="850"/>
      <c r="C82" s="851"/>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D82" s="851"/>
      <c r="AE82" s="851"/>
      <c r="AF82" s="851"/>
      <c r="AG82" s="851"/>
      <c r="AH82" s="851"/>
      <c r="AI82" s="851"/>
      <c r="AJ82" s="851"/>
      <c r="AK82" s="851"/>
      <c r="AL82" s="851"/>
      <c r="AM82" s="852"/>
      <c r="AN82" s="102"/>
    </row>
    <row r="83" spans="1:40" ht="21.75" customHeight="1" x14ac:dyDescent="0.1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N83" s="36"/>
    </row>
    <row r="84" spans="1:40" ht="21.75" customHeight="1" x14ac:dyDescent="0.15">
      <c r="A84" s="92"/>
      <c r="B84" s="103" t="s">
        <v>108</v>
      </c>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6"/>
      <c r="AK84" s="96"/>
      <c r="AL84" s="96"/>
      <c r="AM84" s="97"/>
      <c r="AN84" s="98"/>
    </row>
    <row r="85" spans="1:40" ht="21.75" customHeight="1" x14ac:dyDescent="0.15">
      <c r="B85" s="104" t="s">
        <v>199</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99"/>
      <c r="AN85" s="98"/>
    </row>
    <row r="86" spans="1:40" ht="21.75" customHeight="1" x14ac:dyDescent="0.15">
      <c r="B86" s="104" t="s">
        <v>198</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99"/>
      <c r="AN86" s="98"/>
    </row>
    <row r="87" spans="1:40" ht="21.75" customHeight="1" x14ac:dyDescent="0.15">
      <c r="B87" s="105" t="s">
        <v>109</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99"/>
      <c r="AN87" s="98"/>
    </row>
    <row r="88" spans="1:40" ht="21.75" customHeight="1" x14ac:dyDescent="0.15">
      <c r="B88" s="104" t="s">
        <v>201</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99"/>
      <c r="AN88" s="98"/>
    </row>
    <row r="89" spans="1:40" ht="21.75" customHeight="1" x14ac:dyDescent="0.15">
      <c r="B89" s="104" t="s">
        <v>200</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99"/>
      <c r="AN89" s="98"/>
    </row>
    <row r="90" spans="1:40" ht="21.75" customHeight="1" x14ac:dyDescent="0.15">
      <c r="B90" s="104" t="s">
        <v>202</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99"/>
      <c r="AN90" s="98"/>
    </row>
    <row r="91" spans="1:40" ht="21.75" customHeight="1" x14ac:dyDescent="0.15">
      <c r="B91" s="104" t="s">
        <v>110</v>
      </c>
      <c r="C91" s="36" t="s">
        <v>285</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99"/>
      <c r="AN91" s="98"/>
    </row>
    <row r="92" spans="1:40" ht="21.75" customHeight="1" x14ac:dyDescent="0.15">
      <c r="B92" s="104"/>
      <c r="C92" s="36" t="s">
        <v>111</v>
      </c>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99"/>
      <c r="AN92" s="98"/>
    </row>
    <row r="93" spans="1:40" ht="21.75" customHeight="1" x14ac:dyDescent="0.15">
      <c r="B93" s="104"/>
      <c r="C93" s="36" t="s">
        <v>282</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99"/>
      <c r="AN93" s="98"/>
    </row>
    <row r="94" spans="1:40" ht="21.75" customHeight="1" x14ac:dyDescent="0.15">
      <c r="B94" s="104"/>
      <c r="C94" s="36" t="s">
        <v>111</v>
      </c>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99"/>
      <c r="AN94" s="98"/>
    </row>
    <row r="95" spans="1:40" ht="21.75" customHeight="1" x14ac:dyDescent="0.15">
      <c r="B95" s="104"/>
      <c r="C95" s="36" t="s">
        <v>283</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99"/>
      <c r="AN95" s="98"/>
    </row>
    <row r="96" spans="1:40" ht="21.75" customHeight="1" x14ac:dyDescent="0.15">
      <c r="B96" s="104"/>
      <c r="C96" s="36" t="s">
        <v>284</v>
      </c>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99"/>
      <c r="AN96" s="98"/>
    </row>
    <row r="97" spans="2:41" ht="21.75" customHeight="1" x14ac:dyDescent="0.15">
      <c r="B97" s="100"/>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98"/>
    </row>
    <row r="98" spans="2:41" ht="21.75" customHeight="1" x14ac:dyDescent="0.15">
      <c r="AO98" s="36"/>
    </row>
  </sheetData>
  <sheetProtection algorithmName="SHA-512" hashValue="od+8lIHn898PpypW/CtrFxFimZeoy9CjkJuRnN8QiNPKpFcMS6cwY1vGvh7FwAyk0YbkfiL0b6BLwG/iRuZ3iw==" saltValue="vJnm8It2oITGx7cHdYC26w==" spinCount="100000" sheet="1" objects="1" scenarios="1"/>
  <mergeCells count="232">
    <mergeCell ref="B70:AM82"/>
    <mergeCell ref="B69:AM69"/>
    <mergeCell ref="AC45:AM46"/>
    <mergeCell ref="B47:F48"/>
    <mergeCell ref="G47:Q48"/>
    <mergeCell ref="R47:AB48"/>
    <mergeCell ref="AC47:AM48"/>
    <mergeCell ref="B62:AM63"/>
    <mergeCell ref="AK64:AL65"/>
    <mergeCell ref="C64:F64"/>
    <mergeCell ref="G64:O64"/>
    <mergeCell ref="P64:U64"/>
    <mergeCell ref="V64:AA64"/>
    <mergeCell ref="C65:F65"/>
    <mergeCell ref="G65:O65"/>
    <mergeCell ref="P65:U65"/>
    <mergeCell ref="V65:AA65"/>
    <mergeCell ref="AB64:AC64"/>
    <mergeCell ref="AD64:AJ65"/>
    <mergeCell ref="B45:F46"/>
    <mergeCell ref="G45:Q46"/>
    <mergeCell ref="R45:AB46"/>
    <mergeCell ref="AG40:AK40"/>
    <mergeCell ref="AG42:AK42"/>
    <mergeCell ref="AG39:AK39"/>
    <mergeCell ref="AG41:AK41"/>
    <mergeCell ref="AG43:AK43"/>
    <mergeCell ref="AD41:AF41"/>
    <mergeCell ref="AL25:AM26"/>
    <mergeCell ref="AL27:AM32"/>
    <mergeCell ref="AL40:AM40"/>
    <mergeCell ref="AL41:AM41"/>
    <mergeCell ref="AJ25:AK26"/>
    <mergeCell ref="AD40:AF40"/>
    <mergeCell ref="AL42:AM42"/>
    <mergeCell ref="AL43:AM43"/>
    <mergeCell ref="AD42:AF42"/>
    <mergeCell ref="AD43:AF43"/>
    <mergeCell ref="AD38:AF38"/>
    <mergeCell ref="AD39:AF39"/>
    <mergeCell ref="AJ31:AK32"/>
    <mergeCell ref="AC35:AM35"/>
    <mergeCell ref="AL38:AM38"/>
    <mergeCell ref="AL39:AM39"/>
    <mergeCell ref="AG38:AK38"/>
    <mergeCell ref="R36:AB36"/>
    <mergeCell ref="AC36:AM36"/>
    <mergeCell ref="R37:U37"/>
    <mergeCell ref="V37:AB37"/>
    <mergeCell ref="AC37:AF37"/>
    <mergeCell ref="AG37:AM37"/>
    <mergeCell ref="P31:R32"/>
    <mergeCell ref="Y31:Z32"/>
    <mergeCell ref="S31:X32"/>
    <mergeCell ref="AA31:AC32"/>
    <mergeCell ref="AD31:AI32"/>
    <mergeCell ref="R35:AB35"/>
    <mergeCell ref="B35:G37"/>
    <mergeCell ref="H35:Q37"/>
    <mergeCell ref="AK1:AN1"/>
    <mergeCell ref="B8:L8"/>
    <mergeCell ref="AL9:AM9"/>
    <mergeCell ref="AL10:AM10"/>
    <mergeCell ref="M8:O8"/>
    <mergeCell ref="M9:O9"/>
    <mergeCell ref="M10:O10"/>
    <mergeCell ref="AF9:AK9"/>
    <mergeCell ref="AF10:AK10"/>
    <mergeCell ref="AL23:AM24"/>
    <mergeCell ref="B23:O24"/>
    <mergeCell ref="B25:O26"/>
    <mergeCell ref="B27:O28"/>
    <mergeCell ref="AA27:AK28"/>
    <mergeCell ref="AA29:AK30"/>
    <mergeCell ref="B31:O32"/>
    <mergeCell ref="B12:E12"/>
    <mergeCell ref="F12:G12"/>
    <mergeCell ref="B13:E13"/>
    <mergeCell ref="F13:G13"/>
    <mergeCell ref="AL14:AM14"/>
    <mergeCell ref="AL15:AM15"/>
    <mergeCell ref="M14:O14"/>
    <mergeCell ref="M15:O15"/>
    <mergeCell ref="M16:O16"/>
    <mergeCell ref="AD15:AE15"/>
    <mergeCell ref="B14:E14"/>
    <mergeCell ref="F14:G14"/>
    <mergeCell ref="B15:E15"/>
    <mergeCell ref="F15:G15"/>
    <mergeCell ref="B16:E16"/>
    <mergeCell ref="F16:G16"/>
    <mergeCell ref="M11:O11"/>
    <mergeCell ref="M12:O12"/>
    <mergeCell ref="M13:O13"/>
    <mergeCell ref="AF11:AK11"/>
    <mergeCell ref="AF12:AK12"/>
    <mergeCell ref="AF13:AK13"/>
    <mergeCell ref="AD11:AE11"/>
    <mergeCell ref="AD12:AE12"/>
    <mergeCell ref="AD13:AE13"/>
    <mergeCell ref="B29:O30"/>
    <mergeCell ref="AL18:AM18"/>
    <mergeCell ref="M17:O17"/>
    <mergeCell ref="M18:O18"/>
    <mergeCell ref="X17:AC17"/>
    <mergeCell ref="X18:AC18"/>
    <mergeCell ref="AF18:AK18"/>
    <mergeCell ref="AD17:AE17"/>
    <mergeCell ref="AD18:AE18"/>
    <mergeCell ref="B17:E17"/>
    <mergeCell ref="F17:G17"/>
    <mergeCell ref="B18:E18"/>
    <mergeCell ref="F18:G18"/>
    <mergeCell ref="AL17:AM17"/>
    <mergeCell ref="P18:U18"/>
    <mergeCell ref="P23:R24"/>
    <mergeCell ref="P27:R28"/>
    <mergeCell ref="P29:R30"/>
    <mergeCell ref="Y23:Z24"/>
    <mergeCell ref="Y27:Z28"/>
    <mergeCell ref="Y29:Z30"/>
    <mergeCell ref="S23:X24"/>
    <mergeCell ref="S25:X26"/>
    <mergeCell ref="S27:X28"/>
    <mergeCell ref="S29:X30"/>
    <mergeCell ref="P25:R26"/>
    <mergeCell ref="Y25:Z26"/>
    <mergeCell ref="P21:U21"/>
    <mergeCell ref="X21:AC21"/>
    <mergeCell ref="P19:U19"/>
    <mergeCell ref="P20:U20"/>
    <mergeCell ref="AD14:AE14"/>
    <mergeCell ref="AD9:AE9"/>
    <mergeCell ref="AD10:AE10"/>
    <mergeCell ref="P16:W16"/>
    <mergeCell ref="P17:W17"/>
    <mergeCell ref="X16:AC16"/>
    <mergeCell ref="B42:G43"/>
    <mergeCell ref="AC42:AC43"/>
    <mergeCell ref="R42:R43"/>
    <mergeCell ref="S42:U43"/>
    <mergeCell ref="V42:Z43"/>
    <mergeCell ref="AA42:AB43"/>
    <mergeCell ref="P42:Q42"/>
    <mergeCell ref="K43:Q43"/>
    <mergeCell ref="H42:J43"/>
    <mergeCell ref="K42:O42"/>
    <mergeCell ref="S40:U41"/>
    <mergeCell ref="V40:Z41"/>
    <mergeCell ref="AA40:AB41"/>
    <mergeCell ref="AC38:AC39"/>
    <mergeCell ref="B40:G41"/>
    <mergeCell ref="P40:Q41"/>
    <mergeCell ref="R40:R41"/>
    <mergeCell ref="B38:G39"/>
    <mergeCell ref="H38:Q39"/>
    <mergeCell ref="R38:R39"/>
    <mergeCell ref="S38:U39"/>
    <mergeCell ref="V38:Z39"/>
    <mergeCell ref="AA38:AB39"/>
    <mergeCell ref="AC40:AC41"/>
    <mergeCell ref="K40:O41"/>
    <mergeCell ref="H40:J41"/>
    <mergeCell ref="AL20:AM20"/>
    <mergeCell ref="AF19:AK19"/>
    <mergeCell ref="AF20:AK20"/>
    <mergeCell ref="P8:W8"/>
    <mergeCell ref="X8:AE8"/>
    <mergeCell ref="AF8:AM8"/>
    <mergeCell ref="P9:W9"/>
    <mergeCell ref="P10:W10"/>
    <mergeCell ref="P11:W11"/>
    <mergeCell ref="P12:W12"/>
    <mergeCell ref="P13:W13"/>
    <mergeCell ref="P14:W14"/>
    <mergeCell ref="X9:AC9"/>
    <mergeCell ref="X10:AC10"/>
    <mergeCell ref="X11:AC11"/>
    <mergeCell ref="X12:AC12"/>
    <mergeCell ref="X13:AC13"/>
    <mergeCell ref="X14:AC14"/>
    <mergeCell ref="AL13:AM13"/>
    <mergeCell ref="AL11:AM11"/>
    <mergeCell ref="AL12:AM12"/>
    <mergeCell ref="AL16:AM16"/>
    <mergeCell ref="H18:L18"/>
    <mergeCell ref="H19:L19"/>
    <mergeCell ref="H20:L20"/>
    <mergeCell ref="B2:AM3"/>
    <mergeCell ref="B4:AM4"/>
    <mergeCell ref="B9:E9"/>
    <mergeCell ref="F9:G9"/>
    <mergeCell ref="B10:E10"/>
    <mergeCell ref="F10:G10"/>
    <mergeCell ref="B11:E11"/>
    <mergeCell ref="F11:G11"/>
    <mergeCell ref="AF14:AK14"/>
    <mergeCell ref="AF15:AK15"/>
    <mergeCell ref="AF16:AK16"/>
    <mergeCell ref="AF17:AK17"/>
    <mergeCell ref="X19:AC19"/>
    <mergeCell ref="X20:AC20"/>
    <mergeCell ref="X15:AC15"/>
    <mergeCell ref="AL19:AM19"/>
    <mergeCell ref="V18:W18"/>
    <mergeCell ref="V19:W19"/>
    <mergeCell ref="V20:W20"/>
    <mergeCell ref="AD16:AE16"/>
    <mergeCell ref="P15:W15"/>
    <mergeCell ref="H9:L9"/>
    <mergeCell ref="H10:L10"/>
    <mergeCell ref="H11:L11"/>
    <mergeCell ref="H12:L12"/>
    <mergeCell ref="H13:L13"/>
    <mergeCell ref="H14:L14"/>
    <mergeCell ref="H15:L15"/>
    <mergeCell ref="H16:L16"/>
    <mergeCell ref="H17:L17"/>
    <mergeCell ref="B19:E19"/>
    <mergeCell ref="F19:G19"/>
    <mergeCell ref="B20:E20"/>
    <mergeCell ref="F20:G20"/>
    <mergeCell ref="AJ23:AK24"/>
    <mergeCell ref="AA23:AC24"/>
    <mergeCell ref="AA25:AC26"/>
    <mergeCell ref="AD23:AI24"/>
    <mergeCell ref="AD25:AI26"/>
    <mergeCell ref="M19:O19"/>
    <mergeCell ref="M20:O20"/>
    <mergeCell ref="AF21:AK21"/>
    <mergeCell ref="AD19:AE19"/>
    <mergeCell ref="AD20:AE20"/>
  </mergeCells>
  <phoneticPr fontId="2"/>
  <printOptions horizontalCentered="1"/>
  <pageMargins left="0.35433070866141736" right="0.31496062992125984" top="0.59055118110236227" bottom="0.23622047244094491" header="0.19685039370078741" footer="0.19685039370078741"/>
  <pageSetup paperSize="9" scale="55" fitToHeight="2" orientation="portrait" r:id="rId1"/>
  <headerFooter>
    <oddHeader>&amp;C&amp;F&amp;A</oddHeader>
  </headerFooter>
  <rowBreaks count="1" manualBreakCount="1">
    <brk id="68"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52"/>
  <sheetViews>
    <sheetView workbookViewId="0"/>
  </sheetViews>
  <sheetFormatPr defaultRowHeight="13.5" x14ac:dyDescent="0.15"/>
  <sheetData>
    <row r="2" spans="1:14" x14ac:dyDescent="0.15">
      <c r="A2" t="s">
        <v>12</v>
      </c>
      <c r="F2" t="s">
        <v>13</v>
      </c>
      <c r="K2" t="s">
        <v>14</v>
      </c>
    </row>
    <row r="3" spans="1:14" x14ac:dyDescent="0.15">
      <c r="A3">
        <v>1</v>
      </c>
      <c r="B3">
        <v>0</v>
      </c>
      <c r="C3">
        <v>58000</v>
      </c>
      <c r="D3">
        <v>1</v>
      </c>
    </row>
    <row r="4" spans="1:14" x14ac:dyDescent="0.15">
      <c r="A4">
        <v>2</v>
      </c>
      <c r="B4">
        <v>63000</v>
      </c>
      <c r="C4">
        <v>68000</v>
      </c>
      <c r="D4">
        <v>2</v>
      </c>
    </row>
    <row r="5" spans="1:14" x14ac:dyDescent="0.15">
      <c r="A5">
        <v>3</v>
      </c>
      <c r="B5">
        <v>73000</v>
      </c>
      <c r="C5">
        <v>78000</v>
      </c>
      <c r="D5">
        <v>3</v>
      </c>
    </row>
    <row r="6" spans="1:14" x14ac:dyDescent="0.15">
      <c r="A6">
        <v>4</v>
      </c>
      <c r="B6">
        <v>83000</v>
      </c>
      <c r="C6">
        <v>88000</v>
      </c>
      <c r="D6">
        <v>4</v>
      </c>
      <c r="F6">
        <v>1</v>
      </c>
      <c r="G6">
        <v>0</v>
      </c>
      <c r="H6">
        <v>88000</v>
      </c>
      <c r="I6">
        <v>1</v>
      </c>
      <c r="K6">
        <v>1</v>
      </c>
      <c r="L6">
        <v>0</v>
      </c>
      <c r="M6">
        <v>88000</v>
      </c>
      <c r="N6">
        <v>1</v>
      </c>
    </row>
    <row r="7" spans="1:14" x14ac:dyDescent="0.15">
      <c r="A7">
        <v>5</v>
      </c>
      <c r="B7">
        <v>93000</v>
      </c>
      <c r="C7">
        <v>98000</v>
      </c>
      <c r="D7">
        <v>5</v>
      </c>
      <c r="F7">
        <v>2</v>
      </c>
      <c r="G7">
        <v>93000</v>
      </c>
      <c r="H7">
        <v>98000</v>
      </c>
      <c r="I7">
        <v>2</v>
      </c>
      <c r="K7">
        <v>2</v>
      </c>
      <c r="L7">
        <v>93000</v>
      </c>
      <c r="M7">
        <v>98000</v>
      </c>
      <c r="N7">
        <v>2</v>
      </c>
    </row>
    <row r="8" spans="1:14" x14ac:dyDescent="0.15">
      <c r="A8">
        <v>6</v>
      </c>
      <c r="B8">
        <v>101000</v>
      </c>
      <c r="C8">
        <v>104000</v>
      </c>
      <c r="D8">
        <v>6</v>
      </c>
      <c r="F8">
        <v>3</v>
      </c>
      <c r="G8">
        <v>101000</v>
      </c>
      <c r="H8">
        <v>104000</v>
      </c>
      <c r="I8">
        <v>3</v>
      </c>
      <c r="K8">
        <v>3</v>
      </c>
      <c r="L8">
        <v>101000</v>
      </c>
      <c r="M8">
        <v>104000</v>
      </c>
      <c r="N8">
        <v>3</v>
      </c>
    </row>
    <row r="9" spans="1:14" x14ac:dyDescent="0.15">
      <c r="A9">
        <v>7</v>
      </c>
      <c r="B9">
        <v>107000</v>
      </c>
      <c r="C9">
        <v>110000</v>
      </c>
      <c r="D9">
        <v>7</v>
      </c>
      <c r="F9">
        <v>4</v>
      </c>
      <c r="G9">
        <v>107000</v>
      </c>
      <c r="H9">
        <v>110000</v>
      </c>
      <c r="I9">
        <v>4</v>
      </c>
      <c r="K9">
        <v>4</v>
      </c>
      <c r="L9">
        <v>107000</v>
      </c>
      <c r="M9">
        <v>110000</v>
      </c>
      <c r="N9">
        <v>4</v>
      </c>
    </row>
    <row r="10" spans="1:14" x14ac:dyDescent="0.15">
      <c r="A10">
        <v>8</v>
      </c>
      <c r="B10">
        <v>114000</v>
      </c>
      <c r="C10">
        <v>118000</v>
      </c>
      <c r="D10">
        <v>8</v>
      </c>
      <c r="F10">
        <v>5</v>
      </c>
      <c r="G10">
        <v>114000</v>
      </c>
      <c r="H10">
        <v>118000</v>
      </c>
      <c r="I10">
        <v>5</v>
      </c>
      <c r="K10">
        <v>5</v>
      </c>
      <c r="L10">
        <v>114000</v>
      </c>
      <c r="M10">
        <v>118000</v>
      </c>
      <c r="N10">
        <v>5</v>
      </c>
    </row>
    <row r="11" spans="1:14" x14ac:dyDescent="0.15">
      <c r="A11">
        <v>9</v>
      </c>
      <c r="B11">
        <v>122000</v>
      </c>
      <c r="C11">
        <v>126000</v>
      </c>
      <c r="D11">
        <v>9</v>
      </c>
      <c r="F11">
        <v>6</v>
      </c>
      <c r="G11">
        <v>122000</v>
      </c>
      <c r="H11">
        <v>126000</v>
      </c>
      <c r="I11">
        <v>6</v>
      </c>
      <c r="K11">
        <v>6</v>
      </c>
      <c r="L11">
        <v>122000</v>
      </c>
      <c r="M11">
        <v>126000</v>
      </c>
      <c r="N11">
        <v>6</v>
      </c>
    </row>
    <row r="12" spans="1:14" x14ac:dyDescent="0.15">
      <c r="A12">
        <v>10</v>
      </c>
      <c r="B12">
        <v>130000</v>
      </c>
      <c r="C12">
        <v>134000</v>
      </c>
      <c r="D12">
        <v>10</v>
      </c>
      <c r="F12">
        <v>7</v>
      </c>
      <c r="G12">
        <v>130000</v>
      </c>
      <c r="H12">
        <v>134000</v>
      </c>
      <c r="I12">
        <v>7</v>
      </c>
      <c r="K12">
        <v>7</v>
      </c>
      <c r="L12">
        <v>130000</v>
      </c>
      <c r="M12">
        <v>134000</v>
      </c>
      <c r="N12">
        <v>7</v>
      </c>
    </row>
    <row r="13" spans="1:14" x14ac:dyDescent="0.15">
      <c r="A13">
        <v>11</v>
      </c>
      <c r="B13">
        <v>138000</v>
      </c>
      <c r="C13">
        <v>142000</v>
      </c>
      <c r="D13">
        <v>11</v>
      </c>
      <c r="F13">
        <v>8</v>
      </c>
      <c r="G13">
        <v>138000</v>
      </c>
      <c r="H13">
        <v>142000</v>
      </c>
      <c r="I13">
        <v>8</v>
      </c>
      <c r="K13">
        <v>8</v>
      </c>
      <c r="L13">
        <v>138000</v>
      </c>
      <c r="M13">
        <v>142000</v>
      </c>
      <c r="N13">
        <v>8</v>
      </c>
    </row>
    <row r="14" spans="1:14" x14ac:dyDescent="0.15">
      <c r="A14">
        <v>12</v>
      </c>
      <c r="B14">
        <v>146000</v>
      </c>
      <c r="C14">
        <v>150000</v>
      </c>
      <c r="D14">
        <v>12</v>
      </c>
      <c r="F14">
        <v>9</v>
      </c>
      <c r="G14">
        <v>146000</v>
      </c>
      <c r="H14">
        <v>150000</v>
      </c>
      <c r="I14">
        <v>9</v>
      </c>
      <c r="K14">
        <v>9</v>
      </c>
      <c r="L14">
        <v>146000</v>
      </c>
      <c r="M14">
        <v>150000</v>
      </c>
      <c r="N14">
        <v>9</v>
      </c>
    </row>
    <row r="15" spans="1:14" x14ac:dyDescent="0.15">
      <c r="A15">
        <v>13</v>
      </c>
      <c r="B15">
        <v>155000</v>
      </c>
      <c r="C15">
        <v>160000</v>
      </c>
      <c r="D15">
        <v>13</v>
      </c>
      <c r="F15">
        <v>10</v>
      </c>
      <c r="G15">
        <v>155000</v>
      </c>
      <c r="H15">
        <v>160000</v>
      </c>
      <c r="I15">
        <v>10</v>
      </c>
      <c r="K15">
        <v>10</v>
      </c>
      <c r="L15">
        <v>155000</v>
      </c>
      <c r="M15">
        <v>160000</v>
      </c>
      <c r="N15">
        <v>10</v>
      </c>
    </row>
    <row r="16" spans="1:14" x14ac:dyDescent="0.15">
      <c r="A16">
        <v>14</v>
      </c>
      <c r="B16">
        <v>165000</v>
      </c>
      <c r="C16">
        <v>170000</v>
      </c>
      <c r="D16">
        <v>14</v>
      </c>
      <c r="F16">
        <v>11</v>
      </c>
      <c r="G16">
        <v>165000</v>
      </c>
      <c r="H16">
        <v>170000</v>
      </c>
      <c r="I16">
        <v>11</v>
      </c>
      <c r="K16">
        <v>11</v>
      </c>
      <c r="L16">
        <v>165000</v>
      </c>
      <c r="M16">
        <v>170000</v>
      </c>
      <c r="N16">
        <v>11</v>
      </c>
    </row>
    <row r="17" spans="1:14" x14ac:dyDescent="0.15">
      <c r="A17">
        <v>15</v>
      </c>
      <c r="B17">
        <v>175000</v>
      </c>
      <c r="C17">
        <v>180000</v>
      </c>
      <c r="D17">
        <v>15</v>
      </c>
      <c r="F17">
        <v>12</v>
      </c>
      <c r="G17">
        <v>175000</v>
      </c>
      <c r="H17">
        <v>180000</v>
      </c>
      <c r="I17">
        <v>12</v>
      </c>
      <c r="K17">
        <v>12</v>
      </c>
      <c r="L17">
        <v>175000</v>
      </c>
      <c r="M17">
        <v>180000</v>
      </c>
      <c r="N17">
        <v>12</v>
      </c>
    </row>
    <row r="18" spans="1:14" x14ac:dyDescent="0.15">
      <c r="A18">
        <v>16</v>
      </c>
      <c r="B18">
        <v>185000</v>
      </c>
      <c r="C18">
        <v>190000</v>
      </c>
      <c r="D18">
        <v>16</v>
      </c>
      <c r="F18">
        <v>13</v>
      </c>
      <c r="G18">
        <v>185000</v>
      </c>
      <c r="H18">
        <v>190000</v>
      </c>
      <c r="I18">
        <v>13</v>
      </c>
      <c r="K18">
        <v>13</v>
      </c>
      <c r="L18">
        <v>185000</v>
      </c>
      <c r="M18">
        <v>190000</v>
      </c>
      <c r="N18">
        <v>13</v>
      </c>
    </row>
    <row r="19" spans="1:14" x14ac:dyDescent="0.15">
      <c r="A19">
        <v>17</v>
      </c>
      <c r="B19">
        <v>195000</v>
      </c>
      <c r="C19">
        <v>200000</v>
      </c>
      <c r="D19">
        <v>17</v>
      </c>
      <c r="F19">
        <v>14</v>
      </c>
      <c r="G19">
        <v>195000</v>
      </c>
      <c r="H19">
        <v>200000</v>
      </c>
      <c r="I19">
        <v>14</v>
      </c>
      <c r="K19">
        <v>14</v>
      </c>
      <c r="L19">
        <v>195000</v>
      </c>
      <c r="M19">
        <v>200000</v>
      </c>
      <c r="N19">
        <v>14</v>
      </c>
    </row>
    <row r="20" spans="1:14" x14ac:dyDescent="0.15">
      <c r="A20">
        <v>18</v>
      </c>
      <c r="B20">
        <v>210000</v>
      </c>
      <c r="C20">
        <v>220000</v>
      </c>
      <c r="D20">
        <v>18</v>
      </c>
      <c r="F20">
        <v>15</v>
      </c>
      <c r="G20">
        <v>210000</v>
      </c>
      <c r="H20">
        <v>220000</v>
      </c>
      <c r="I20">
        <v>15</v>
      </c>
      <c r="K20">
        <v>15</v>
      </c>
      <c r="L20">
        <v>210000</v>
      </c>
      <c r="M20">
        <v>220000</v>
      </c>
      <c r="N20">
        <v>15</v>
      </c>
    </row>
    <row r="21" spans="1:14" x14ac:dyDescent="0.15">
      <c r="A21">
        <v>19</v>
      </c>
      <c r="B21">
        <v>230000</v>
      </c>
      <c r="C21">
        <v>240000</v>
      </c>
      <c r="D21">
        <v>19</v>
      </c>
      <c r="F21">
        <v>16</v>
      </c>
      <c r="G21">
        <v>230000</v>
      </c>
      <c r="H21">
        <v>240000</v>
      </c>
      <c r="I21">
        <v>16</v>
      </c>
      <c r="K21">
        <v>16</v>
      </c>
      <c r="L21">
        <v>230000</v>
      </c>
      <c r="M21">
        <v>240000</v>
      </c>
      <c r="N21">
        <v>16</v>
      </c>
    </row>
    <row r="22" spans="1:14" x14ac:dyDescent="0.15">
      <c r="A22">
        <v>20</v>
      </c>
      <c r="B22">
        <v>250000</v>
      </c>
      <c r="C22">
        <v>260000</v>
      </c>
      <c r="D22">
        <v>20</v>
      </c>
      <c r="F22">
        <v>17</v>
      </c>
      <c r="G22">
        <v>250000</v>
      </c>
      <c r="H22">
        <v>260000</v>
      </c>
      <c r="I22">
        <v>17</v>
      </c>
      <c r="K22">
        <v>17</v>
      </c>
      <c r="L22">
        <v>250000</v>
      </c>
      <c r="M22">
        <v>260000</v>
      </c>
      <c r="N22">
        <v>17</v>
      </c>
    </row>
    <row r="23" spans="1:14" x14ac:dyDescent="0.15">
      <c r="A23">
        <v>21</v>
      </c>
      <c r="B23">
        <v>270000</v>
      </c>
      <c r="C23">
        <v>280000</v>
      </c>
      <c r="D23">
        <v>21</v>
      </c>
      <c r="F23">
        <v>18</v>
      </c>
      <c r="G23">
        <v>270000</v>
      </c>
      <c r="H23">
        <v>280000</v>
      </c>
      <c r="I23">
        <v>18</v>
      </c>
      <c r="K23">
        <v>18</v>
      </c>
      <c r="L23">
        <v>270000</v>
      </c>
      <c r="M23">
        <v>280000</v>
      </c>
      <c r="N23">
        <v>18</v>
      </c>
    </row>
    <row r="24" spans="1:14" x14ac:dyDescent="0.15">
      <c r="A24">
        <v>22</v>
      </c>
      <c r="B24">
        <v>290000</v>
      </c>
      <c r="C24">
        <v>300000</v>
      </c>
      <c r="D24">
        <v>22</v>
      </c>
      <c r="F24">
        <v>19</v>
      </c>
      <c r="G24">
        <v>290000</v>
      </c>
      <c r="H24">
        <v>300000</v>
      </c>
      <c r="I24">
        <v>19</v>
      </c>
      <c r="K24">
        <v>19</v>
      </c>
      <c r="L24">
        <v>290000</v>
      </c>
      <c r="M24">
        <v>300000</v>
      </c>
      <c r="N24">
        <v>19</v>
      </c>
    </row>
    <row r="25" spans="1:14" x14ac:dyDescent="0.15">
      <c r="A25">
        <v>23</v>
      </c>
      <c r="B25">
        <v>310000</v>
      </c>
      <c r="C25">
        <v>320000</v>
      </c>
      <c r="D25">
        <v>23</v>
      </c>
      <c r="F25">
        <v>20</v>
      </c>
      <c r="G25">
        <v>310000</v>
      </c>
      <c r="H25">
        <v>320000</v>
      </c>
      <c r="I25">
        <v>20</v>
      </c>
      <c r="K25">
        <v>20</v>
      </c>
      <c r="L25">
        <v>310000</v>
      </c>
      <c r="M25">
        <v>320000</v>
      </c>
      <c r="N25">
        <v>20</v>
      </c>
    </row>
    <row r="26" spans="1:14" x14ac:dyDescent="0.15">
      <c r="A26">
        <v>24</v>
      </c>
      <c r="B26">
        <v>330000</v>
      </c>
      <c r="C26">
        <v>340000</v>
      </c>
      <c r="D26">
        <v>24</v>
      </c>
      <c r="F26">
        <v>21</v>
      </c>
      <c r="G26">
        <v>330000</v>
      </c>
      <c r="H26">
        <v>340000</v>
      </c>
      <c r="I26">
        <v>21</v>
      </c>
      <c r="K26">
        <v>21</v>
      </c>
      <c r="L26">
        <v>330000</v>
      </c>
      <c r="M26">
        <v>340000</v>
      </c>
      <c r="N26">
        <v>21</v>
      </c>
    </row>
    <row r="27" spans="1:14" x14ac:dyDescent="0.15">
      <c r="A27">
        <v>25</v>
      </c>
      <c r="B27">
        <v>350000</v>
      </c>
      <c r="C27">
        <v>360000</v>
      </c>
      <c r="D27">
        <v>25</v>
      </c>
      <c r="F27">
        <v>22</v>
      </c>
      <c r="G27">
        <v>350000</v>
      </c>
      <c r="H27">
        <v>360000</v>
      </c>
      <c r="I27">
        <v>22</v>
      </c>
      <c r="K27">
        <v>22</v>
      </c>
      <c r="L27">
        <v>350000</v>
      </c>
      <c r="M27">
        <v>360000</v>
      </c>
      <c r="N27">
        <v>22</v>
      </c>
    </row>
    <row r="28" spans="1:14" x14ac:dyDescent="0.15">
      <c r="A28">
        <v>26</v>
      </c>
      <c r="B28">
        <v>370000</v>
      </c>
      <c r="C28">
        <v>380000</v>
      </c>
      <c r="D28">
        <v>26</v>
      </c>
      <c r="F28">
        <v>23</v>
      </c>
      <c r="G28">
        <v>370000</v>
      </c>
      <c r="H28">
        <v>380000</v>
      </c>
      <c r="I28">
        <v>23</v>
      </c>
      <c r="K28">
        <v>23</v>
      </c>
      <c r="L28">
        <v>370000</v>
      </c>
      <c r="M28">
        <v>380000</v>
      </c>
      <c r="N28">
        <v>23</v>
      </c>
    </row>
    <row r="29" spans="1:14" x14ac:dyDescent="0.15">
      <c r="A29">
        <v>27</v>
      </c>
      <c r="B29">
        <v>395000</v>
      </c>
      <c r="C29">
        <v>410000</v>
      </c>
      <c r="D29">
        <v>27</v>
      </c>
      <c r="F29">
        <v>24</v>
      </c>
      <c r="G29">
        <v>395000</v>
      </c>
      <c r="H29">
        <v>410000</v>
      </c>
      <c r="I29">
        <v>24</v>
      </c>
      <c r="K29">
        <v>24</v>
      </c>
      <c r="L29">
        <v>395000</v>
      </c>
      <c r="M29">
        <v>410000</v>
      </c>
      <c r="N29">
        <v>24</v>
      </c>
    </row>
    <row r="30" spans="1:14" x14ac:dyDescent="0.15">
      <c r="A30">
        <v>28</v>
      </c>
      <c r="B30">
        <v>425000</v>
      </c>
      <c r="C30">
        <v>440000</v>
      </c>
      <c r="D30">
        <v>28</v>
      </c>
      <c r="F30">
        <v>25</v>
      </c>
      <c r="G30">
        <v>425000</v>
      </c>
      <c r="H30">
        <v>440000</v>
      </c>
      <c r="I30">
        <v>25</v>
      </c>
      <c r="K30">
        <v>25</v>
      </c>
      <c r="L30">
        <v>425000</v>
      </c>
      <c r="M30">
        <v>440000</v>
      </c>
      <c r="N30">
        <v>25</v>
      </c>
    </row>
    <row r="31" spans="1:14" x14ac:dyDescent="0.15">
      <c r="A31">
        <v>29</v>
      </c>
      <c r="B31">
        <v>455000</v>
      </c>
      <c r="C31">
        <v>470000</v>
      </c>
      <c r="D31">
        <v>29</v>
      </c>
      <c r="F31">
        <v>26</v>
      </c>
      <c r="G31">
        <v>455000</v>
      </c>
      <c r="H31">
        <v>470000</v>
      </c>
      <c r="I31">
        <v>26</v>
      </c>
      <c r="K31">
        <v>26</v>
      </c>
      <c r="L31">
        <v>455000</v>
      </c>
      <c r="M31">
        <v>470000</v>
      </c>
      <c r="N31">
        <v>26</v>
      </c>
    </row>
    <row r="32" spans="1:14" x14ac:dyDescent="0.15">
      <c r="A32">
        <v>30</v>
      </c>
      <c r="B32">
        <v>485000</v>
      </c>
      <c r="C32">
        <v>500000</v>
      </c>
      <c r="D32">
        <v>30</v>
      </c>
      <c r="F32">
        <v>27</v>
      </c>
      <c r="G32">
        <v>485000</v>
      </c>
      <c r="H32">
        <v>500000</v>
      </c>
      <c r="I32">
        <v>27</v>
      </c>
      <c r="K32">
        <v>27</v>
      </c>
      <c r="L32">
        <v>485000</v>
      </c>
      <c r="M32">
        <v>500000</v>
      </c>
      <c r="N32">
        <v>27</v>
      </c>
    </row>
    <row r="33" spans="1:14" x14ac:dyDescent="0.15">
      <c r="A33">
        <v>31</v>
      </c>
      <c r="B33">
        <v>515000</v>
      </c>
      <c r="C33">
        <v>530000</v>
      </c>
      <c r="D33">
        <v>31</v>
      </c>
      <c r="F33">
        <v>28</v>
      </c>
      <c r="G33">
        <v>515000</v>
      </c>
      <c r="H33">
        <v>530000</v>
      </c>
      <c r="I33">
        <v>28</v>
      </c>
      <c r="K33">
        <v>28</v>
      </c>
      <c r="L33">
        <v>515000</v>
      </c>
      <c r="M33">
        <v>530000</v>
      </c>
      <c r="N33">
        <v>28</v>
      </c>
    </row>
    <row r="34" spans="1:14" x14ac:dyDescent="0.15">
      <c r="A34">
        <v>32</v>
      </c>
      <c r="B34">
        <v>545000</v>
      </c>
      <c r="C34">
        <v>560000</v>
      </c>
      <c r="D34">
        <v>32</v>
      </c>
      <c r="F34">
        <v>29</v>
      </c>
      <c r="G34">
        <v>545000</v>
      </c>
      <c r="H34">
        <v>560000</v>
      </c>
      <c r="I34">
        <v>29</v>
      </c>
      <c r="K34">
        <v>29</v>
      </c>
      <c r="L34">
        <v>545000</v>
      </c>
      <c r="M34">
        <v>560000</v>
      </c>
      <c r="N34">
        <v>29</v>
      </c>
    </row>
    <row r="35" spans="1:14" x14ac:dyDescent="0.15">
      <c r="A35">
        <v>33</v>
      </c>
      <c r="B35">
        <v>575000</v>
      </c>
      <c r="C35">
        <v>590000</v>
      </c>
      <c r="D35">
        <v>33</v>
      </c>
      <c r="F35">
        <v>30</v>
      </c>
      <c r="G35">
        <v>575000</v>
      </c>
      <c r="H35">
        <v>590000</v>
      </c>
      <c r="I35">
        <v>30</v>
      </c>
      <c r="K35">
        <v>30</v>
      </c>
      <c r="L35">
        <v>575000</v>
      </c>
      <c r="M35">
        <v>590000</v>
      </c>
      <c r="N35">
        <v>30</v>
      </c>
    </row>
    <row r="36" spans="1:14" x14ac:dyDescent="0.15">
      <c r="A36">
        <v>34</v>
      </c>
      <c r="B36">
        <v>605000</v>
      </c>
      <c r="C36">
        <v>620000</v>
      </c>
      <c r="D36">
        <v>34</v>
      </c>
      <c r="F36">
        <v>31</v>
      </c>
      <c r="G36">
        <v>605000</v>
      </c>
      <c r="H36">
        <v>620000</v>
      </c>
      <c r="I36">
        <v>31</v>
      </c>
      <c r="K36">
        <v>31</v>
      </c>
      <c r="L36">
        <v>605000</v>
      </c>
      <c r="M36">
        <v>620000</v>
      </c>
      <c r="N36">
        <v>31</v>
      </c>
    </row>
    <row r="37" spans="1:14" x14ac:dyDescent="0.15">
      <c r="A37">
        <v>35</v>
      </c>
      <c r="B37">
        <v>635000</v>
      </c>
      <c r="C37">
        <v>650000</v>
      </c>
      <c r="D37">
        <v>35</v>
      </c>
      <c r="F37">
        <v>32</v>
      </c>
      <c r="G37">
        <v>635000</v>
      </c>
      <c r="H37">
        <v>650000</v>
      </c>
      <c r="I37">
        <v>32</v>
      </c>
      <c r="K37">
        <v>32</v>
      </c>
      <c r="L37">
        <v>635000</v>
      </c>
      <c r="M37">
        <v>650000</v>
      </c>
      <c r="N37">
        <v>32</v>
      </c>
    </row>
    <row r="38" spans="1:14" x14ac:dyDescent="0.15">
      <c r="A38">
        <v>36</v>
      </c>
      <c r="B38">
        <v>665000</v>
      </c>
      <c r="C38">
        <v>680000</v>
      </c>
      <c r="D38">
        <v>36</v>
      </c>
    </row>
    <row r="39" spans="1:14" x14ac:dyDescent="0.15">
      <c r="A39">
        <v>37</v>
      </c>
      <c r="B39">
        <v>695000</v>
      </c>
      <c r="C39">
        <v>710000</v>
      </c>
      <c r="D39">
        <v>37</v>
      </c>
    </row>
    <row r="40" spans="1:14" x14ac:dyDescent="0.15">
      <c r="A40">
        <v>38</v>
      </c>
      <c r="B40">
        <v>730000</v>
      </c>
      <c r="C40">
        <v>750000</v>
      </c>
      <c r="D40">
        <v>38</v>
      </c>
    </row>
    <row r="41" spans="1:14" x14ac:dyDescent="0.15">
      <c r="A41">
        <v>39</v>
      </c>
      <c r="B41">
        <v>770000</v>
      </c>
      <c r="C41">
        <v>790000</v>
      </c>
      <c r="D41">
        <v>39</v>
      </c>
    </row>
    <row r="42" spans="1:14" x14ac:dyDescent="0.15">
      <c r="A42">
        <v>40</v>
      </c>
      <c r="B42">
        <v>810000</v>
      </c>
      <c r="C42">
        <v>830000</v>
      </c>
      <c r="D42">
        <v>40</v>
      </c>
    </row>
    <row r="43" spans="1:14" x14ac:dyDescent="0.15">
      <c r="A43">
        <v>41</v>
      </c>
      <c r="B43">
        <v>855000</v>
      </c>
      <c r="C43">
        <v>880000</v>
      </c>
      <c r="D43">
        <v>41</v>
      </c>
    </row>
    <row r="44" spans="1:14" x14ac:dyDescent="0.15">
      <c r="A44">
        <v>42</v>
      </c>
      <c r="B44">
        <v>905000</v>
      </c>
      <c r="C44">
        <v>930000</v>
      </c>
      <c r="D44">
        <v>42</v>
      </c>
    </row>
    <row r="45" spans="1:14" x14ac:dyDescent="0.15">
      <c r="A45">
        <v>43</v>
      </c>
      <c r="B45">
        <v>955000</v>
      </c>
      <c r="C45">
        <v>980000</v>
      </c>
      <c r="D45">
        <v>43</v>
      </c>
    </row>
    <row r="46" spans="1:14" x14ac:dyDescent="0.15">
      <c r="A46">
        <v>44</v>
      </c>
      <c r="B46">
        <v>1005000</v>
      </c>
      <c r="C46">
        <v>1030000</v>
      </c>
      <c r="D46">
        <v>44</v>
      </c>
    </row>
    <row r="47" spans="1:14" x14ac:dyDescent="0.15">
      <c r="A47">
        <v>45</v>
      </c>
      <c r="B47">
        <v>1055000</v>
      </c>
      <c r="C47">
        <v>1090000</v>
      </c>
      <c r="D47">
        <v>45</v>
      </c>
    </row>
    <row r="48" spans="1:14" x14ac:dyDescent="0.15">
      <c r="A48">
        <v>46</v>
      </c>
      <c r="B48">
        <v>1115000</v>
      </c>
      <c r="C48">
        <v>1150000</v>
      </c>
      <c r="D48">
        <v>46</v>
      </c>
    </row>
    <row r="49" spans="1:4" x14ac:dyDescent="0.15">
      <c r="A49">
        <v>47</v>
      </c>
      <c r="B49">
        <v>1175000</v>
      </c>
      <c r="C49">
        <v>1210000</v>
      </c>
      <c r="D49">
        <v>47</v>
      </c>
    </row>
    <row r="50" spans="1:4" x14ac:dyDescent="0.15">
      <c r="A50">
        <v>48</v>
      </c>
      <c r="B50">
        <v>1235000</v>
      </c>
      <c r="C50">
        <v>1270000</v>
      </c>
      <c r="D50">
        <v>48</v>
      </c>
    </row>
    <row r="51" spans="1:4" x14ac:dyDescent="0.15">
      <c r="A51">
        <v>49</v>
      </c>
      <c r="B51">
        <v>1295000</v>
      </c>
      <c r="C51">
        <v>1330000</v>
      </c>
      <c r="D51">
        <v>49</v>
      </c>
    </row>
    <row r="52" spans="1:4" x14ac:dyDescent="0.15">
      <c r="A52">
        <v>50</v>
      </c>
      <c r="B52">
        <v>1355000</v>
      </c>
      <c r="C52">
        <v>1390000</v>
      </c>
      <c r="D52">
        <v>50</v>
      </c>
    </row>
  </sheetData>
  <sheetProtection algorithmName="SHA-512" hashValue="UJY4ieBow0aUs0zm6CWwDy66I+qy+6fT02jdhKiyxz206oo8kMu4IgFSBxyEY6pjFfXbIM78nMgIY5rwNcz8OQ==" saltValue="2ZLoPz/mlzdaLQXQrkPsAA=="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【説明】</vt:lpstr>
      <vt:lpstr>【給与データ使用方法（アイシステムのみ）】</vt:lpstr>
      <vt:lpstr>【入力用】</vt:lpstr>
      <vt:lpstr>【判定】</vt:lpstr>
      <vt:lpstr>様式１【申立書】</vt:lpstr>
      <vt:lpstr>申立書記載例</vt:lpstr>
      <vt:lpstr>様式２【同意書（定時決定用）】</vt:lpstr>
      <vt:lpstr>様式３【同意書（随時改定用）】</vt:lpstr>
      <vt:lpstr>等級表R4.10～</vt:lpstr>
      <vt:lpstr>様式１ブランク</vt:lpstr>
      <vt:lpstr>様式２ブランク</vt:lpstr>
      <vt:lpstr>様式３ブランク</vt:lpstr>
      <vt:lpstr>'【給与データ使用方法（アイシステムのみ）】'!Print_Area</vt:lpstr>
      <vt:lpstr>【説明】!Print_Area</vt:lpstr>
      <vt:lpstr>【入力用】!Print_Area</vt:lpstr>
      <vt:lpstr>【判定】!Print_Area</vt:lpstr>
      <vt:lpstr>申立書記載例!Print_Area</vt:lpstr>
      <vt:lpstr>様式１【申立書】!Print_Area</vt:lpstr>
      <vt:lpstr>様式１ブランク!Print_Area</vt:lpstr>
      <vt:lpstr>'様式２【同意書（定時決定用）】'!Print_Area</vt:lpstr>
      <vt:lpstr>様式２ブランク!Print_Area</vt:lpstr>
      <vt:lpstr>'様式３【同意書（随時改定用）】'!Print_Area</vt:lpstr>
      <vt:lpstr>様式３ブランク!Print_Area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植松　智子</dc:creator>
  <cp:lastModifiedBy>共済組合（大西　加那子）</cp:lastModifiedBy>
  <cp:lastPrinted>2023-06-05T06:57:20Z</cp:lastPrinted>
  <dcterms:created xsi:type="dcterms:W3CDTF">2018-07-20T05:11:53Z</dcterms:created>
  <dcterms:modified xsi:type="dcterms:W3CDTF">2025-02-13T09:13:00Z</dcterms:modified>
</cp:coreProperties>
</file>