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kyousai\Downloads\"/>
    </mc:Choice>
  </mc:AlternateContent>
  <xr:revisionPtr revIDLastSave="0" documentId="13_ncr:1_{1132A58B-A3A7-4657-B85B-C09AC337B97F}" xr6:coauthVersionLast="36" xr6:coauthVersionMax="47" xr10:uidLastSave="{00000000-0000-0000-0000-000000000000}"/>
  <bookViews>
    <workbookView xWindow="810" yWindow="-120" windowWidth="20730" windowHeight="11160" tabRatio="789" xr2:uid="{00000000-000D-0000-FFFF-FFFF00000000}"/>
  </bookViews>
  <sheets>
    <sheet name="【説明】" sheetId="9" r:id="rId1"/>
    <sheet name="【入力用（定時用）】" sheetId="10" r:id="rId2"/>
    <sheet name="【入力用（随時用）】" sheetId="11" r:id="rId3"/>
    <sheet name="【判定】" sheetId="4" r:id="rId4"/>
    <sheet name="様式１【申立書】" sheetId="13" r:id="rId5"/>
    <sheet name="申立書記載例" sheetId="14" r:id="rId6"/>
    <sheet name="様式２【同意書（定時決定用）】" sheetId="1" r:id="rId7"/>
    <sheet name="様式３【同意書（随時改定用）】" sheetId="6" r:id="rId8"/>
    <sheet name="等級表R4.10～" sheetId="3" r:id="rId9"/>
    <sheet name="様式１ブランク" sheetId="15" r:id="rId10"/>
    <sheet name="様式２ブランク" sheetId="16" r:id="rId11"/>
    <sheet name="様式３ブランク" sheetId="17" r:id="rId12"/>
  </sheets>
  <definedNames>
    <definedName name="_xlnm.Print_Area" localSheetId="0">【説明】!$A$1:$AB$33</definedName>
    <definedName name="_xlnm.Print_Area" localSheetId="2">'【入力用（随時用）】'!$A$1:$R$100</definedName>
    <definedName name="_xlnm.Print_Area" localSheetId="1">'【入力用（定時用）】'!$A$1:$R$93</definedName>
    <definedName name="_xlnm.Print_Area" localSheetId="3">【判定】!$A$1:$BY$66</definedName>
    <definedName name="_xlnm.Print_Area" localSheetId="5">申立書記載例!$A$1:$Q$46</definedName>
    <definedName name="_xlnm.Print_Area" localSheetId="4">様式１【申立書】!$A$1:$Q$46</definedName>
    <definedName name="_xlnm.Print_Area" localSheetId="9">様式１ブランク!$A$1:$Q$46</definedName>
    <definedName name="_xlnm.Print_Area" localSheetId="6">'様式２【同意書（定時決定用）】'!$A$1:$AN$72</definedName>
    <definedName name="_xlnm.Print_Area" localSheetId="10">様式２ブランク!$A$1:$AN$72</definedName>
    <definedName name="_xlnm.Print_Area" localSheetId="7">'様式３【同意書（随時改定用）】'!$A$1:$AN$99</definedName>
    <definedName name="_xlnm.Print_Area" localSheetId="11">様式３ブランク!$A$1:$AN$99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2" i="4" l="1"/>
  <c r="AL41" i="4"/>
  <c r="H19" i="11"/>
  <c r="D19" i="11"/>
  <c r="H19" i="10"/>
  <c r="D19" i="10"/>
  <c r="F50" i="10"/>
  <c r="F49" i="10"/>
  <c r="G49" i="10"/>
  <c r="H49" i="10"/>
  <c r="I49" i="10"/>
  <c r="J49" i="10"/>
  <c r="K49" i="10"/>
  <c r="L49" i="10"/>
  <c r="M49" i="10"/>
  <c r="N49" i="10"/>
  <c r="N51" i="10" s="1"/>
  <c r="O49" i="10"/>
  <c r="P49" i="10"/>
  <c r="Q49" i="10"/>
  <c r="G50" i="10"/>
  <c r="H50" i="10"/>
  <c r="I50" i="10"/>
  <c r="J50" i="10"/>
  <c r="K50" i="10"/>
  <c r="L50" i="10"/>
  <c r="M50" i="10"/>
  <c r="N50" i="10"/>
  <c r="O50" i="10"/>
  <c r="P50" i="10"/>
  <c r="Q50" i="10"/>
  <c r="AW47" i="4"/>
  <c r="AW46" i="4"/>
  <c r="AW45" i="4"/>
  <c r="AW44" i="4"/>
  <c r="AW43" i="4"/>
  <c r="AW42" i="4"/>
  <c r="AW41" i="4"/>
  <c r="AW40" i="4"/>
  <c r="AW39" i="4"/>
  <c r="AW38" i="4"/>
  <c r="AW37" i="4"/>
  <c r="AW36" i="4"/>
  <c r="M47" i="4"/>
  <c r="M46" i="4"/>
  <c r="M45" i="4"/>
  <c r="M44" i="4"/>
  <c r="M43" i="4"/>
  <c r="M42" i="4"/>
  <c r="M41" i="4"/>
  <c r="M40" i="4"/>
  <c r="M39" i="4"/>
  <c r="M38" i="4"/>
  <c r="M37" i="4"/>
  <c r="M36" i="4"/>
  <c r="F51" i="10" l="1"/>
  <c r="L51" i="10"/>
  <c r="O51" i="10"/>
  <c r="J51" i="10"/>
  <c r="K51" i="10"/>
  <c r="P51" i="10"/>
  <c r="H51" i="10"/>
  <c r="G51" i="10"/>
  <c r="M51" i="10"/>
  <c r="Q51" i="10"/>
  <c r="I51" i="10"/>
  <c r="D53" i="11" l="1"/>
  <c r="AN19" i="16" l="1"/>
  <c r="AN18" i="16"/>
  <c r="AN17" i="16"/>
  <c r="AN16" i="16"/>
  <c r="AN15" i="16"/>
  <c r="AN14" i="16"/>
  <c r="AN13" i="16"/>
  <c r="AN12" i="16"/>
  <c r="AN11" i="16"/>
  <c r="AN10" i="16"/>
  <c r="AN9" i="16"/>
  <c r="AN8" i="16"/>
  <c r="V65" i="6" l="1"/>
  <c r="P65" i="6"/>
  <c r="G65" i="6"/>
  <c r="C65" i="6"/>
  <c r="AD64" i="6"/>
  <c r="BR49" i="4" l="1"/>
  <c r="BD51" i="4"/>
  <c r="AW51" i="4"/>
  <c r="AP51" i="4"/>
  <c r="S38" i="6" s="1"/>
  <c r="F51" i="4"/>
  <c r="AT47" i="4"/>
  <c r="M20" i="6" s="1"/>
  <c r="AT46" i="4"/>
  <c r="M19" i="6" s="1"/>
  <c r="AT45" i="4"/>
  <c r="M18" i="6" s="1"/>
  <c r="AT44" i="4"/>
  <c r="M17" i="6" s="1"/>
  <c r="AT43" i="4"/>
  <c r="M16" i="6" s="1"/>
  <c r="AT42" i="4"/>
  <c r="M15" i="6" s="1"/>
  <c r="AT41" i="4"/>
  <c r="M14" i="6" s="1"/>
  <c r="AT40" i="4"/>
  <c r="M13" i="6" s="1"/>
  <c r="AT39" i="4"/>
  <c r="M12" i="6" s="1"/>
  <c r="AT38" i="4"/>
  <c r="M11" i="6" s="1"/>
  <c r="AT37" i="4"/>
  <c r="M10" i="6" s="1"/>
  <c r="AT36" i="4"/>
  <c r="M9" i="6" s="1"/>
  <c r="CB44" i="4"/>
  <c r="AQ47" i="4"/>
  <c r="F20" i="6" s="1"/>
  <c r="AQ46" i="4"/>
  <c r="F19" i="6" s="1"/>
  <c r="AQ45" i="4"/>
  <c r="F18" i="6" s="1"/>
  <c r="AQ44" i="4"/>
  <c r="F17" i="6" s="1"/>
  <c r="AQ43" i="4"/>
  <c r="F16" i="6" s="1"/>
  <c r="AQ42" i="4"/>
  <c r="F15" i="6" s="1"/>
  <c r="AQ41" i="4"/>
  <c r="F14" i="6" s="1"/>
  <c r="AQ40" i="4"/>
  <c r="F13" i="6" s="1"/>
  <c r="AQ39" i="4"/>
  <c r="F12" i="6" s="1"/>
  <c r="AQ38" i="4"/>
  <c r="F11" i="6" s="1"/>
  <c r="AQ37" i="4"/>
  <c r="F10" i="6" s="1"/>
  <c r="AQ36" i="4"/>
  <c r="F9" i="6" s="1"/>
  <c r="AL47" i="4"/>
  <c r="B20" i="6" s="1"/>
  <c r="AL46" i="4"/>
  <c r="B19" i="6" s="1"/>
  <c r="AL45" i="4"/>
  <c r="B18" i="6" s="1"/>
  <c r="AL44" i="4"/>
  <c r="B17" i="6" s="1"/>
  <c r="AL43" i="4"/>
  <c r="B16" i="6" s="1"/>
  <c r="B15" i="6"/>
  <c r="B14" i="6"/>
  <c r="AL40" i="4"/>
  <c r="B13" i="6" s="1"/>
  <c r="AL39" i="4"/>
  <c r="B12" i="6" s="1"/>
  <c r="AL38" i="4"/>
  <c r="B11" i="6" s="1"/>
  <c r="AL37" i="4"/>
  <c r="B10" i="6" s="1"/>
  <c r="AL36" i="4"/>
  <c r="B9" i="6" s="1"/>
  <c r="H51" i="4" l="1"/>
  <c r="CB39" i="4"/>
  <c r="CB36" i="4"/>
  <c r="CB43" i="4"/>
  <c r="CB40" i="4"/>
  <c r="CB47" i="4"/>
  <c r="CB37" i="4"/>
  <c r="CB45" i="4"/>
  <c r="CB38" i="4"/>
  <c r="CB42" i="4"/>
  <c r="CB41" i="4"/>
  <c r="CB46" i="4"/>
  <c r="H14" i="6"/>
  <c r="H9" i="6"/>
  <c r="H15" i="6"/>
  <c r="H12" i="6"/>
  <c r="H20" i="6"/>
  <c r="H11" i="6"/>
  <c r="H19" i="6"/>
  <c r="H16" i="6"/>
  <c r="H13" i="6"/>
  <c r="H17" i="6"/>
  <c r="H10" i="6"/>
  <c r="H18" i="6"/>
  <c r="BF51" i="4"/>
  <c r="AG39" i="6" s="1"/>
  <c r="AD39" i="6"/>
  <c r="AY51" i="4"/>
  <c r="AG38" i="6" s="1"/>
  <c r="AD38" i="6"/>
  <c r="AR51" i="4"/>
  <c r="V38" i="6" s="1"/>
  <c r="P95" i="11" l="1"/>
  <c r="N95" i="11" s="1"/>
  <c r="F54" i="11"/>
  <c r="D54" i="11"/>
  <c r="F53" i="11"/>
  <c r="B53" i="11"/>
  <c r="Q50" i="11"/>
  <c r="BH47" i="4" s="1"/>
  <c r="X20" i="6" s="1"/>
  <c r="P50" i="11"/>
  <c r="BH46" i="4" s="1"/>
  <c r="X19" i="6" s="1"/>
  <c r="O50" i="11"/>
  <c r="BH45" i="4" s="1"/>
  <c r="X18" i="6" s="1"/>
  <c r="N50" i="11"/>
  <c r="BH44" i="4" s="1"/>
  <c r="X17" i="6" s="1"/>
  <c r="AF17" i="6" s="1"/>
  <c r="M50" i="11"/>
  <c r="BH43" i="4" s="1"/>
  <c r="X16" i="6" s="1"/>
  <c r="AF16" i="6" s="1"/>
  <c r="L50" i="11"/>
  <c r="BH42" i="4" s="1"/>
  <c r="X15" i="6" s="1"/>
  <c r="AF15" i="6" s="1"/>
  <c r="K50" i="11"/>
  <c r="BH41" i="4" s="1"/>
  <c r="X14" i="6" s="1"/>
  <c r="AF14" i="6" s="1"/>
  <c r="J50" i="11"/>
  <c r="BH40" i="4" s="1"/>
  <c r="X13" i="6" s="1"/>
  <c r="AF13" i="6" s="1"/>
  <c r="I50" i="11"/>
  <c r="BH39" i="4" s="1"/>
  <c r="X12" i="6" s="1"/>
  <c r="AF12" i="6" s="1"/>
  <c r="H50" i="11"/>
  <c r="BH38" i="4" s="1"/>
  <c r="X11" i="6" s="1"/>
  <c r="AF11" i="6" s="1"/>
  <c r="G50" i="11"/>
  <c r="BH37" i="4" s="1"/>
  <c r="X10" i="6" s="1"/>
  <c r="AF10" i="6" s="1"/>
  <c r="F50" i="11"/>
  <c r="BH36" i="4" s="1"/>
  <c r="X9" i="6" s="1"/>
  <c r="AF9" i="6" s="1"/>
  <c r="Q49" i="11"/>
  <c r="P49" i="11"/>
  <c r="O49" i="11"/>
  <c r="N49" i="11"/>
  <c r="M49" i="11"/>
  <c r="L49" i="11"/>
  <c r="K49" i="11"/>
  <c r="J49" i="11"/>
  <c r="I49" i="11"/>
  <c r="H49" i="11"/>
  <c r="G49" i="11"/>
  <c r="F49" i="11"/>
  <c r="S19" i="11"/>
  <c r="O17" i="11" s="1"/>
  <c r="G19" i="11"/>
  <c r="M15" i="11"/>
  <c r="E19" i="11" l="1"/>
  <c r="K19" i="11" s="1"/>
  <c r="I19" i="11"/>
  <c r="D55" i="11"/>
  <c r="I51" i="11"/>
  <c r="BB39" i="4"/>
  <c r="BN39" i="4" s="1"/>
  <c r="M51" i="11"/>
  <c r="BB43" i="4"/>
  <c r="BN43" i="4" s="1"/>
  <c r="I57" i="11"/>
  <c r="Q51" i="11"/>
  <c r="BB47" i="4"/>
  <c r="F51" i="11"/>
  <c r="BB36" i="4"/>
  <c r="BN36" i="4" s="1"/>
  <c r="J51" i="11"/>
  <c r="BB40" i="4"/>
  <c r="BN40" i="4" s="1"/>
  <c r="N51" i="11"/>
  <c r="BB44" i="4"/>
  <c r="G51" i="11"/>
  <c r="BB37" i="4"/>
  <c r="BN37" i="4" s="1"/>
  <c r="K51" i="11"/>
  <c r="BB41" i="4"/>
  <c r="BN41" i="4" s="1"/>
  <c r="O51" i="11"/>
  <c r="BB45" i="4"/>
  <c r="H51" i="11"/>
  <c r="BB38" i="4"/>
  <c r="BN38" i="4" s="1"/>
  <c r="L51" i="11"/>
  <c r="BB42" i="4"/>
  <c r="BN42" i="4" s="1"/>
  <c r="P51" i="11"/>
  <c r="BB46" i="4"/>
  <c r="AD69" i="1"/>
  <c r="V70" i="1"/>
  <c r="P70" i="1"/>
  <c r="G70" i="1"/>
  <c r="C70" i="1"/>
  <c r="G47" i="4"/>
  <c r="F19" i="1" s="1"/>
  <c r="G46" i="4"/>
  <c r="G45" i="4"/>
  <c r="F17" i="1" s="1"/>
  <c r="G44" i="4"/>
  <c r="G43" i="4"/>
  <c r="G42" i="4"/>
  <c r="G41" i="4"/>
  <c r="G40" i="4"/>
  <c r="G39" i="4"/>
  <c r="F11" i="1" s="1"/>
  <c r="G38" i="4"/>
  <c r="G37" i="4"/>
  <c r="F9" i="1" s="1"/>
  <c r="G36" i="4"/>
  <c r="B47" i="4"/>
  <c r="B46" i="4"/>
  <c r="B45" i="4"/>
  <c r="B44" i="4"/>
  <c r="B43" i="4"/>
  <c r="B42" i="4"/>
  <c r="B41" i="4"/>
  <c r="B40" i="4"/>
  <c r="B39" i="4"/>
  <c r="B38" i="4"/>
  <c r="B37" i="4"/>
  <c r="B36" i="4"/>
  <c r="K4" i="4" l="1"/>
  <c r="BN46" i="4"/>
  <c r="P19" i="6"/>
  <c r="AF19" i="6" s="1"/>
  <c r="P18" i="6"/>
  <c r="AF18" i="6" s="1"/>
  <c r="BN45" i="4"/>
  <c r="BB53" i="4" s="1"/>
  <c r="P20" i="6"/>
  <c r="AF20" i="6" s="1"/>
  <c r="BN47" i="4"/>
  <c r="BN44" i="4"/>
  <c r="P17" i="6"/>
  <c r="F15" i="1"/>
  <c r="F13" i="1"/>
  <c r="B19" i="1"/>
  <c r="B17" i="1"/>
  <c r="B15" i="1"/>
  <c r="B13" i="1"/>
  <c r="B11" i="1"/>
  <c r="B9" i="1"/>
  <c r="B8" i="1"/>
  <c r="F18" i="1"/>
  <c r="F16" i="1"/>
  <c r="F14" i="1"/>
  <c r="F12" i="1"/>
  <c r="F10" i="1"/>
  <c r="F8" i="1"/>
  <c r="B18" i="1"/>
  <c r="B16" i="1"/>
  <c r="B14" i="1"/>
  <c r="B12" i="1"/>
  <c r="B10" i="1"/>
  <c r="S19" i="10"/>
  <c r="O17" i="10" s="1"/>
  <c r="M15" i="10"/>
  <c r="BJ53" i="4" l="1"/>
  <c r="AQ61" i="4" s="1"/>
  <c r="AF21" i="6"/>
  <c r="G19" i="10"/>
  <c r="T51" i="4"/>
  <c r="M51" i="4"/>
  <c r="J47" i="4"/>
  <c r="CA47" i="4" s="1"/>
  <c r="J46" i="4"/>
  <c r="J45" i="4"/>
  <c r="CA45" i="4" s="1"/>
  <c r="J44" i="4"/>
  <c r="CA44" i="4" s="1"/>
  <c r="J43" i="4"/>
  <c r="J42" i="4"/>
  <c r="CA42" i="4" s="1"/>
  <c r="J41" i="4"/>
  <c r="CA41" i="4" s="1"/>
  <c r="J40" i="4"/>
  <c r="CA40" i="4" s="1"/>
  <c r="J39" i="4"/>
  <c r="CA39" i="4" s="1"/>
  <c r="J38" i="4"/>
  <c r="CA38" i="4" s="1"/>
  <c r="J37" i="4"/>
  <c r="CA37" i="4" s="1"/>
  <c r="J36" i="4"/>
  <c r="CA36" i="4" s="1"/>
  <c r="I19" i="10" l="1"/>
  <c r="E19" i="10"/>
  <c r="K19" i="10" s="1"/>
  <c r="CA43" i="4"/>
  <c r="CA46" i="4"/>
  <c r="BB56" i="4" s="1"/>
  <c r="BE62" i="4"/>
  <c r="BL62" i="4"/>
  <c r="BG62" i="4"/>
  <c r="BN62" i="4"/>
  <c r="AZ62" i="4"/>
  <c r="AX62" i="4"/>
  <c r="K40" i="6"/>
  <c r="O51" i="4"/>
  <c r="V51" i="4"/>
  <c r="H17" i="1"/>
  <c r="H12" i="1"/>
  <c r="H16" i="1"/>
  <c r="H9" i="1"/>
  <c r="H14" i="1"/>
  <c r="H18" i="1"/>
  <c r="H8" i="1"/>
  <c r="H13" i="1"/>
  <c r="H10" i="1"/>
  <c r="H11" i="1"/>
  <c r="H15" i="1"/>
  <c r="H19" i="1"/>
  <c r="P88" i="10"/>
  <c r="N88" i="10" s="1"/>
  <c r="R37" i="4"/>
  <c r="R38" i="4"/>
  <c r="R39" i="4"/>
  <c r="R40" i="4"/>
  <c r="R41" i="4"/>
  <c r="R42" i="4"/>
  <c r="R43" i="4"/>
  <c r="R44" i="4"/>
  <c r="R45" i="4"/>
  <c r="R46" i="4"/>
  <c r="R47" i="4"/>
  <c r="X37" i="4"/>
  <c r="X38" i="4"/>
  <c r="X39" i="4"/>
  <c r="X40" i="4"/>
  <c r="X41" i="4"/>
  <c r="X42" i="4"/>
  <c r="X43" i="4"/>
  <c r="X44" i="4"/>
  <c r="X45" i="4"/>
  <c r="X46" i="4"/>
  <c r="X47" i="4"/>
  <c r="X36" i="4"/>
  <c r="R36" i="4"/>
  <c r="B22" i="4" l="1"/>
  <c r="BB55" i="4"/>
  <c r="BB57" i="4" s="1"/>
  <c r="BJ57" i="4" s="1"/>
  <c r="BB54" i="4"/>
  <c r="BJ54" i="4" s="1"/>
  <c r="AD46" i="4"/>
  <c r="AD42" i="4"/>
  <c r="AD47" i="4"/>
  <c r="AD36" i="4"/>
  <c r="AD45" i="4"/>
  <c r="AD43" i="4"/>
  <c r="AD39" i="4"/>
  <c r="AD38" i="4"/>
  <c r="AD41" i="4"/>
  <c r="AD37" i="4"/>
  <c r="AD44" i="4"/>
  <c r="AD40" i="4"/>
  <c r="AQ64" i="4" l="1"/>
  <c r="BL65" i="4" s="1"/>
  <c r="CG41" i="4" s="1"/>
  <c r="AF8" i="1"/>
  <c r="P54" i="4"/>
  <c r="P53" i="4"/>
  <c r="X53" i="4" s="1"/>
  <c r="G58" i="4" s="1"/>
  <c r="X54" i="4" l="1"/>
  <c r="G61" i="4" s="1"/>
  <c r="AZ65" i="4"/>
  <c r="BE65" i="4"/>
  <c r="CF41" i="4" s="1"/>
  <c r="AX65" i="4"/>
  <c r="CE41" i="4" s="1"/>
  <c r="BN65" i="4"/>
  <c r="BG65" i="4"/>
  <c r="U62" i="4" l="1"/>
  <c r="P62" i="4"/>
  <c r="N62" i="4"/>
  <c r="CE40" i="4" s="1"/>
  <c r="W62" i="4"/>
  <c r="AB62" i="4"/>
  <c r="CG40" i="4" s="1"/>
  <c r="AD62" i="4"/>
  <c r="P59" i="4"/>
  <c r="AD59" i="4"/>
  <c r="W59" i="4"/>
  <c r="U59" i="4"/>
  <c r="N59" i="4"/>
  <c r="AB59" i="4"/>
  <c r="CH41" i="4"/>
  <c r="P22" i="4"/>
  <c r="I22" i="4"/>
  <c r="M9" i="1"/>
  <c r="M10" i="1"/>
  <c r="M11" i="1"/>
  <c r="M12" i="1"/>
  <c r="M13" i="1"/>
  <c r="M14" i="1"/>
  <c r="M15" i="1"/>
  <c r="M16" i="1"/>
  <c r="M17" i="1"/>
  <c r="M18" i="1"/>
  <c r="M19" i="1"/>
  <c r="M8" i="1"/>
  <c r="P9" i="1"/>
  <c r="P10" i="1"/>
  <c r="P11" i="1"/>
  <c r="P12" i="1"/>
  <c r="P13" i="1"/>
  <c r="P14" i="1"/>
  <c r="P15" i="1"/>
  <c r="P16" i="1"/>
  <c r="P17" i="1"/>
  <c r="P18" i="1"/>
  <c r="P19" i="1"/>
  <c r="X9" i="1"/>
  <c r="X10" i="1"/>
  <c r="X11" i="1"/>
  <c r="X12" i="1"/>
  <c r="X13" i="1"/>
  <c r="X14" i="1"/>
  <c r="X15" i="1"/>
  <c r="X16" i="1"/>
  <c r="X17" i="1"/>
  <c r="X18" i="1"/>
  <c r="X19" i="1"/>
  <c r="AF25" i="1"/>
  <c r="X25" i="1"/>
  <c r="P25" i="1"/>
  <c r="CF40" i="4" l="1"/>
  <c r="P31" i="1"/>
  <c r="W22" i="4"/>
  <c r="AH25" i="1"/>
  <c r="Z25" i="1"/>
  <c r="R25" i="1"/>
  <c r="CH40" i="4" l="1"/>
  <c r="K2" i="4" s="1"/>
  <c r="AF9" i="1"/>
  <c r="AF10" i="1"/>
  <c r="AF11" i="1"/>
  <c r="AF12" i="1"/>
  <c r="AF13" i="1"/>
  <c r="AF14" i="1"/>
  <c r="AF15" i="1"/>
  <c r="AF16" i="1"/>
  <c r="AF18" i="1"/>
  <c r="AF19" i="1"/>
  <c r="AF17" i="1" l="1"/>
  <c r="S25" i="6" l="1"/>
  <c r="S27" i="6"/>
  <c r="AD25" i="6" l="1"/>
  <c r="AD31" i="6" l="1"/>
  <c r="AG43" i="6"/>
  <c r="I37" i="1"/>
  <c r="X21" i="6"/>
  <c r="P21" i="6" l="1"/>
  <c r="AG42" i="6"/>
  <c r="AD43" i="6"/>
  <c r="V42" i="6"/>
  <c r="AD42" i="6"/>
  <c r="B31" i="1"/>
  <c r="AC47" i="6" l="1"/>
  <c r="AD41" i="6"/>
  <c r="AG41" i="6"/>
  <c r="I31" i="1"/>
  <c r="X8" i="1"/>
  <c r="X20" i="1" s="1"/>
  <c r="P8" i="1"/>
  <c r="P20" i="1" s="1"/>
  <c r="AN9" i="1"/>
  <c r="AN10" i="1"/>
  <c r="AN11" i="1"/>
  <c r="AN12" i="1"/>
  <c r="AN13" i="1"/>
  <c r="AN14" i="1"/>
  <c r="AN15" i="1"/>
  <c r="AN16" i="1"/>
  <c r="AN17" i="1"/>
  <c r="AN18" i="1"/>
  <c r="AN19" i="1"/>
  <c r="AN8" i="1"/>
  <c r="Z31" i="1" l="1"/>
  <c r="AF31" i="1"/>
  <c r="X31" i="1"/>
  <c r="AH31" i="1"/>
  <c r="R31" i="1"/>
  <c r="S29" i="6"/>
  <c r="S31" i="6" s="1"/>
  <c r="S23" i="6" l="1"/>
  <c r="AD23" i="6"/>
  <c r="AF20" i="1"/>
  <c r="K42" i="6" l="1"/>
  <c r="B37" i="1"/>
  <c r="AG40" i="6"/>
  <c r="V40" i="6"/>
  <c r="R47" i="6" l="1"/>
  <c r="G47" i="6"/>
  <c r="AD40" i="6"/>
  <c r="S40" i="6"/>
  <c r="S42" i="6"/>
  <c r="AH37" i="1" l="1"/>
  <c r="R37" i="1"/>
  <c r="Z37" i="1"/>
  <c r="I42" i="1" l="1"/>
  <c r="P37" i="1"/>
  <c r="AF37" i="1"/>
  <c r="X37" i="1"/>
</calcChain>
</file>

<file path=xl/sharedStrings.xml><?xml version="1.0" encoding="utf-8"?>
<sst xmlns="http://schemas.openxmlformats.org/spreadsheetml/2006/main" count="1110" uniqueCount="394">
  <si>
    <t>㊞</t>
    <phoneticPr fontId="4"/>
  </si>
  <si>
    <t>【組合員の同意欄】</t>
    <rPh sb="1" eb="3">
      <t>クミアイ</t>
    </rPh>
    <rPh sb="3" eb="4">
      <t>イン</t>
    </rPh>
    <phoneticPr fontId="4"/>
  </si>
  <si>
    <t>円</t>
    <rPh sb="0" eb="1">
      <t>エン</t>
    </rPh>
    <phoneticPr fontId="4"/>
  </si>
  <si>
    <t>千円</t>
    <rPh sb="0" eb="2">
      <t>センエン</t>
    </rPh>
    <phoneticPr fontId="4"/>
  </si>
  <si>
    <t>月　額</t>
    <rPh sb="0" eb="1">
      <t>ツキ</t>
    </rPh>
    <rPh sb="2" eb="3">
      <t>ガク</t>
    </rPh>
    <phoneticPr fontId="4"/>
  </si>
  <si>
    <t>等　級</t>
    <rPh sb="0" eb="1">
      <t>トウ</t>
    </rPh>
    <rPh sb="2" eb="3">
      <t>キュウ</t>
    </rPh>
    <phoneticPr fontId="4"/>
  </si>
  <si>
    <t>標準報酬</t>
    <rPh sb="0" eb="2">
      <t>ヒョウジュン</t>
    </rPh>
    <rPh sb="2" eb="4">
      <t>ホウシュウ</t>
    </rPh>
    <phoneticPr fontId="4"/>
  </si>
  <si>
    <t>短期給付</t>
    <rPh sb="0" eb="2">
      <t>タンキ</t>
    </rPh>
    <rPh sb="2" eb="4">
      <t>キュウフ</t>
    </rPh>
    <phoneticPr fontId="4"/>
  </si>
  <si>
    <t>合計</t>
    <rPh sb="0" eb="2">
      <t>ゴウケイ</t>
    </rPh>
    <phoneticPr fontId="4"/>
  </si>
  <si>
    <t>・</t>
    <phoneticPr fontId="4"/>
  </si>
  <si>
    <t>【申請にあたっての注意事項】</t>
    <rPh sb="1" eb="3">
      <t>シンセイ</t>
    </rPh>
    <rPh sb="9" eb="11">
      <t>チュウイ</t>
    </rPh>
    <rPh sb="11" eb="13">
      <t>ジコウ</t>
    </rPh>
    <phoneticPr fontId="4"/>
  </si>
  <si>
    <t>【前年７月～本年６月の報酬額等の欄】</t>
    <rPh sb="1" eb="2">
      <t>マエ</t>
    </rPh>
    <rPh sb="2" eb="3">
      <t>ネン</t>
    </rPh>
    <rPh sb="4" eb="5">
      <t>ガツ</t>
    </rPh>
    <rPh sb="6" eb="8">
      <t>ホンネン</t>
    </rPh>
    <rPh sb="9" eb="10">
      <t>ガツ</t>
    </rPh>
    <rPh sb="11" eb="13">
      <t>ホウシュウ</t>
    </rPh>
    <rPh sb="13" eb="14">
      <t>ガク</t>
    </rPh>
    <rPh sb="14" eb="15">
      <t>トウ</t>
    </rPh>
    <rPh sb="16" eb="17">
      <t>ラン</t>
    </rPh>
    <phoneticPr fontId="4"/>
  </si>
  <si>
    <t>短期</t>
    <rPh sb="0" eb="2">
      <t>タンキ</t>
    </rPh>
    <phoneticPr fontId="2"/>
  </si>
  <si>
    <t>・</t>
    <phoneticPr fontId="4"/>
  </si>
  <si>
    <t>標準報酬月額は、年金や傷病手当金など、組合員が受ける給付の額にも影響を及ぼすことに留意してください。</t>
    <rPh sb="0" eb="2">
      <t>ヒョウジュン</t>
    </rPh>
    <rPh sb="2" eb="4">
      <t>ホウシュウ</t>
    </rPh>
    <rPh sb="4" eb="6">
      <t>ゲツガク</t>
    </rPh>
    <rPh sb="8" eb="10">
      <t>ネンキン</t>
    </rPh>
    <rPh sb="11" eb="13">
      <t>ショウビョウ</t>
    </rPh>
    <rPh sb="13" eb="16">
      <t>テアテキン</t>
    </rPh>
    <rPh sb="19" eb="21">
      <t>クミアイ</t>
    </rPh>
    <rPh sb="21" eb="22">
      <t>イン</t>
    </rPh>
    <rPh sb="23" eb="24">
      <t>ウ</t>
    </rPh>
    <rPh sb="26" eb="28">
      <t>キュウフ</t>
    </rPh>
    <rPh sb="29" eb="30">
      <t>ガク</t>
    </rPh>
    <rPh sb="32" eb="34">
      <t>エイキョウ</t>
    </rPh>
    <rPh sb="35" eb="36">
      <t>オヨ</t>
    </rPh>
    <rPh sb="41" eb="43">
      <t>リュウイ</t>
    </rPh>
    <phoneticPr fontId="4"/>
  </si>
  <si>
    <t>・</t>
    <phoneticPr fontId="4"/>
  </si>
  <si>
    <t>「当年６月１日から７月１日までの間に組合員の資格を取得した者」及び「当年７月から９月までのいずれかの月から随時</t>
    <rPh sb="1" eb="3">
      <t>トウネン</t>
    </rPh>
    <rPh sb="4" eb="5">
      <t>ガツ</t>
    </rPh>
    <rPh sb="6" eb="7">
      <t>ニチ</t>
    </rPh>
    <rPh sb="10" eb="11">
      <t>ガツ</t>
    </rPh>
    <rPh sb="12" eb="13">
      <t>ニチ</t>
    </rPh>
    <rPh sb="16" eb="17">
      <t>カン</t>
    </rPh>
    <rPh sb="18" eb="21">
      <t>クミアイイン</t>
    </rPh>
    <rPh sb="22" eb="24">
      <t>シカク</t>
    </rPh>
    <rPh sb="25" eb="27">
      <t>シュトク</t>
    </rPh>
    <rPh sb="29" eb="30">
      <t>シャ</t>
    </rPh>
    <rPh sb="31" eb="32">
      <t>オヨ</t>
    </rPh>
    <rPh sb="34" eb="36">
      <t>トウネン</t>
    </rPh>
    <rPh sb="37" eb="38">
      <t>ガツ</t>
    </rPh>
    <rPh sb="41" eb="42">
      <t>ガツ</t>
    </rPh>
    <rPh sb="50" eb="51">
      <t>ツキ</t>
    </rPh>
    <rPh sb="53" eb="55">
      <t>ズイジ</t>
    </rPh>
    <phoneticPr fontId="2"/>
  </si>
  <si>
    <t>改定・育児休業終了時改定・産前産後休業終了時改定が行われる者又は改定が行われる予定の者」はその年の定時決定の対</t>
    <phoneticPr fontId="2"/>
  </si>
  <si>
    <t>象となりません。</t>
    <phoneticPr fontId="2"/>
  </si>
  <si>
    <t>【標準報酬月額の比較欄】</t>
    <rPh sb="1" eb="3">
      <t>ヒョウジュン</t>
    </rPh>
    <rPh sb="3" eb="5">
      <t>ホウシュウ</t>
    </rPh>
    <rPh sb="5" eb="7">
      <t>ゲツガク</t>
    </rPh>
    <rPh sb="8" eb="10">
      <t>ヒカク</t>
    </rPh>
    <rPh sb="10" eb="11">
      <t>ラン</t>
    </rPh>
    <phoneticPr fontId="4"/>
  </si>
  <si>
    <t>従前の
標準報酬月額</t>
    <rPh sb="0" eb="2">
      <t>ジュウゼン</t>
    </rPh>
    <rPh sb="4" eb="6">
      <t>ヒョウジュン</t>
    </rPh>
    <rPh sb="6" eb="8">
      <t>ホウシュウ</t>
    </rPh>
    <rPh sb="8" eb="10">
      <t>ゲツガク</t>
    </rPh>
    <phoneticPr fontId="4"/>
  </si>
  <si>
    <t>算定基礎月</t>
    <rPh sb="0" eb="2">
      <t>サンテイ</t>
    </rPh>
    <rPh sb="2" eb="4">
      <t>キソ</t>
    </rPh>
    <rPh sb="4" eb="5">
      <t>ツキ</t>
    </rPh>
    <phoneticPr fontId="4"/>
  </si>
  <si>
    <t>　私は本年の定時決定にあたり、【申請にあたっての注意事項】欄の各事項を確認したうえで、年間報酬額の平均で決定することを希望しますので、当所属所長が申立てすることに同意します。</t>
    <rPh sb="1" eb="2">
      <t>ワタシ</t>
    </rPh>
    <rPh sb="3" eb="5">
      <t>ホンネン</t>
    </rPh>
    <rPh sb="6" eb="8">
      <t>テイジ</t>
    </rPh>
    <rPh sb="8" eb="10">
      <t>ケッテイ</t>
    </rPh>
    <rPh sb="47" eb="48">
      <t>ガク</t>
    </rPh>
    <rPh sb="59" eb="61">
      <t>キボウ</t>
    </rPh>
    <rPh sb="67" eb="68">
      <t>トウ</t>
    </rPh>
    <rPh sb="68" eb="70">
      <t>ショゾク</t>
    </rPh>
    <rPh sb="70" eb="71">
      <t>ショ</t>
    </rPh>
    <rPh sb="71" eb="72">
      <t>チョウ</t>
    </rPh>
    <rPh sb="73" eb="75">
      <t>モウシタ</t>
    </rPh>
    <rPh sb="81" eb="83">
      <t>ドウイ</t>
    </rPh>
    <phoneticPr fontId="4"/>
  </si>
  <si>
    <t>支払基礎日数</t>
    <phoneticPr fontId="2"/>
  </si>
  <si>
    <t>固定的給与</t>
    <rPh sb="0" eb="3">
      <t>コテイテキ</t>
    </rPh>
    <rPh sb="3" eb="5">
      <t>キュウヨ</t>
    </rPh>
    <phoneticPr fontId="4"/>
  </si>
  <si>
    <t>非固定的給与</t>
    <rPh sb="0" eb="1">
      <t>ヒ</t>
    </rPh>
    <rPh sb="1" eb="4">
      <t>コテイテキ</t>
    </rPh>
    <rPh sb="4" eb="6">
      <t>キュウヨ</t>
    </rPh>
    <phoneticPr fontId="4"/>
  </si>
  <si>
    <t>円</t>
    <rPh sb="0" eb="1">
      <t>エン</t>
    </rPh>
    <phoneticPr fontId="2"/>
  </si>
  <si>
    <t>支払基礎日数</t>
    <rPh sb="0" eb="2">
      <t>シハライ</t>
    </rPh>
    <rPh sb="2" eb="4">
      <t>キソ</t>
    </rPh>
    <rPh sb="4" eb="6">
      <t>ニッスウ</t>
    </rPh>
    <phoneticPr fontId="2"/>
  </si>
  <si>
    <t>固定的給与</t>
    <rPh sb="0" eb="3">
      <t>コテイテキ</t>
    </rPh>
    <rPh sb="3" eb="5">
      <t>キュウヨ</t>
    </rPh>
    <phoneticPr fontId="2"/>
  </si>
  <si>
    <t>非固定的給与</t>
    <rPh sb="0" eb="1">
      <t>ヒ</t>
    </rPh>
    <rPh sb="1" eb="4">
      <t>コテイテキ</t>
    </rPh>
    <rPh sb="4" eb="6">
      <t>キュウヨ</t>
    </rPh>
    <phoneticPr fontId="2"/>
  </si>
  <si>
    <t>合計</t>
    <rPh sb="0" eb="2">
      <t>ゴウケイ</t>
    </rPh>
    <phoneticPr fontId="2"/>
  </si>
  <si>
    <t>等級</t>
    <rPh sb="0" eb="2">
      <t>トウキュウ</t>
    </rPh>
    <phoneticPr fontId="2"/>
  </si>
  <si>
    <t>月額</t>
    <rPh sb="0" eb="2">
      <t>ゲツガク</t>
    </rPh>
    <phoneticPr fontId="2"/>
  </si>
  <si>
    <t>厚生年金</t>
    <rPh sb="0" eb="2">
      <t>コウセイ</t>
    </rPh>
    <rPh sb="2" eb="4">
      <t>ネンキン</t>
    </rPh>
    <phoneticPr fontId="2"/>
  </si>
  <si>
    <t>円①</t>
    <rPh sb="0" eb="1">
      <t>エン</t>
    </rPh>
    <phoneticPr fontId="2"/>
  </si>
  <si>
    <t>円②</t>
    <rPh sb="0" eb="1">
      <t>エン</t>
    </rPh>
    <phoneticPr fontId="2"/>
  </si>
  <si>
    <t>円③</t>
    <rPh sb="0" eb="1">
      <t>エン</t>
    </rPh>
    <phoneticPr fontId="2"/>
  </si>
  <si>
    <t>円④</t>
    <rPh sb="0" eb="1">
      <t>エン</t>
    </rPh>
    <phoneticPr fontId="2"/>
  </si>
  <si>
    <t>②の合計</t>
    <rPh sb="2" eb="4">
      <t>ゴウケイ</t>
    </rPh>
    <phoneticPr fontId="2"/>
  </si>
  <si>
    <t>③の合計</t>
    <rPh sb="2" eb="4">
      <t>ゴウケイ</t>
    </rPh>
    <phoneticPr fontId="2"/>
  </si>
  <si>
    <t>④の合計</t>
    <rPh sb="2" eb="4">
      <t>ゴウケイ</t>
    </rPh>
    <phoneticPr fontId="2"/>
  </si>
  <si>
    <t>円a</t>
    <rPh sb="0" eb="1">
      <t>エン</t>
    </rPh>
    <phoneticPr fontId="2"/>
  </si>
  <si>
    <t>円b</t>
    <rPh sb="0" eb="1">
      <t>エン</t>
    </rPh>
    <phoneticPr fontId="2"/>
  </si>
  <si>
    <t>円c</t>
    <rPh sb="0" eb="1">
      <t>エン</t>
    </rPh>
    <phoneticPr fontId="2"/>
  </si>
  <si>
    <t>円d</t>
    <rPh sb="0" eb="1">
      <t>エン</t>
    </rPh>
    <phoneticPr fontId="2"/>
  </si>
  <si>
    <t>円e</t>
    <rPh sb="0" eb="1">
      <t>エン</t>
    </rPh>
    <phoneticPr fontId="2"/>
  </si>
  <si>
    <t>標準報酬</t>
    <rPh sb="0" eb="2">
      <t>ヒョウジュン</t>
    </rPh>
    <rPh sb="2" eb="4">
      <t>ホウシュウ</t>
    </rPh>
    <phoneticPr fontId="2"/>
  </si>
  <si>
    <t>平均額</t>
    <rPh sb="0" eb="2">
      <t>ヘイキン</t>
    </rPh>
    <rPh sb="2" eb="3">
      <t>ガク</t>
    </rPh>
    <phoneticPr fontId="2"/>
  </si>
  <si>
    <t>円⑤</t>
    <rPh sb="0" eb="1">
      <t>エン</t>
    </rPh>
    <phoneticPr fontId="2"/>
  </si>
  <si>
    <t>円⑥</t>
    <rPh sb="0" eb="1">
      <t>エン</t>
    </rPh>
    <phoneticPr fontId="2"/>
  </si>
  <si>
    <t>③④の合計</t>
    <rPh sb="3" eb="5">
      <t>ゴウケイ</t>
    </rPh>
    <phoneticPr fontId="2"/>
  </si>
  <si>
    <t>平均</t>
    <rPh sb="0" eb="2">
      <t>ヘイキン</t>
    </rPh>
    <phoneticPr fontId="2"/>
  </si>
  <si>
    <t>通常の算定
（4～6月）</t>
    <rPh sb="0" eb="2">
      <t>ツウジョウ</t>
    </rPh>
    <rPh sb="3" eb="5">
      <t>サンテイ</t>
    </rPh>
    <rPh sb="10" eb="11">
      <t>ガツ</t>
    </rPh>
    <phoneticPr fontId="2"/>
  </si>
  <si>
    <t>年間平均</t>
    <rPh sb="0" eb="2">
      <t>ネンカン</t>
    </rPh>
    <rPh sb="2" eb="4">
      <t>ヘイキン</t>
    </rPh>
    <phoneticPr fontId="2"/>
  </si>
  <si>
    <t>報酬合計（4～6月）</t>
    <rPh sb="0" eb="2">
      <t>ホウシュウ</t>
    </rPh>
    <rPh sb="2" eb="4">
      <t>ゴウケイ</t>
    </rPh>
    <rPh sb="8" eb="9">
      <t>ガツ</t>
    </rPh>
    <phoneticPr fontId="2"/>
  </si>
  <si>
    <t>⑥の合計</t>
    <rPh sb="2" eb="4">
      <t>ゴウケイ</t>
    </rPh>
    <phoneticPr fontId="2"/>
  </si>
  <si>
    <t>⑤⑥の合計</t>
    <rPh sb="3" eb="5">
      <t>ゴウケイ</t>
    </rPh>
    <phoneticPr fontId="2"/>
  </si>
  <si>
    <t>随時改定</t>
    <rPh sb="0" eb="2">
      <t>ズイジ</t>
    </rPh>
    <rPh sb="2" eb="4">
      <t>カイテイ</t>
    </rPh>
    <phoneticPr fontId="2"/>
  </si>
  <si>
    <t>定時決定</t>
    <rPh sb="0" eb="2">
      <t>テイジ</t>
    </rPh>
    <rPh sb="2" eb="4">
      <t>ケッテイ</t>
    </rPh>
    <phoneticPr fontId="2"/>
  </si>
  <si>
    <t>○</t>
    <phoneticPr fontId="2"/>
  </si>
  <si>
    <t>×</t>
    <phoneticPr fontId="2"/>
  </si>
  <si>
    <t>↓</t>
    <phoneticPr fontId="2"/>
  </si>
  <si>
    <t>○</t>
    <phoneticPr fontId="2"/>
  </si>
  <si>
    <t>→</t>
    <phoneticPr fontId="2"/>
  </si>
  <si>
    <t>↓</t>
    <phoneticPr fontId="2"/>
  </si>
  <si>
    <t>対象外</t>
    <rPh sb="0" eb="2">
      <t>タイショウ</t>
    </rPh>
    <rPh sb="2" eb="3">
      <t>ガイ</t>
    </rPh>
    <phoneticPr fontId="2"/>
  </si>
  <si>
    <t>←</t>
    <phoneticPr fontId="2"/>
  </si>
  <si>
    <t>随時改定</t>
    <rPh sb="0" eb="2">
      <t>ズイジ</t>
    </rPh>
    <rPh sb="2" eb="4">
      <t>カイテイ</t>
    </rPh>
    <phoneticPr fontId="2"/>
  </si>
  <si>
    <t>定時決定</t>
    <rPh sb="0" eb="2">
      <t>テイジ</t>
    </rPh>
    <rPh sb="2" eb="4">
      <t>ケッテイ</t>
    </rPh>
    <phoneticPr fontId="2"/>
  </si>
  <si>
    <t>判定</t>
    <rPh sb="0" eb="2">
      <t>ハンテイ</t>
    </rPh>
    <phoneticPr fontId="2"/>
  </si>
  <si>
    <t>報酬合計（7～6月）</t>
    <rPh sb="0" eb="2">
      <t>ホウシュウ</t>
    </rPh>
    <rPh sb="2" eb="4">
      <t>ゴウケイ</t>
    </rPh>
    <phoneticPr fontId="2"/>
  </si>
  <si>
    <t>公立学校共済組合愛知支部で各要件等を確認した結果、保険者算定ができないことがあります。</t>
    <rPh sb="0" eb="2">
      <t>コウリツ</t>
    </rPh>
    <rPh sb="2" eb="4">
      <t>ガッコウ</t>
    </rPh>
    <rPh sb="4" eb="6">
      <t>キョウサイ</t>
    </rPh>
    <rPh sb="6" eb="8">
      <t>クミアイ</t>
    </rPh>
    <rPh sb="8" eb="10">
      <t>アイチ</t>
    </rPh>
    <rPh sb="10" eb="12">
      <t>シブ</t>
    </rPh>
    <rPh sb="13" eb="14">
      <t>カク</t>
    </rPh>
    <rPh sb="14" eb="16">
      <t>ヨウケン</t>
    </rPh>
    <rPh sb="16" eb="17">
      <t>トウ</t>
    </rPh>
    <rPh sb="18" eb="20">
      <t>カクニン</t>
    </rPh>
    <phoneticPr fontId="2"/>
  </si>
  <si>
    <t>【昇給月又は降給月前の継続した９か月及び昇給月又は降給月以後の継続した３か月の間に受けた報酬額等の欄】</t>
    <rPh sb="1" eb="3">
      <t>ショウキュウ</t>
    </rPh>
    <rPh sb="3" eb="4">
      <t>ツキ</t>
    </rPh>
    <rPh sb="4" eb="5">
      <t>マタ</t>
    </rPh>
    <rPh sb="6" eb="8">
      <t>コウキュウ</t>
    </rPh>
    <rPh sb="8" eb="9">
      <t>ツキ</t>
    </rPh>
    <rPh sb="9" eb="10">
      <t>マエ</t>
    </rPh>
    <rPh sb="11" eb="13">
      <t>ケイゾク</t>
    </rPh>
    <rPh sb="18" eb="19">
      <t>オヨ</t>
    </rPh>
    <rPh sb="20" eb="22">
      <t>ショウキュウ</t>
    </rPh>
    <rPh sb="22" eb="23">
      <t>ツキ</t>
    </rPh>
    <rPh sb="23" eb="24">
      <t>マタ</t>
    </rPh>
    <rPh sb="25" eb="27">
      <t>コウキュウ</t>
    </rPh>
    <rPh sb="27" eb="28">
      <t>ツキ</t>
    </rPh>
    <rPh sb="28" eb="30">
      <t>イゴ</t>
    </rPh>
    <rPh sb="31" eb="33">
      <t>ケイゾク</t>
    </rPh>
    <rPh sb="37" eb="38">
      <t>ゲツ</t>
    </rPh>
    <rPh sb="39" eb="40">
      <t>アイダ</t>
    </rPh>
    <rPh sb="41" eb="42">
      <t>ウ</t>
    </rPh>
    <rPh sb="44" eb="47">
      <t>ホウシュウガク</t>
    </rPh>
    <rPh sb="47" eb="48">
      <t>トウ</t>
    </rPh>
    <rPh sb="49" eb="50">
      <t>ラン</t>
    </rPh>
    <phoneticPr fontId="4"/>
  </si>
  <si>
    <t>算定基礎月の報酬支払基礎日数</t>
    <rPh sb="0" eb="2">
      <t>サンテイ</t>
    </rPh>
    <rPh sb="2" eb="4">
      <t>キソ</t>
    </rPh>
    <rPh sb="4" eb="5">
      <t>ツキ</t>
    </rPh>
    <rPh sb="6" eb="8">
      <t>ホウシュウ</t>
    </rPh>
    <rPh sb="8" eb="10">
      <t>シハラ</t>
    </rPh>
    <rPh sb="10" eb="12">
      <t>キソ</t>
    </rPh>
    <rPh sb="12" eb="14">
      <t>ニッスウ</t>
    </rPh>
    <phoneticPr fontId="4"/>
  </si>
  <si>
    <t>円①</t>
    <rPh sb="0" eb="1">
      <t>エン</t>
    </rPh>
    <phoneticPr fontId="4"/>
  </si>
  <si>
    <t>円④</t>
    <rPh sb="0" eb="1">
      <t>エン</t>
    </rPh>
    <phoneticPr fontId="4"/>
  </si>
  <si>
    <t>①合計</t>
    <rPh sb="1" eb="3">
      <t>ゴウケイ</t>
    </rPh>
    <phoneticPr fontId="4"/>
  </si>
  <si>
    <t>②平均額</t>
    <rPh sb="1" eb="3">
      <t>ヘイキン</t>
    </rPh>
    <rPh sb="3" eb="4">
      <t>ガク</t>
    </rPh>
    <phoneticPr fontId="4"/>
  </si>
  <si>
    <t>④合計</t>
    <rPh sb="1" eb="3">
      <t>ゴウケイ</t>
    </rPh>
    <phoneticPr fontId="4"/>
  </si>
  <si>
    <t>⑥平均額</t>
    <rPh sb="1" eb="3">
      <t>ヘイキン</t>
    </rPh>
    <rPh sb="3" eb="4">
      <t>ガク</t>
    </rPh>
    <phoneticPr fontId="4"/>
  </si>
  <si>
    <t>【標準報酬の月額の比較欄】※全て給与支給機関が記載してください。記載に当たっては、裏面の注意事項を参照してください。</t>
    <rPh sb="1" eb="3">
      <t>ヒョウジュン</t>
    </rPh>
    <rPh sb="3" eb="5">
      <t>ホウシュウ</t>
    </rPh>
    <rPh sb="6" eb="8">
      <t>ゲツガク</t>
    </rPh>
    <rPh sb="9" eb="11">
      <t>ヒカク</t>
    </rPh>
    <rPh sb="11" eb="12">
      <t>ラン</t>
    </rPh>
    <rPh sb="14" eb="15">
      <t>スベ</t>
    </rPh>
    <rPh sb="16" eb="18">
      <t>キュウヨ</t>
    </rPh>
    <rPh sb="18" eb="20">
      <t>シキュウ</t>
    </rPh>
    <rPh sb="20" eb="22">
      <t>キカン</t>
    </rPh>
    <rPh sb="23" eb="25">
      <t>キサイ</t>
    </rPh>
    <rPh sb="32" eb="34">
      <t>キサイ</t>
    </rPh>
    <rPh sb="35" eb="36">
      <t>ア</t>
    </rPh>
    <rPh sb="41" eb="43">
      <t>リメン</t>
    </rPh>
    <rPh sb="44" eb="46">
      <t>チュウイ</t>
    </rPh>
    <rPh sb="46" eb="48">
      <t>ジコウ</t>
    </rPh>
    <rPh sb="49" eb="51">
      <t>サンショウ</t>
    </rPh>
    <phoneticPr fontId="4"/>
  </si>
  <si>
    <t>平均額</t>
    <rPh sb="0" eb="2">
      <t>ヘイキン</t>
    </rPh>
    <rPh sb="2" eb="3">
      <t>ガク</t>
    </rPh>
    <phoneticPr fontId="4"/>
  </si>
  <si>
    <t>従前の
標準報酬の月額</t>
    <rPh sb="0" eb="2">
      <t>ジュウゼン</t>
    </rPh>
    <rPh sb="4" eb="6">
      <t>ヒョウジュン</t>
    </rPh>
    <rPh sb="6" eb="8">
      <t>ホウシュウ</t>
    </rPh>
    <rPh sb="9" eb="11">
      <t>ゲツガク</t>
    </rPh>
    <phoneticPr fontId="4"/>
  </si>
  <si>
    <t>ａ</t>
    <phoneticPr fontId="4"/>
  </si>
  <si>
    <t>ｂ</t>
    <phoneticPr fontId="4"/>
  </si>
  <si>
    <t>昇給月又は降給月
以後の継続した３か月</t>
    <rPh sb="0" eb="2">
      <t>ショウキュウ</t>
    </rPh>
    <rPh sb="2" eb="3">
      <t>ツキ</t>
    </rPh>
    <rPh sb="3" eb="4">
      <t>マタ</t>
    </rPh>
    <rPh sb="5" eb="7">
      <t>コウキュウ</t>
    </rPh>
    <rPh sb="7" eb="8">
      <t>ツキ</t>
    </rPh>
    <rPh sb="9" eb="11">
      <t>イゴ</t>
    </rPh>
    <rPh sb="12" eb="14">
      <t>ケイゾク</t>
    </rPh>
    <rPh sb="18" eb="19">
      <t>ゲツ</t>
    </rPh>
    <phoneticPr fontId="4"/>
  </si>
  <si>
    <t>ｃ</t>
    <phoneticPr fontId="4"/>
  </si>
  <si>
    <t>ｄ</t>
    <phoneticPr fontId="4"/>
  </si>
  <si>
    <t>年間平均</t>
    <rPh sb="0" eb="2">
      <t>ネンカン</t>
    </rPh>
    <rPh sb="2" eb="4">
      <t>ヘイキン</t>
    </rPh>
    <phoneticPr fontId="4"/>
  </si>
  <si>
    <t>ｅ</t>
    <phoneticPr fontId="4"/>
  </si>
  <si>
    <t>ｆ</t>
    <phoneticPr fontId="4"/>
  </si>
  <si>
    <r>
      <t>ア　ａとｃ又はｂとｄが２等級差以上</t>
    </r>
    <r>
      <rPr>
        <vertAlign val="superscript"/>
        <sz val="14"/>
        <rFont val="ＭＳ ゴシック"/>
        <family val="3"/>
        <charset val="128"/>
      </rPr>
      <t>(注１)</t>
    </r>
    <rPh sb="5" eb="6">
      <t>マタ</t>
    </rPh>
    <rPh sb="12" eb="14">
      <t>トウキュウ</t>
    </rPh>
    <rPh sb="14" eb="15">
      <t>サ</t>
    </rPh>
    <rPh sb="15" eb="17">
      <t>イジョウ</t>
    </rPh>
    <rPh sb="18" eb="19">
      <t>チュウ</t>
    </rPh>
    <phoneticPr fontId="4"/>
  </si>
  <si>
    <t>イ　ｃとｅ又はｄとｆが２等級差以上</t>
    <rPh sb="5" eb="6">
      <t>マタ</t>
    </rPh>
    <rPh sb="12" eb="14">
      <t>トウキュウ</t>
    </rPh>
    <rPh sb="14" eb="15">
      <t>サ</t>
    </rPh>
    <rPh sb="15" eb="17">
      <t>イジョウ</t>
    </rPh>
    <phoneticPr fontId="4"/>
  </si>
  <si>
    <r>
      <t>ウ　ａとｅ又はｂとｆが１等級差以上</t>
    </r>
    <r>
      <rPr>
        <vertAlign val="superscript"/>
        <sz val="14"/>
        <rFont val="ＭＳ ゴシック"/>
        <family val="3"/>
        <charset val="128"/>
      </rPr>
      <t>(注２)</t>
    </r>
    <rPh sb="5" eb="6">
      <t>マタ</t>
    </rPh>
    <rPh sb="12" eb="14">
      <t>トウキュウ</t>
    </rPh>
    <rPh sb="14" eb="15">
      <t>サ</t>
    </rPh>
    <rPh sb="15" eb="17">
      <t>イジョウ</t>
    </rPh>
    <phoneticPr fontId="4"/>
  </si>
  <si>
    <r>
      <t>○又は×</t>
    </r>
    <r>
      <rPr>
        <vertAlign val="superscript"/>
        <sz val="14"/>
        <rFont val="ＭＳ ゴシック"/>
        <family val="3"/>
        <charset val="128"/>
      </rPr>
      <t>（注３）</t>
    </r>
    <rPh sb="1" eb="2">
      <t>マタ</t>
    </rPh>
    <rPh sb="5" eb="6">
      <t>チュウ</t>
    </rPh>
    <phoneticPr fontId="4"/>
  </si>
  <si>
    <t>注１ ２等級差以上であっても、以下に該当する場合は「×」としてください。</t>
    <rPh sb="0" eb="1">
      <t>チュウ</t>
    </rPh>
    <rPh sb="4" eb="6">
      <t>トウキュウ</t>
    </rPh>
    <rPh sb="6" eb="7">
      <t>サ</t>
    </rPh>
    <rPh sb="7" eb="9">
      <t>イジョウ</t>
    </rPh>
    <rPh sb="15" eb="17">
      <t>イカ</t>
    </rPh>
    <rPh sb="18" eb="20">
      <t>ガイトウ</t>
    </rPh>
    <rPh sb="22" eb="24">
      <t>バアイ</t>
    </rPh>
    <phoneticPr fontId="4"/>
  </si>
  <si>
    <t>注２ １等級差以上であっても、以下に該当する場合は「×」としてください。</t>
    <rPh sb="0" eb="1">
      <t>チュウ</t>
    </rPh>
    <rPh sb="4" eb="6">
      <t>トウキュウ</t>
    </rPh>
    <rPh sb="6" eb="7">
      <t>サ</t>
    </rPh>
    <rPh sb="7" eb="9">
      <t>イジョウ</t>
    </rPh>
    <rPh sb="15" eb="17">
      <t>イカ</t>
    </rPh>
    <phoneticPr fontId="4"/>
  </si>
  <si>
    <t>　　　※上記アが×の場合は、随時改定の要件を満たさないため、随時改定は実施せず、「従前の標準報酬の月額」のままとなります。</t>
    <rPh sb="4" eb="6">
      <t>ジョウキ</t>
    </rPh>
    <rPh sb="10" eb="12">
      <t>バアイ</t>
    </rPh>
    <rPh sb="14" eb="16">
      <t>ズイジ</t>
    </rPh>
    <rPh sb="16" eb="18">
      <t>カイテイ</t>
    </rPh>
    <rPh sb="19" eb="21">
      <t>ヨウケン</t>
    </rPh>
    <rPh sb="22" eb="23">
      <t>ミ</t>
    </rPh>
    <rPh sb="30" eb="32">
      <t>ズイジ</t>
    </rPh>
    <rPh sb="32" eb="34">
      <t>カイテイ</t>
    </rPh>
    <rPh sb="35" eb="37">
      <t>ジッシ</t>
    </rPh>
    <rPh sb="41" eb="43">
      <t>ジュウゼン</t>
    </rPh>
    <rPh sb="44" eb="46">
      <t>ヒョウジュン</t>
    </rPh>
    <rPh sb="46" eb="48">
      <t>ホウシュウ</t>
    </rPh>
    <rPh sb="49" eb="51">
      <t>ゲツガク</t>
    </rPh>
    <phoneticPr fontId="4"/>
  </si>
  <si>
    <t>　（この用紙の提出は不要です。）</t>
    <rPh sb="4" eb="6">
      <t>ヨウシ</t>
    </rPh>
    <rPh sb="7" eb="9">
      <t>テイシュツ</t>
    </rPh>
    <rPh sb="10" eb="12">
      <t>フヨウ</t>
    </rPh>
    <phoneticPr fontId="4"/>
  </si>
  <si>
    <t>【標準報酬の月額の比較欄】の記載に当たっては、以下にご注意ください。</t>
    <rPh sb="14" eb="16">
      <t>キサイ</t>
    </rPh>
    <rPh sb="17" eb="18">
      <t>ア</t>
    </rPh>
    <rPh sb="23" eb="25">
      <t>イカ</t>
    </rPh>
    <rPh sb="27" eb="29">
      <t>チュウイ</t>
    </rPh>
    <phoneticPr fontId="4"/>
  </si>
  <si>
    <t>　私は今回の随時改定にあたり、【申請にあたっての注意事項】欄の各事項を確認したうえで、年間報酬額の平均で決定することを希望しますので、当所属所長が申立てすることに同意します。</t>
    <rPh sb="1" eb="2">
      <t>ワタシ</t>
    </rPh>
    <rPh sb="3" eb="5">
      <t>コンカイ</t>
    </rPh>
    <rPh sb="6" eb="8">
      <t>ズイジ</t>
    </rPh>
    <rPh sb="8" eb="10">
      <t>カイテイ</t>
    </rPh>
    <rPh sb="47" eb="48">
      <t>ガク</t>
    </rPh>
    <rPh sb="59" eb="61">
      <t>キボウ</t>
    </rPh>
    <rPh sb="67" eb="68">
      <t>トウ</t>
    </rPh>
    <rPh sb="68" eb="70">
      <t>ショゾク</t>
    </rPh>
    <rPh sb="70" eb="71">
      <t>ショ</t>
    </rPh>
    <rPh sb="71" eb="72">
      <t>チョウ</t>
    </rPh>
    <rPh sb="73" eb="75">
      <t>モウシタ</t>
    </rPh>
    <rPh sb="81" eb="83">
      <t>ドウイ</t>
    </rPh>
    <phoneticPr fontId="4"/>
  </si>
  <si>
    <t>この用紙は、随時改定にあたり、「昇給月又は降給月以後の継続した３か月間の標準報酬の月額」と「年間平均の標準報酬の月額」</t>
    <rPh sb="2" eb="4">
      <t>ヨウシ</t>
    </rPh>
    <rPh sb="6" eb="8">
      <t>ズイジ</t>
    </rPh>
    <rPh sb="8" eb="10">
      <t>カイテイ</t>
    </rPh>
    <phoneticPr fontId="4"/>
  </si>
  <si>
    <t>又は降給月以後の継続した３か月の間に受けた非固定的給与の月平均額を加えた額から算出した標準報酬の月額）との間に２等級</t>
    <phoneticPr fontId="2"/>
  </si>
  <si>
    <t>※昇給のときは年間平均による標準報酬月額が従前の標準報酬月額よりも1等級以上高いこと。
   降給のときは年間平均による標準報酬月額が従前の標準報酬月額よりも1等級以上低いこと。</t>
    <rPh sb="1" eb="3">
      <t>ショウキュウ</t>
    </rPh>
    <rPh sb="7" eb="9">
      <t>ネンカン</t>
    </rPh>
    <rPh sb="9" eb="11">
      <t>ヘイキン</t>
    </rPh>
    <rPh sb="14" eb="16">
      <t>ヒョウジュン</t>
    </rPh>
    <rPh sb="16" eb="18">
      <t>ホウシュウ</t>
    </rPh>
    <rPh sb="18" eb="20">
      <t>ゲツガク</t>
    </rPh>
    <rPh sb="21" eb="23">
      <t>ジュウゼン</t>
    </rPh>
    <rPh sb="24" eb="26">
      <t>ヒョウジュン</t>
    </rPh>
    <rPh sb="26" eb="28">
      <t>ホウシュウ</t>
    </rPh>
    <rPh sb="28" eb="30">
      <t>ゲツガク</t>
    </rPh>
    <rPh sb="34" eb="36">
      <t>トウキュウ</t>
    </rPh>
    <rPh sb="36" eb="38">
      <t>イジョウ</t>
    </rPh>
    <rPh sb="38" eb="39">
      <t>タカ</t>
    </rPh>
    <rPh sb="47" eb="48">
      <t>コウ</t>
    </rPh>
    <rPh sb="48" eb="49">
      <t>キュウ</t>
    </rPh>
    <rPh sb="84" eb="85">
      <t>ヒク</t>
    </rPh>
    <phoneticPr fontId="2"/>
  </si>
  <si>
    <t>掛金の追徴・還付が発生することがあります。</t>
    <rPh sb="0" eb="2">
      <t>カケキン</t>
    </rPh>
    <rPh sb="3" eb="5">
      <t>ツイチョウ</t>
    </rPh>
    <rPh sb="6" eb="8">
      <t>カンプ</t>
    </rPh>
    <rPh sb="9" eb="11">
      <t>ハッセイ</t>
    </rPh>
    <phoneticPr fontId="2"/>
  </si>
  <si>
    <t>要件A</t>
    <rPh sb="0" eb="2">
      <t>ヨウケン</t>
    </rPh>
    <phoneticPr fontId="2"/>
  </si>
  <si>
    <t>要件B</t>
    <rPh sb="0" eb="2">
      <t>ヨウケン</t>
    </rPh>
    <phoneticPr fontId="2"/>
  </si>
  <si>
    <t>要件C</t>
    <rPh sb="0" eb="2">
      <t>ヨウケン</t>
    </rPh>
    <phoneticPr fontId="2"/>
  </si>
  <si>
    <t>要件D</t>
    <rPh sb="0" eb="2">
      <t>ヨウケン</t>
    </rPh>
    <phoneticPr fontId="2"/>
  </si>
  <si>
    <t>年間平均との差が2等級以上</t>
    <rPh sb="0" eb="2">
      <t>ネンカン</t>
    </rPh>
    <rPh sb="2" eb="4">
      <t>ヘイキン</t>
    </rPh>
    <rPh sb="6" eb="7">
      <t>サ</t>
    </rPh>
    <rPh sb="9" eb="11">
      <t>トウキュウ</t>
    </rPh>
    <rPh sb="11" eb="13">
      <t>イジョウ</t>
    </rPh>
    <phoneticPr fontId="2"/>
  </si>
  <si>
    <t>従前との差が1等級以上※</t>
    <rPh sb="0" eb="2">
      <t>ジュウゼン</t>
    </rPh>
    <rPh sb="4" eb="5">
      <t>サ</t>
    </rPh>
    <rPh sb="7" eb="9">
      <t>トウキュウ</t>
    </rPh>
    <rPh sb="9" eb="11">
      <t>イジョウ</t>
    </rPh>
    <phoneticPr fontId="2"/>
  </si>
  <si>
    <t>手続き不可</t>
    <rPh sb="0" eb="2">
      <t>テツヅ</t>
    </rPh>
    <rPh sb="3" eb="5">
      <t>フカ</t>
    </rPh>
    <phoneticPr fontId="2"/>
  </si>
  <si>
    <t>公立学校共済組合愛知支部長　殿</t>
    <rPh sb="0" eb="12">
      <t>コウリツガッコウキョウサイクミアイアイチシブ</t>
    </rPh>
    <rPh sb="12" eb="13">
      <t>チョウ</t>
    </rPh>
    <rPh sb="14" eb="15">
      <t>ドノ</t>
    </rPh>
    <phoneticPr fontId="2"/>
  </si>
  <si>
    <t>記</t>
    <rPh sb="0" eb="1">
      <t>キ</t>
    </rPh>
    <phoneticPr fontId="2"/>
  </si>
  <si>
    <t>年</t>
    <rPh sb="0" eb="1">
      <t>ネン</t>
    </rPh>
    <phoneticPr fontId="2"/>
  </si>
  <si>
    <t>月</t>
    <rPh sb="0" eb="1">
      <t>ガツ</t>
    </rPh>
    <phoneticPr fontId="2"/>
  </si>
  <si>
    <t>日</t>
    <rPh sb="0" eb="1">
      <t>ニチ</t>
    </rPh>
    <phoneticPr fontId="2"/>
  </si>
  <si>
    <t>所属所名</t>
    <rPh sb="0" eb="2">
      <t>ショゾク</t>
    </rPh>
    <rPh sb="2" eb="3">
      <t>ショ</t>
    </rPh>
    <rPh sb="3" eb="4">
      <t>メイ</t>
    </rPh>
    <phoneticPr fontId="2"/>
  </si>
  <si>
    <t>所属所長</t>
    <rPh sb="0" eb="2">
      <t>ショゾク</t>
    </rPh>
    <rPh sb="2" eb="3">
      <t>ショ</t>
    </rPh>
    <rPh sb="3" eb="4">
      <t>チョウ</t>
    </rPh>
    <phoneticPr fontId="2"/>
  </si>
  <si>
    <t>公印</t>
    <rPh sb="0" eb="2">
      <t>コウイン</t>
    </rPh>
    <phoneticPr fontId="2"/>
  </si>
  <si>
    <t>詳細</t>
    <rPh sb="0" eb="2">
      <t>ショウサイ</t>
    </rPh>
    <phoneticPr fontId="2"/>
  </si>
  <si>
    <t>除外</t>
    <rPh sb="0" eb="2">
      <t>ジョガイ</t>
    </rPh>
    <phoneticPr fontId="2"/>
  </si>
  <si>
    <t>支給額</t>
    <rPh sb="0" eb="3">
      <t>シキュウガク</t>
    </rPh>
    <phoneticPr fontId="2"/>
  </si>
  <si>
    <t>末月分</t>
    <rPh sb="0" eb="1">
      <t>マツ</t>
    </rPh>
    <rPh sb="1" eb="2">
      <t>ゲツ</t>
    </rPh>
    <rPh sb="2" eb="3">
      <t>ブン</t>
    </rPh>
    <phoneticPr fontId="2"/>
  </si>
  <si>
    <t>それ以外</t>
    <rPh sb="2" eb="4">
      <t>イガイ</t>
    </rPh>
    <phoneticPr fontId="2"/>
  </si>
  <si>
    <t>定期券月数</t>
    <rPh sb="0" eb="3">
      <t>テイキケン</t>
    </rPh>
    <rPh sb="3" eb="5">
      <t>ツキスウ</t>
    </rPh>
    <phoneticPr fontId="2"/>
  </si>
  <si>
    <t>通勤手当（定期券）1か月あたり額を算出</t>
    <rPh sb="0" eb="2">
      <t>ツウキン</t>
    </rPh>
    <rPh sb="2" eb="4">
      <t>テアテ</t>
    </rPh>
    <rPh sb="5" eb="8">
      <t>テイキケン</t>
    </rPh>
    <rPh sb="11" eb="12">
      <t>ゲツ</t>
    </rPh>
    <rPh sb="15" eb="16">
      <t>ガク</t>
    </rPh>
    <rPh sb="17" eb="19">
      <t>サンシュツ</t>
    </rPh>
    <phoneticPr fontId="2"/>
  </si>
  <si>
    <t>通常</t>
    <rPh sb="0" eb="2">
      <t>ツウジョウ</t>
    </rPh>
    <phoneticPr fontId="2"/>
  </si>
  <si>
    <t>年間</t>
    <rPh sb="0" eb="2">
      <t>ネンカン</t>
    </rPh>
    <phoneticPr fontId="2"/>
  </si>
  <si>
    <t>a（端数切捨）</t>
    <rPh sb="2" eb="4">
      <t>ハスウ</t>
    </rPh>
    <rPh sb="4" eb="6">
      <t>キリシャ</t>
    </rPh>
    <phoneticPr fontId="2"/>
  </si>
  <si>
    <t>b+c（端数切捨）</t>
    <rPh sb="4" eb="6">
      <t>ハスウ</t>
    </rPh>
    <rPh sb="6" eb="8">
      <t>キリス</t>
    </rPh>
    <phoneticPr fontId="2"/>
  </si>
  <si>
    <t>d（端数切捨）</t>
    <phoneticPr fontId="2"/>
  </si>
  <si>
    <t>e（端数切捨）</t>
    <phoneticPr fontId="2"/>
  </si>
  <si>
    <t>退職等年金</t>
    <rPh sb="0" eb="2">
      <t>タイショク</t>
    </rPh>
    <rPh sb="2" eb="3">
      <t>トウ</t>
    </rPh>
    <rPh sb="3" eb="5">
      <t>ネンキン</t>
    </rPh>
    <phoneticPr fontId="2"/>
  </si>
  <si>
    <t>一部支給ない月含まず</t>
    <rPh sb="0" eb="2">
      <t>イチブ</t>
    </rPh>
    <rPh sb="2" eb="4">
      <t>シキュウ</t>
    </rPh>
    <rPh sb="6" eb="7">
      <t>ツキ</t>
    </rPh>
    <rPh sb="7" eb="8">
      <t>フク</t>
    </rPh>
    <phoneticPr fontId="2"/>
  </si>
  <si>
    <t>一部支給ない月含む</t>
    <rPh sb="0" eb="2">
      <t>イチブ</t>
    </rPh>
    <rPh sb="2" eb="4">
      <t>シキュウ</t>
    </rPh>
    <rPh sb="6" eb="7">
      <t>ツキ</t>
    </rPh>
    <rPh sb="7" eb="8">
      <t>フク</t>
    </rPh>
    <phoneticPr fontId="2"/>
  </si>
  <si>
    <t>等級</t>
    <rPh sb="0" eb="2">
      <t>トウキュウ</t>
    </rPh>
    <phoneticPr fontId="2"/>
  </si>
  <si>
    <t>退職等年金</t>
    <rPh sb="0" eb="2">
      <t>タイショク</t>
    </rPh>
    <rPh sb="2" eb="3">
      <t>トウ</t>
    </rPh>
    <rPh sb="3" eb="5">
      <t>ネンキン</t>
    </rPh>
    <phoneticPr fontId="2"/>
  </si>
  <si>
    <t>従前の
標準報酬
等級・月額</t>
    <rPh sb="0" eb="2">
      <t>ジュウゼン</t>
    </rPh>
    <rPh sb="4" eb="6">
      <t>ヒョウジュン</t>
    </rPh>
    <rPh sb="6" eb="8">
      <t>ホウシュウ</t>
    </rPh>
    <rPh sb="9" eb="11">
      <t>トウキュウ</t>
    </rPh>
    <rPh sb="12" eb="14">
      <t>ゲツガク</t>
    </rPh>
    <phoneticPr fontId="2"/>
  </si>
  <si>
    <t>・昇給のとき：従前から短厚退のいずれかで2等級以上の上昇</t>
    <rPh sb="1" eb="3">
      <t>ショウキュウ</t>
    </rPh>
    <rPh sb="7" eb="9">
      <t>ジュウゼン</t>
    </rPh>
    <rPh sb="11" eb="12">
      <t>タン</t>
    </rPh>
    <rPh sb="12" eb="13">
      <t>コウ</t>
    </rPh>
    <rPh sb="13" eb="14">
      <t>タイ</t>
    </rPh>
    <rPh sb="21" eb="23">
      <t>トウキュウ</t>
    </rPh>
    <rPh sb="23" eb="25">
      <t>イジョウ</t>
    </rPh>
    <rPh sb="26" eb="28">
      <t>ジョウショウ</t>
    </rPh>
    <phoneticPr fontId="2"/>
  </si>
  <si>
    <t>算定対象月から除外する月</t>
    <rPh sb="0" eb="2">
      <t>サンテイ</t>
    </rPh>
    <rPh sb="2" eb="4">
      <t>タイショウ</t>
    </rPh>
    <rPh sb="4" eb="5">
      <t>ヅキ</t>
    </rPh>
    <rPh sb="7" eb="9">
      <t>ジョガイ</t>
    </rPh>
    <rPh sb="11" eb="12">
      <t>ツキ</t>
    </rPh>
    <phoneticPr fontId="2"/>
  </si>
  <si>
    <t>等級表の上限/下限</t>
    <rPh sb="0" eb="2">
      <t>トウキュウ</t>
    </rPh>
    <rPh sb="2" eb="3">
      <t>ヒョウ</t>
    </rPh>
    <rPh sb="4" eb="6">
      <t>ジョウゲン</t>
    </rPh>
    <rPh sb="7" eb="9">
      <t>カゲン</t>
    </rPh>
    <phoneticPr fontId="2"/>
  </si>
  <si>
    <t>対象外
算定不可</t>
    <rPh sb="0" eb="2">
      <t>タイショウ</t>
    </rPh>
    <rPh sb="2" eb="3">
      <t>ガイ</t>
    </rPh>
    <rPh sb="4" eb="6">
      <t>サンテイ</t>
    </rPh>
    <rPh sb="6" eb="8">
      <t>フカ</t>
    </rPh>
    <phoneticPr fontId="2"/>
  </si>
  <si>
    <t>随時改定対象</t>
    <rPh sb="0" eb="2">
      <t>ズイジ</t>
    </rPh>
    <rPh sb="2" eb="4">
      <t>カイテイ</t>
    </rPh>
    <rPh sb="4" eb="6">
      <t>タイショウ</t>
    </rPh>
    <phoneticPr fontId="2"/>
  </si>
  <si>
    <t>短期給付</t>
    <rPh sb="0" eb="2">
      <t>タンキ</t>
    </rPh>
    <rPh sb="2" eb="4">
      <t>キュウフ</t>
    </rPh>
    <phoneticPr fontId="2"/>
  </si>
  <si>
    <t>標準報酬</t>
    <rPh sb="0" eb="2">
      <t>ヒョウジュン</t>
    </rPh>
    <rPh sb="2" eb="4">
      <t>ホウシュウ</t>
    </rPh>
    <phoneticPr fontId="2"/>
  </si>
  <si>
    <t>標準報酬</t>
    <rPh sb="0" eb="4">
      <t>ヒョウジュンホウシュウ</t>
    </rPh>
    <phoneticPr fontId="2"/>
  </si>
  <si>
    <t>等級</t>
    <rPh sb="0" eb="2">
      <t>トウキュウ</t>
    </rPh>
    <phoneticPr fontId="2"/>
  </si>
  <si>
    <t>月額</t>
    <rPh sb="0" eb="2">
      <t>ゲツガク</t>
    </rPh>
    <phoneticPr fontId="2"/>
  </si>
  <si>
    <t>千円</t>
    <rPh sb="0" eb="2">
      <t>センエン</t>
    </rPh>
    <phoneticPr fontId="2"/>
  </si>
  <si>
    <t>千円</t>
    <rPh sb="0" eb="1">
      <t>セン</t>
    </rPh>
    <rPh sb="1" eb="2">
      <t>エン</t>
    </rPh>
    <phoneticPr fontId="2"/>
  </si>
  <si>
    <t>【標準報酬の月額の比較欄】の（※）部分を算出する場合は、以下にご注意ください。</t>
    <rPh sb="17" eb="19">
      <t>ブブン</t>
    </rPh>
    <rPh sb="20" eb="22">
      <t>サンシュツ</t>
    </rPh>
    <rPh sb="24" eb="26">
      <t>バアイ</t>
    </rPh>
    <rPh sb="28" eb="30">
      <t>イカ</t>
    </rPh>
    <rPh sb="32" eb="34">
      <t>チュウイ</t>
    </rPh>
    <phoneticPr fontId="4"/>
  </si>
  <si>
    <t>（※）本年4月～6月の
合計額</t>
    <phoneticPr fontId="4"/>
  </si>
  <si>
    <t>（※）本年4月～6月の
平均額</t>
    <rPh sb="12" eb="14">
      <t>ヘイキン</t>
    </rPh>
    <phoneticPr fontId="2"/>
  </si>
  <si>
    <t>（※）前年7月～本年6月の合計額</t>
    <rPh sb="3" eb="5">
      <t>ゼンネン</t>
    </rPh>
    <rPh sb="6" eb="7">
      <t>ガツ</t>
    </rPh>
    <rPh sb="8" eb="10">
      <t>ホンネン</t>
    </rPh>
    <rPh sb="11" eb="12">
      <t>ガツ</t>
    </rPh>
    <rPh sb="13" eb="15">
      <t>ゴウケイ</t>
    </rPh>
    <rPh sb="15" eb="16">
      <t>ガク</t>
    </rPh>
    <phoneticPr fontId="4"/>
  </si>
  <si>
    <t>（※）前年7月～本年6月の平均額（修正平均額）</t>
    <rPh sb="17" eb="19">
      <t>シュウセイ</t>
    </rPh>
    <rPh sb="19" eb="21">
      <t>ヘイキン</t>
    </rPh>
    <rPh sb="21" eb="22">
      <t>ガク</t>
    </rPh>
    <phoneticPr fontId="4"/>
  </si>
  <si>
    <t>除外</t>
    <rPh sb="0" eb="2">
      <t>ジョガイ</t>
    </rPh>
    <phoneticPr fontId="2"/>
  </si>
  <si>
    <t>厚生年金</t>
    <rPh sb="0" eb="2">
      <t>コウセイ</t>
    </rPh>
    <rPh sb="2" eb="4">
      <t>ネンキン</t>
    </rPh>
    <phoneticPr fontId="2"/>
  </si>
  <si>
    <t>退職等年金</t>
    <rPh sb="0" eb="2">
      <t>タイショク</t>
    </rPh>
    <rPh sb="2" eb="3">
      <t>トウ</t>
    </rPh>
    <rPh sb="3" eb="5">
      <t>ネンキン</t>
    </rPh>
    <phoneticPr fontId="2"/>
  </si>
  <si>
    <t>○要件Aの内容・・・通常の随時改定の要件</t>
    <rPh sb="1" eb="3">
      <t>ヨウケン</t>
    </rPh>
    <rPh sb="5" eb="7">
      <t>ナイヨウ</t>
    </rPh>
    <phoneticPr fontId="2"/>
  </si>
  <si>
    <t>・降給のとき：従前から短厚退のいずれかで2等級以上の下降</t>
    <rPh sb="1" eb="2">
      <t>コウ</t>
    </rPh>
    <rPh sb="2" eb="3">
      <t>キュウ</t>
    </rPh>
    <rPh sb="26" eb="28">
      <t>カコウ</t>
    </rPh>
    <phoneticPr fontId="2"/>
  </si>
  <si>
    <t>除外</t>
    <rPh sb="0" eb="2">
      <t>ジョガイ</t>
    </rPh>
    <phoneticPr fontId="2"/>
  </si>
  <si>
    <t>③平均額</t>
    <rPh sb="1" eb="3">
      <t>ヘイキン</t>
    </rPh>
    <rPh sb="3" eb="4">
      <t>ガク</t>
    </rPh>
    <phoneticPr fontId="4"/>
  </si>
  <si>
    <t>円⑤</t>
    <rPh sb="0" eb="1">
      <t>エン</t>
    </rPh>
    <phoneticPr fontId="4"/>
  </si>
  <si>
    <t>⑤合計</t>
    <rPh sb="1" eb="3">
      <t>ゴウケイ</t>
    </rPh>
    <phoneticPr fontId="4"/>
  </si>
  <si>
    <t>④＋⑤</t>
    <phoneticPr fontId="4"/>
  </si>
  <si>
    <t>①⑤合計</t>
    <rPh sb="2" eb="4">
      <t>ゴウケイ</t>
    </rPh>
    <phoneticPr fontId="4"/>
  </si>
  <si>
    <t>昇給月又は降給月以後の継続した３か月
（固定的給与・非固定的給与）→通常の算定
※支払基礎日数17日未満の月でなければ算定に含む</t>
    <rPh sb="0" eb="2">
      <t>ショウキュウ</t>
    </rPh>
    <rPh sb="2" eb="3">
      <t>ツキ</t>
    </rPh>
    <rPh sb="3" eb="4">
      <t>マタ</t>
    </rPh>
    <rPh sb="5" eb="7">
      <t>コウキュウ</t>
    </rPh>
    <rPh sb="7" eb="8">
      <t>ツキ</t>
    </rPh>
    <rPh sb="8" eb="10">
      <t>イゴ</t>
    </rPh>
    <rPh sb="11" eb="13">
      <t>ケイゾク</t>
    </rPh>
    <rPh sb="17" eb="18">
      <t>ゲツ</t>
    </rPh>
    <rPh sb="20" eb="23">
      <t>コテイテキ</t>
    </rPh>
    <rPh sb="23" eb="25">
      <t>キュウヨ</t>
    </rPh>
    <rPh sb="26" eb="27">
      <t>ヒ</t>
    </rPh>
    <rPh sb="27" eb="30">
      <t>コテイテキ</t>
    </rPh>
    <rPh sb="30" eb="32">
      <t>キュウヨ</t>
    </rPh>
    <rPh sb="34" eb="36">
      <t>ツウジョウ</t>
    </rPh>
    <rPh sb="37" eb="39">
      <t>サンテイ</t>
    </rPh>
    <rPh sb="41" eb="43">
      <t>シハライ</t>
    </rPh>
    <rPh sb="43" eb="45">
      <t>キソ</t>
    </rPh>
    <rPh sb="45" eb="47">
      <t>ニッスウ</t>
    </rPh>
    <rPh sb="49" eb="50">
      <t>ニチ</t>
    </rPh>
    <rPh sb="50" eb="52">
      <t>ミマン</t>
    </rPh>
    <rPh sb="53" eb="54">
      <t>ツキ</t>
    </rPh>
    <rPh sb="59" eb="61">
      <t>サンテイ</t>
    </rPh>
    <rPh sb="62" eb="63">
      <t>フク</t>
    </rPh>
    <phoneticPr fontId="4"/>
  </si>
  <si>
    <t>通常</t>
    <rPh sb="0" eb="2">
      <t>ツウジョウ</t>
    </rPh>
    <phoneticPr fontId="2"/>
  </si>
  <si>
    <t>年間
固定</t>
    <rPh sb="0" eb="2">
      <t>ネンカン</t>
    </rPh>
    <rPh sb="3" eb="5">
      <t>コテイ</t>
    </rPh>
    <phoneticPr fontId="2"/>
  </si>
  <si>
    <t>年間
非固定</t>
    <rPh sb="0" eb="2">
      <t>ネンカン</t>
    </rPh>
    <rPh sb="3" eb="4">
      <t>ヒ</t>
    </rPh>
    <phoneticPr fontId="2"/>
  </si>
  <si>
    <t>②
端数切捨</t>
    <rPh sb="2" eb="4">
      <t>ハスウ</t>
    </rPh>
    <rPh sb="4" eb="6">
      <t>キリス</t>
    </rPh>
    <phoneticPr fontId="4"/>
  </si>
  <si>
    <t>③＋⑥
端数切捨</t>
    <rPh sb="4" eb="6">
      <t>ハスウ</t>
    </rPh>
    <rPh sb="6" eb="8">
      <t>キリス</t>
    </rPh>
    <phoneticPr fontId="4"/>
  </si>
  <si>
    <t>（注１）～（注３）裏面参照</t>
    <rPh sb="1" eb="2">
      <t>チュウ</t>
    </rPh>
    <rPh sb="6" eb="7">
      <t>チュウ</t>
    </rPh>
    <rPh sb="9" eb="11">
      <t>ウラメン</t>
    </rPh>
    <rPh sb="11" eb="13">
      <t>サンショウ</t>
    </rPh>
    <phoneticPr fontId="2"/>
  </si>
  <si>
    <t>（昇給月又は降給月以後の継続した３か月の間に受けた固定的給与の月平均額に昇給月又は降給月前の継続した９か月及び昇給月</t>
    <phoneticPr fontId="2"/>
  </si>
  <si>
    <t>標準報酬の月額は、年金や傷病手当金など、組合員が受ける給付の額にも影響を及ぼすことに留意してください。</t>
    <rPh sb="0" eb="2">
      <t>ヒョウジュン</t>
    </rPh>
    <rPh sb="2" eb="4">
      <t>ホウシュウ</t>
    </rPh>
    <rPh sb="5" eb="7">
      <t>ゲツガク</t>
    </rPh>
    <rPh sb="9" eb="11">
      <t>ネンキン</t>
    </rPh>
    <rPh sb="12" eb="14">
      <t>ショウビョウ</t>
    </rPh>
    <rPh sb="14" eb="17">
      <t>テアテキン</t>
    </rPh>
    <rPh sb="20" eb="22">
      <t>クミアイ</t>
    </rPh>
    <rPh sb="22" eb="23">
      <t>イン</t>
    </rPh>
    <rPh sb="24" eb="25">
      <t>ウ</t>
    </rPh>
    <rPh sb="27" eb="29">
      <t>キュウフ</t>
    </rPh>
    <rPh sb="30" eb="31">
      <t>ガク</t>
    </rPh>
    <rPh sb="33" eb="35">
      <t>エイキョウ</t>
    </rPh>
    <rPh sb="36" eb="37">
      <t>オヨ</t>
    </rPh>
    <rPh sb="42" eb="44">
      <t>リュウイ</t>
    </rPh>
    <phoneticPr fontId="4"/>
  </si>
  <si>
    <t xml:space="preserve">１　支払基礎日数が17日未満の月の報酬額は除く。
２　欠勤や無給休職により報酬の全部が支給されない場合は、支払基礎日数が17日以上である月は実支給額を用いることとする。
　　休職者給与を受けていること等により報酬の一部が支給されない月がある場合は、通常の方法による算定をするときは該当月の
　　支払基礎日数が17日以上であれば実支給額を用いることし、年間平均による算定をするときには当該月を除く。
３　給与の支払いに遅配がある場合
　ア　昇給月又は降給月前の継続した９か月より前に支払うべきであった給与の遅配分を年間平均の算定の対象となる月に受けた
　　場合は、その遅配分に当たる報酬の額を除く。
　イ　昇給月又は降給月前の継続した９か月までの間に本来支払うはずの報酬の一部が昇給月又は降給月から４か月目以降に
　　支払われることになった場合は、その本来支払うはずだった月を除く。
４　昇給月又は降給月前の継続した９か月及び昇給月又は降給月以後の継続した３か月までの間に固定的給与の変動が起こった場合
　でも、報酬月額の算定の対象となる月であれば、固定的給与の変動が反映された報酬も含めて平均を算定する。
５　昇給月又は降給月前の継続した９か月及び昇給月又は降給月以後の継続した３か月の間に、今回の保険者算定の要件を満たす
　所属所（部署）に異動した場合（組合員資格の得喪を伴う異動を除く。）でも、報酬月額の算定の対象となる月であれば、
　異動前の所属所（部署）で受けた報酬も含めて平均を算定する。
</t>
    <rPh sb="43" eb="45">
      <t>シキュウ</t>
    </rPh>
    <rPh sb="49" eb="51">
      <t>バアイ</t>
    </rPh>
    <rPh sb="53" eb="55">
      <t>シハライ</t>
    </rPh>
    <rPh sb="55" eb="57">
      <t>キソ</t>
    </rPh>
    <rPh sb="57" eb="59">
      <t>ニッスウ</t>
    </rPh>
    <rPh sb="62" eb="63">
      <t>ニチ</t>
    </rPh>
    <rPh sb="63" eb="65">
      <t>イジョウ</t>
    </rPh>
    <rPh sb="68" eb="69">
      <t>ツキ</t>
    </rPh>
    <rPh sb="70" eb="71">
      <t>ジツ</t>
    </rPh>
    <rPh sb="71" eb="74">
      <t>シキュウガク</t>
    </rPh>
    <rPh sb="75" eb="76">
      <t>モチ</t>
    </rPh>
    <rPh sb="87" eb="89">
      <t>キュウショク</t>
    </rPh>
    <rPh sb="89" eb="90">
      <t>シャ</t>
    </rPh>
    <rPh sb="90" eb="92">
      <t>キュウヨ</t>
    </rPh>
    <rPh sb="93" eb="94">
      <t>ウ</t>
    </rPh>
    <rPh sb="100" eb="101">
      <t>トウ</t>
    </rPh>
    <rPh sb="104" eb="106">
      <t>ホウシュウ</t>
    </rPh>
    <rPh sb="107" eb="109">
      <t>イチブ</t>
    </rPh>
    <rPh sb="110" eb="112">
      <t>シキュウ</t>
    </rPh>
    <rPh sb="116" eb="117">
      <t>ツキ</t>
    </rPh>
    <rPh sb="120" eb="122">
      <t>バアイ</t>
    </rPh>
    <rPh sb="124" eb="126">
      <t>ツウジョウ</t>
    </rPh>
    <rPh sb="127" eb="129">
      <t>ホウホウ</t>
    </rPh>
    <rPh sb="132" eb="134">
      <t>サンテイ</t>
    </rPh>
    <rPh sb="140" eb="142">
      <t>ガイトウ</t>
    </rPh>
    <rPh sb="142" eb="143">
      <t>ヅキ</t>
    </rPh>
    <rPh sb="175" eb="177">
      <t>ネンカン</t>
    </rPh>
    <rPh sb="177" eb="179">
      <t>ヘイキン</t>
    </rPh>
    <rPh sb="182" eb="184">
      <t>サンテイ</t>
    </rPh>
    <rPh sb="191" eb="193">
      <t>トウガイ</t>
    </rPh>
    <rPh sb="193" eb="194">
      <t>ツキ</t>
    </rPh>
    <rPh sb="213" eb="215">
      <t>バアイ</t>
    </rPh>
    <rPh sb="219" eb="221">
      <t>ショウキュウ</t>
    </rPh>
    <rPh sb="221" eb="222">
      <t>ツキ</t>
    </rPh>
    <rPh sb="222" eb="223">
      <t>マタ</t>
    </rPh>
    <rPh sb="224" eb="226">
      <t>コウキュウ</t>
    </rPh>
    <rPh sb="226" eb="227">
      <t>ツキ</t>
    </rPh>
    <rPh sb="227" eb="228">
      <t>マエ</t>
    </rPh>
    <rPh sb="229" eb="231">
      <t>ケイゾク</t>
    </rPh>
    <rPh sb="235" eb="236">
      <t>ゲツ</t>
    </rPh>
    <rPh sb="240" eb="242">
      <t>シハラ</t>
    </rPh>
    <rPh sb="249" eb="251">
      <t>キュウヨ</t>
    </rPh>
    <rPh sb="252" eb="254">
      <t>チハイ</t>
    </rPh>
    <rPh sb="254" eb="255">
      <t>ブン</t>
    </rPh>
    <rPh sb="256" eb="258">
      <t>ネンカン</t>
    </rPh>
    <rPh sb="258" eb="260">
      <t>ヘイキン</t>
    </rPh>
    <rPh sb="269" eb="270">
      <t>ツキ</t>
    </rPh>
    <rPh sb="271" eb="272">
      <t>ウ</t>
    </rPh>
    <rPh sb="283" eb="285">
      <t>チハイ</t>
    </rPh>
    <rPh sb="285" eb="286">
      <t>ブン</t>
    </rPh>
    <rPh sb="287" eb="288">
      <t>ア</t>
    </rPh>
    <rPh sb="290" eb="292">
      <t>ホウシュウ</t>
    </rPh>
    <rPh sb="293" eb="294">
      <t>ガク</t>
    </rPh>
    <rPh sb="295" eb="296">
      <t>ノゾ</t>
    </rPh>
    <rPh sb="302" eb="304">
      <t>ショウキュウ</t>
    </rPh>
    <rPh sb="304" eb="305">
      <t>ツキ</t>
    </rPh>
    <rPh sb="305" eb="306">
      <t>マタ</t>
    </rPh>
    <rPh sb="307" eb="309">
      <t>コウキュウ</t>
    </rPh>
    <rPh sb="309" eb="310">
      <t>ツキ</t>
    </rPh>
    <rPh sb="310" eb="311">
      <t>マエ</t>
    </rPh>
    <rPh sb="312" eb="314">
      <t>ケイゾク</t>
    </rPh>
    <rPh sb="318" eb="319">
      <t>ゲツ</t>
    </rPh>
    <rPh sb="322" eb="323">
      <t>アイダ</t>
    </rPh>
    <rPh sb="324" eb="326">
      <t>ホンライ</t>
    </rPh>
    <rPh sb="326" eb="328">
      <t>シハラ</t>
    </rPh>
    <rPh sb="332" eb="334">
      <t>ホウシュウ</t>
    </rPh>
    <rPh sb="335" eb="337">
      <t>イチブ</t>
    </rPh>
    <rPh sb="338" eb="340">
      <t>ショウキュウ</t>
    </rPh>
    <rPh sb="340" eb="341">
      <t>ツキ</t>
    </rPh>
    <rPh sb="341" eb="342">
      <t>マタ</t>
    </rPh>
    <rPh sb="343" eb="345">
      <t>コウキュウ</t>
    </rPh>
    <rPh sb="345" eb="346">
      <t>ツキ</t>
    </rPh>
    <rPh sb="350" eb="351">
      <t>ゲツ</t>
    </rPh>
    <rPh sb="351" eb="352">
      <t>メ</t>
    </rPh>
    <rPh sb="352" eb="354">
      <t>イコウ</t>
    </rPh>
    <rPh sb="358" eb="360">
      <t>シハラ</t>
    </rPh>
    <rPh sb="369" eb="371">
      <t>バアイ</t>
    </rPh>
    <rPh sb="375" eb="377">
      <t>ホンライ</t>
    </rPh>
    <rPh sb="377" eb="379">
      <t>シハラ</t>
    </rPh>
    <rPh sb="385" eb="386">
      <t>ツキ</t>
    </rPh>
    <rPh sb="387" eb="388">
      <t>ノゾ</t>
    </rPh>
    <rPh sb="438" eb="440">
      <t>キュウヨ</t>
    </rPh>
    <rPh sb="460" eb="462">
      <t>サンテイ</t>
    </rPh>
    <rPh sb="477" eb="479">
      <t>キュウヨ</t>
    </rPh>
    <rPh sb="497" eb="499">
      <t>サンテイ</t>
    </rPh>
    <rPh sb="505" eb="507">
      <t>ショウキュウ</t>
    </rPh>
    <rPh sb="507" eb="508">
      <t>ツキ</t>
    </rPh>
    <rPh sb="508" eb="509">
      <t>マタ</t>
    </rPh>
    <rPh sb="510" eb="512">
      <t>コウキュウ</t>
    </rPh>
    <rPh sb="512" eb="513">
      <t>ツキ</t>
    </rPh>
    <rPh sb="513" eb="514">
      <t>マエ</t>
    </rPh>
    <rPh sb="515" eb="517">
      <t>ケイゾク</t>
    </rPh>
    <rPh sb="521" eb="522">
      <t>ゲツ</t>
    </rPh>
    <rPh sb="522" eb="523">
      <t>オヨ</t>
    </rPh>
    <rPh sb="524" eb="526">
      <t>ショウキュウ</t>
    </rPh>
    <rPh sb="526" eb="527">
      <t>ツキ</t>
    </rPh>
    <rPh sb="527" eb="528">
      <t>マタ</t>
    </rPh>
    <rPh sb="529" eb="531">
      <t>コウキュウ</t>
    </rPh>
    <rPh sb="531" eb="532">
      <t>ツキ</t>
    </rPh>
    <rPh sb="532" eb="534">
      <t>イゴ</t>
    </rPh>
    <rPh sb="535" eb="537">
      <t>ケイゾク</t>
    </rPh>
    <rPh sb="541" eb="542">
      <t>ゲツ</t>
    </rPh>
    <rPh sb="543" eb="544">
      <t>アイダ</t>
    </rPh>
    <rPh sb="563" eb="565">
      <t>ショゾク</t>
    </rPh>
    <rPh sb="565" eb="566">
      <t>ショ</t>
    </rPh>
    <rPh sb="589" eb="591">
      <t>イドウ</t>
    </rPh>
    <rPh sb="604" eb="606">
      <t>サンテイ</t>
    </rPh>
    <rPh sb="624" eb="626">
      <t>ショゾク</t>
    </rPh>
    <rPh sb="626" eb="627">
      <t>ショ</t>
    </rPh>
    <rPh sb="644" eb="646">
      <t>サンテイ</t>
    </rPh>
    <phoneticPr fontId="4"/>
  </si>
  <si>
    <t>修正平均額</t>
    <rPh sb="0" eb="2">
      <t>シュウセイ</t>
    </rPh>
    <rPh sb="2" eb="4">
      <t>ヘイキン</t>
    </rPh>
    <rPh sb="4" eb="5">
      <t>ガク</t>
    </rPh>
    <phoneticPr fontId="2"/>
  </si>
  <si>
    <t>年間平均との差が2等級以上かつ定期昇給による変動有</t>
    <rPh sb="0" eb="2">
      <t>ネンカン</t>
    </rPh>
    <rPh sb="2" eb="4">
      <t>ヘイキン</t>
    </rPh>
    <rPh sb="6" eb="7">
      <t>サ</t>
    </rPh>
    <rPh sb="9" eb="11">
      <t>トウキュウ</t>
    </rPh>
    <rPh sb="11" eb="13">
      <t>イジョウ</t>
    </rPh>
    <rPh sb="15" eb="17">
      <t>テイキ</t>
    </rPh>
    <rPh sb="17" eb="19">
      <t>ショウキュウ</t>
    </rPh>
    <rPh sb="22" eb="24">
      <t>ヘンドウ</t>
    </rPh>
    <rPh sb="24" eb="25">
      <t>アリ</t>
    </rPh>
    <phoneticPr fontId="2"/>
  </si>
  <si>
    <t>※裏面もご覧ください。</t>
    <rPh sb="1" eb="3">
      <t>ウラメン</t>
    </rPh>
    <rPh sb="5" eb="6">
      <t>ラン</t>
    </rPh>
    <phoneticPr fontId="2"/>
  </si>
  <si>
    <t>含む</t>
  </si>
  <si>
    <t xml:space="preserve">  　　降給のとき:「降給月以後の継続した3か月」(cとd)が「従前の標準報酬の月額」(aとb)よりも高い場合</t>
    <rPh sb="4" eb="6">
      <t>コウキュウ</t>
    </rPh>
    <rPh sb="11" eb="13">
      <t>コウキュウ</t>
    </rPh>
    <rPh sb="13" eb="14">
      <t>ツキ</t>
    </rPh>
    <rPh sb="14" eb="16">
      <t>イゴ</t>
    </rPh>
    <rPh sb="17" eb="19">
      <t>ケイゾク</t>
    </rPh>
    <rPh sb="23" eb="24">
      <t>ゲツ</t>
    </rPh>
    <rPh sb="51" eb="52">
      <t>タカ</t>
    </rPh>
    <rPh sb="53" eb="55">
      <t>バアイ</t>
    </rPh>
    <phoneticPr fontId="4"/>
  </si>
  <si>
    <t xml:space="preserve">      昇給のとき:「昇給月以後の継続した3か月」(cとd)が「従前の標準報酬の月額」(aとb)よりも低い場合</t>
    <rPh sb="6" eb="8">
      <t>ショウキュウ</t>
    </rPh>
    <rPh sb="13" eb="15">
      <t>ショウキュウ</t>
    </rPh>
    <rPh sb="15" eb="16">
      <t>ツキ</t>
    </rPh>
    <rPh sb="16" eb="18">
      <t>イゴ</t>
    </rPh>
    <rPh sb="19" eb="21">
      <t>ケイゾク</t>
    </rPh>
    <rPh sb="25" eb="26">
      <t>ゲツ</t>
    </rPh>
    <rPh sb="53" eb="54">
      <t>ヒク</t>
    </rPh>
    <rPh sb="55" eb="57">
      <t>バアイ</t>
    </rPh>
    <phoneticPr fontId="4"/>
  </si>
  <si>
    <t xml:space="preserve">      降給のとき:「年間平均」(eとf)が「従前の標準報酬の月額」(aとb)と同じ又は高い場合</t>
    <rPh sb="6" eb="8">
      <t>コウキュウ</t>
    </rPh>
    <rPh sb="13" eb="15">
      <t>ネンカン</t>
    </rPh>
    <rPh sb="15" eb="17">
      <t>ヘイキン</t>
    </rPh>
    <rPh sb="42" eb="43">
      <t>オナ</t>
    </rPh>
    <rPh sb="44" eb="45">
      <t>マタ</t>
    </rPh>
    <rPh sb="46" eb="47">
      <t>タカ</t>
    </rPh>
    <rPh sb="48" eb="50">
      <t>バアイ</t>
    </rPh>
    <phoneticPr fontId="4"/>
  </si>
  <si>
    <t xml:space="preserve">      昇給のとき:「年間平均」(eとf)が「従前の標準報酬の月額」(aとb)と同じ又は低い場合</t>
    <rPh sb="6" eb="8">
      <t>ショウキュウ</t>
    </rPh>
    <rPh sb="13" eb="15">
      <t>ネンカン</t>
    </rPh>
    <rPh sb="15" eb="17">
      <t>ヘイキン</t>
    </rPh>
    <rPh sb="42" eb="43">
      <t>オナ</t>
    </rPh>
    <rPh sb="44" eb="45">
      <t>マタ</t>
    </rPh>
    <rPh sb="46" eb="47">
      <t>ヒク</t>
    </rPh>
    <rPh sb="48" eb="50">
      <t>バアイ</t>
    </rPh>
    <phoneticPr fontId="4"/>
  </si>
  <si>
    <t>注３ 上記アからウまでのいずれかが「×」の場合には、年間報酬額の平均で改定を行うことはできません。</t>
    <rPh sb="0" eb="1">
      <t>チュウ</t>
    </rPh>
    <rPh sb="3" eb="5">
      <t>ジョウキ</t>
    </rPh>
    <rPh sb="21" eb="23">
      <t>バアイ</t>
    </rPh>
    <rPh sb="26" eb="28">
      <t>ネンカン</t>
    </rPh>
    <rPh sb="28" eb="30">
      <t>ホウシュウ</t>
    </rPh>
    <rPh sb="30" eb="31">
      <t>ガク</t>
    </rPh>
    <rPh sb="32" eb="34">
      <t>ヘイキン</t>
    </rPh>
    <rPh sb="35" eb="37">
      <t>カイテイ</t>
    </rPh>
    <rPh sb="38" eb="39">
      <t>オコナ</t>
    </rPh>
    <phoneticPr fontId="4"/>
  </si>
  <si>
    <t>厚生年金（上段）・退年（下段）</t>
    <rPh sb="0" eb="2">
      <t>コウセイ</t>
    </rPh>
    <rPh sb="2" eb="4">
      <t>ネンキン</t>
    </rPh>
    <rPh sb="5" eb="7">
      <t>ジョウダン</t>
    </rPh>
    <rPh sb="9" eb="10">
      <t>タイ</t>
    </rPh>
    <rPh sb="10" eb="11">
      <t>ネン</t>
    </rPh>
    <rPh sb="12" eb="14">
      <t>ゲダン</t>
    </rPh>
    <phoneticPr fontId="4"/>
  </si>
  <si>
    <t>・判定フロー図に従い判定</t>
    <rPh sb="1" eb="3">
      <t>ハンテイ</t>
    </rPh>
    <rPh sb="6" eb="7">
      <t>ズ</t>
    </rPh>
    <rPh sb="8" eb="9">
      <t>シタガ</t>
    </rPh>
    <rPh sb="10" eb="12">
      <t>ハンテイ</t>
    </rPh>
    <phoneticPr fontId="2"/>
  </si>
  <si>
    <t>昇給月又は降給月以後の継続した３か月（固定的給与）
※基礎日数17日未満か報酬が一部支給されない等の場合算定から除く</t>
    <rPh sb="0" eb="2">
      <t>ショウキュウ</t>
    </rPh>
    <rPh sb="2" eb="3">
      <t>ツキ</t>
    </rPh>
    <rPh sb="3" eb="4">
      <t>マタ</t>
    </rPh>
    <rPh sb="5" eb="7">
      <t>コウキュウ</t>
    </rPh>
    <rPh sb="7" eb="8">
      <t>ツキ</t>
    </rPh>
    <rPh sb="8" eb="10">
      <t>イゴ</t>
    </rPh>
    <rPh sb="11" eb="13">
      <t>ケイゾク</t>
    </rPh>
    <rPh sb="17" eb="18">
      <t>ゲツ</t>
    </rPh>
    <rPh sb="27" eb="29">
      <t>キソ</t>
    </rPh>
    <rPh sb="29" eb="31">
      <t>ニッスウ</t>
    </rPh>
    <rPh sb="33" eb="34">
      <t>ニチ</t>
    </rPh>
    <rPh sb="34" eb="36">
      <t>ミマン</t>
    </rPh>
    <rPh sb="37" eb="39">
      <t>ホウシュウ</t>
    </rPh>
    <rPh sb="40" eb="42">
      <t>イチブ</t>
    </rPh>
    <rPh sb="42" eb="44">
      <t>シキュウ</t>
    </rPh>
    <rPh sb="48" eb="49">
      <t>トウ</t>
    </rPh>
    <rPh sb="50" eb="52">
      <t>バアイ</t>
    </rPh>
    <rPh sb="52" eb="54">
      <t>サンテイ</t>
    </rPh>
    <rPh sb="56" eb="57">
      <t>ノゾ</t>
    </rPh>
    <phoneticPr fontId="4"/>
  </si>
  <si>
    <t>昇給月又は降給月前の継続した９か月（非固定的給与）
※基礎日数17日未満か報酬が一部支給されない等の場合算定から除く</t>
    <rPh sb="0" eb="2">
      <t>ショウキュウ</t>
    </rPh>
    <rPh sb="2" eb="3">
      <t>ツキ</t>
    </rPh>
    <rPh sb="3" eb="4">
      <t>マタ</t>
    </rPh>
    <rPh sb="5" eb="7">
      <t>コウキュウ</t>
    </rPh>
    <rPh sb="7" eb="8">
      <t>ツキ</t>
    </rPh>
    <rPh sb="8" eb="9">
      <t>マエ</t>
    </rPh>
    <rPh sb="10" eb="12">
      <t>ケイゾク</t>
    </rPh>
    <rPh sb="16" eb="17">
      <t>ゲツ</t>
    </rPh>
    <rPh sb="18" eb="19">
      <t>ヒ</t>
    </rPh>
    <rPh sb="19" eb="22">
      <t>コテイテキ</t>
    </rPh>
    <rPh sb="22" eb="24">
      <t>キュウヨ</t>
    </rPh>
    <phoneticPr fontId="4"/>
  </si>
  <si>
    <t>昇給月又は降給月以後の継続した３か月（非固定的給与）
※基礎日数17日未満か報酬が一部支給されない等の場合算定から除く</t>
    <rPh sb="0" eb="2">
      <t>ショウキュウ</t>
    </rPh>
    <rPh sb="2" eb="3">
      <t>ツキ</t>
    </rPh>
    <rPh sb="3" eb="4">
      <t>マタ</t>
    </rPh>
    <rPh sb="5" eb="7">
      <t>コウキュウ</t>
    </rPh>
    <rPh sb="7" eb="8">
      <t>ツキ</t>
    </rPh>
    <rPh sb="8" eb="10">
      <t>イゴ</t>
    </rPh>
    <rPh sb="11" eb="13">
      <t>ケイゾク</t>
    </rPh>
    <rPh sb="17" eb="18">
      <t>ゲツ</t>
    </rPh>
    <rPh sb="19" eb="20">
      <t>ヒ</t>
    </rPh>
    <rPh sb="20" eb="23">
      <t>コテイテキ</t>
    </rPh>
    <rPh sb="23" eb="25">
      <t>キュウヨ</t>
    </rPh>
    <phoneticPr fontId="4"/>
  </si>
  <si>
    <t>昇給月又は降給月前の継続した９か月及び昇給月又は降給月以後の継続した３か月（非固定的給与）</t>
    <rPh sb="0" eb="2">
      <t>ショウキュウ</t>
    </rPh>
    <rPh sb="2" eb="3">
      <t>ツキ</t>
    </rPh>
    <rPh sb="3" eb="4">
      <t>マタ</t>
    </rPh>
    <rPh sb="5" eb="7">
      <t>コウキュウ</t>
    </rPh>
    <rPh sb="7" eb="8">
      <t>ツキ</t>
    </rPh>
    <rPh sb="8" eb="9">
      <t>マエ</t>
    </rPh>
    <rPh sb="10" eb="12">
      <t>ケイゾク</t>
    </rPh>
    <rPh sb="16" eb="17">
      <t>ゲツ</t>
    </rPh>
    <rPh sb="17" eb="18">
      <t>オヨ</t>
    </rPh>
    <rPh sb="19" eb="21">
      <t>ショウキュウ</t>
    </rPh>
    <rPh sb="21" eb="22">
      <t>ツキ</t>
    </rPh>
    <rPh sb="22" eb="23">
      <t>マタ</t>
    </rPh>
    <rPh sb="24" eb="26">
      <t>コウキュウ</t>
    </rPh>
    <rPh sb="26" eb="27">
      <t>ツキ</t>
    </rPh>
    <rPh sb="27" eb="29">
      <t>イゴ</t>
    </rPh>
    <rPh sb="30" eb="32">
      <t>ケイゾク</t>
    </rPh>
    <rPh sb="36" eb="37">
      <t>ゲツ</t>
    </rPh>
    <rPh sb="38" eb="39">
      <t>ヒ</t>
    </rPh>
    <rPh sb="39" eb="42">
      <t>コテイテキ</t>
    </rPh>
    <rPh sb="42" eb="44">
      <t>キュウヨ</t>
    </rPh>
    <phoneticPr fontId="4"/>
  </si>
  <si>
    <t>年間平均による保険者算定を行う前の、既に決定された標準報酬月額。（6月時点の標準報酬月額）</t>
    <rPh sb="0" eb="2">
      <t>ネンカン</t>
    </rPh>
    <rPh sb="2" eb="4">
      <t>ヘイキン</t>
    </rPh>
    <rPh sb="7" eb="10">
      <t>ホケンシャ</t>
    </rPh>
    <rPh sb="10" eb="12">
      <t>サンテイ</t>
    </rPh>
    <rPh sb="13" eb="14">
      <t>オコナ</t>
    </rPh>
    <rPh sb="15" eb="16">
      <t>マエ</t>
    </rPh>
    <rPh sb="18" eb="19">
      <t>スデ</t>
    </rPh>
    <rPh sb="20" eb="22">
      <t>ケッテイ</t>
    </rPh>
    <rPh sb="25" eb="27">
      <t>ヒョウジュン</t>
    </rPh>
    <rPh sb="27" eb="29">
      <t>ホウシュウ</t>
    </rPh>
    <rPh sb="29" eb="31">
      <t>ゲツガク</t>
    </rPh>
    <rPh sb="34" eb="35">
      <t>ガツ</t>
    </rPh>
    <rPh sb="35" eb="37">
      <t>ジテン</t>
    </rPh>
    <phoneticPr fontId="2"/>
  </si>
  <si>
    <r>
      <t>昇給月又は降給月以後の継続した３か月の報酬の月平均で算定すること</t>
    </r>
    <r>
      <rPr>
        <u/>
        <sz val="14"/>
        <rFont val="ＭＳ ゴシック"/>
        <family val="3"/>
        <charset val="128"/>
      </rPr>
      <t>（通常の方法）を希望する場合は提出の必要はありません。</t>
    </r>
    <phoneticPr fontId="2"/>
  </si>
  <si>
    <t>○制度の概要</t>
    <rPh sb="1" eb="3">
      <t>セイド</t>
    </rPh>
    <rPh sb="4" eb="6">
      <t>ガイヨウ</t>
    </rPh>
    <phoneticPr fontId="2"/>
  </si>
  <si>
    <t>○手続きの流れ</t>
    <rPh sb="1" eb="3">
      <t>テツヅ</t>
    </rPh>
    <rPh sb="5" eb="6">
      <t>ナガ</t>
    </rPh>
    <phoneticPr fontId="2"/>
  </si>
  <si>
    <t>10月</t>
  </si>
  <si>
    <t>11月</t>
  </si>
  <si>
    <t>12月</t>
  </si>
  <si>
    <t>給料</t>
    <rPh sb="0" eb="2">
      <t>キュウリョウ</t>
    </rPh>
    <phoneticPr fontId="2"/>
  </si>
  <si>
    <t>地域手当</t>
    <rPh sb="0" eb="2">
      <t>チイキ</t>
    </rPh>
    <rPh sb="2" eb="4">
      <t>テアテ</t>
    </rPh>
    <phoneticPr fontId="2"/>
  </si>
  <si>
    <t>管理職手当</t>
    <rPh sb="0" eb="2">
      <t>カンリ</t>
    </rPh>
    <rPh sb="2" eb="3">
      <t>ショク</t>
    </rPh>
    <rPh sb="3" eb="5">
      <t>テアテ</t>
    </rPh>
    <phoneticPr fontId="2"/>
  </si>
  <si>
    <t>住居手当</t>
    <rPh sb="0" eb="2">
      <t>ジュウキョ</t>
    </rPh>
    <rPh sb="2" eb="4">
      <t>テアテ</t>
    </rPh>
    <phoneticPr fontId="2"/>
  </si>
  <si>
    <t>扶養手当</t>
    <rPh sb="0" eb="2">
      <t>フヨウ</t>
    </rPh>
    <rPh sb="2" eb="4">
      <t>テアテ</t>
    </rPh>
    <phoneticPr fontId="2"/>
  </si>
  <si>
    <t>単身赴任手当</t>
    <rPh sb="0" eb="2">
      <t>タンシン</t>
    </rPh>
    <rPh sb="2" eb="4">
      <t>フニン</t>
    </rPh>
    <rPh sb="4" eb="6">
      <t>テアテ</t>
    </rPh>
    <phoneticPr fontId="2"/>
  </si>
  <si>
    <t>へき地勤務手当</t>
    <rPh sb="2" eb="3">
      <t>チ</t>
    </rPh>
    <rPh sb="3" eb="5">
      <t>キンム</t>
    </rPh>
    <rPh sb="5" eb="7">
      <t>テアテ</t>
    </rPh>
    <phoneticPr fontId="2"/>
  </si>
  <si>
    <t>農林漁業普及手当</t>
    <rPh sb="0" eb="2">
      <t>ノウリン</t>
    </rPh>
    <rPh sb="2" eb="4">
      <t>ギョギョウ</t>
    </rPh>
    <rPh sb="4" eb="6">
      <t>フキュウ</t>
    </rPh>
    <rPh sb="6" eb="8">
      <t>テアテ</t>
    </rPh>
    <phoneticPr fontId="2"/>
  </si>
  <si>
    <t>教員特別手当</t>
    <rPh sb="0" eb="2">
      <t>キョウイン</t>
    </rPh>
    <rPh sb="2" eb="4">
      <t>トクベツ</t>
    </rPh>
    <rPh sb="4" eb="6">
      <t>テアテ</t>
    </rPh>
    <phoneticPr fontId="2"/>
  </si>
  <si>
    <t>定通教育手当</t>
    <rPh sb="0" eb="1">
      <t>テイ</t>
    </rPh>
    <rPh sb="1" eb="2">
      <t>ツウ</t>
    </rPh>
    <rPh sb="2" eb="4">
      <t>キョウイク</t>
    </rPh>
    <rPh sb="4" eb="6">
      <t>テアテ</t>
    </rPh>
    <phoneticPr fontId="2"/>
  </si>
  <si>
    <t>時間外勤務手当</t>
    <rPh sb="0" eb="3">
      <t>ジカンガイ</t>
    </rPh>
    <rPh sb="3" eb="5">
      <t>キンム</t>
    </rPh>
    <rPh sb="5" eb="7">
      <t>テアテ</t>
    </rPh>
    <phoneticPr fontId="2"/>
  </si>
  <si>
    <t>特殊勤務手当</t>
    <rPh sb="0" eb="2">
      <t>トクシュ</t>
    </rPh>
    <rPh sb="2" eb="4">
      <t>キンム</t>
    </rPh>
    <rPh sb="4" eb="6">
      <t>テアテ</t>
    </rPh>
    <phoneticPr fontId="2"/>
  </si>
  <si>
    <t>夜間勤務手当</t>
    <rPh sb="0" eb="2">
      <t>ヤカン</t>
    </rPh>
    <rPh sb="2" eb="4">
      <t>キンム</t>
    </rPh>
    <rPh sb="4" eb="6">
      <t>テアテ</t>
    </rPh>
    <phoneticPr fontId="2"/>
  </si>
  <si>
    <t>休日勤務手当</t>
    <rPh sb="0" eb="2">
      <t>キュウジツ</t>
    </rPh>
    <rPh sb="2" eb="4">
      <t>キンム</t>
    </rPh>
    <rPh sb="4" eb="6">
      <t>テアテ</t>
    </rPh>
    <phoneticPr fontId="2"/>
  </si>
  <si>
    <t>宿日直手当</t>
    <rPh sb="0" eb="3">
      <t>シュクニッチョク</t>
    </rPh>
    <rPh sb="3" eb="5">
      <t>テアテ</t>
    </rPh>
    <phoneticPr fontId="2"/>
  </si>
  <si>
    <t>管理職員特勤手当</t>
    <rPh sb="0" eb="2">
      <t>カンリ</t>
    </rPh>
    <rPh sb="2" eb="4">
      <t>ショクイン</t>
    </rPh>
    <rPh sb="4" eb="5">
      <t>トク</t>
    </rPh>
    <rPh sb="5" eb="6">
      <t>キン</t>
    </rPh>
    <rPh sb="6" eb="8">
      <t>テアテ</t>
    </rPh>
    <phoneticPr fontId="2"/>
  </si>
  <si>
    <t>寒冷地手当</t>
    <rPh sb="0" eb="3">
      <t>カンレイチ</t>
    </rPh>
    <rPh sb="3" eb="5">
      <t>テアテ</t>
    </rPh>
    <phoneticPr fontId="2"/>
  </si>
  <si>
    <t>所属所名</t>
    <rPh sb="0" eb="2">
      <t>ショゾク</t>
    </rPh>
    <rPh sb="2" eb="3">
      <t>ショ</t>
    </rPh>
    <rPh sb="3" eb="4">
      <t>メイ</t>
    </rPh>
    <phoneticPr fontId="2"/>
  </si>
  <si>
    <t>所属所コード</t>
    <rPh sb="0" eb="2">
      <t>ショゾク</t>
    </rPh>
    <rPh sb="2" eb="3">
      <t>ショ</t>
    </rPh>
    <phoneticPr fontId="2"/>
  </si>
  <si>
    <t>氏名</t>
    <rPh sb="0" eb="2">
      <t>シメイ</t>
    </rPh>
    <phoneticPr fontId="2"/>
  </si>
  <si>
    <t>職名</t>
    <rPh sb="0" eb="2">
      <t>ショクメイ</t>
    </rPh>
    <phoneticPr fontId="2"/>
  </si>
  <si>
    <t>等級</t>
    <rPh sb="0" eb="2">
      <t>トウキュウ</t>
    </rPh>
    <phoneticPr fontId="2"/>
  </si>
  <si>
    <t>短期</t>
    <rPh sb="0" eb="2">
      <t>タンキ</t>
    </rPh>
    <phoneticPr fontId="2"/>
  </si>
  <si>
    <t>厚生年金</t>
    <rPh sb="0" eb="2">
      <t>コウセイ</t>
    </rPh>
    <rPh sb="2" eb="4">
      <t>ネンキン</t>
    </rPh>
    <phoneticPr fontId="2"/>
  </si>
  <si>
    <t>退職等年金</t>
    <rPh sb="0" eb="2">
      <t>タイショク</t>
    </rPh>
    <rPh sb="2" eb="3">
      <t>トウ</t>
    </rPh>
    <rPh sb="3" eb="5">
      <t>ネンキン</t>
    </rPh>
    <phoneticPr fontId="2"/>
  </si>
  <si>
    <t>合計</t>
    <rPh sb="0" eb="2">
      <t>ゴウケイ</t>
    </rPh>
    <phoneticPr fontId="2"/>
  </si>
  <si>
    <t>小計（固定的給与）</t>
    <rPh sb="0" eb="2">
      <t>ショウケイ</t>
    </rPh>
    <rPh sb="3" eb="6">
      <t>コテイテキ</t>
    </rPh>
    <rPh sb="6" eb="8">
      <t>キュウヨ</t>
    </rPh>
    <phoneticPr fontId="2"/>
  </si>
  <si>
    <t>小計（非固定的給与）</t>
    <rPh sb="0" eb="2">
      <t>ショウケイ</t>
    </rPh>
    <rPh sb="3" eb="4">
      <t>ヒ</t>
    </rPh>
    <rPh sb="4" eb="7">
      <t>コテイテキ</t>
    </rPh>
    <rPh sb="7" eb="9">
      <t>キュウヨ</t>
    </rPh>
    <phoneticPr fontId="2"/>
  </si>
  <si>
    <t>従前の標準報酬
等級・月額（※1）</t>
    <rPh sb="0" eb="2">
      <t>ジュウゼン</t>
    </rPh>
    <rPh sb="3" eb="5">
      <t>ヒョウジュン</t>
    </rPh>
    <rPh sb="5" eb="7">
      <t>ホウシュウ</t>
    </rPh>
    <rPh sb="8" eb="10">
      <t>トウキュウ</t>
    </rPh>
    <rPh sb="11" eb="13">
      <t>ゲツガク</t>
    </rPh>
    <phoneticPr fontId="2"/>
  </si>
  <si>
    <t>支給年月（※2）</t>
    <rPh sb="0" eb="2">
      <t>シキュウ</t>
    </rPh>
    <rPh sb="2" eb="4">
      <t>ネンゲツ</t>
    </rPh>
    <phoneticPr fontId="2"/>
  </si>
  <si>
    <t>通勤手当（定期券）の支給額と月数を入力すると、1か月あたりの額を算定できます→</t>
    <rPh sb="0" eb="2">
      <t>ツウキン</t>
    </rPh>
    <rPh sb="2" eb="4">
      <t>テアテ</t>
    </rPh>
    <rPh sb="5" eb="8">
      <t>テイキケン</t>
    </rPh>
    <rPh sb="10" eb="12">
      <t>シキュウ</t>
    </rPh>
    <rPh sb="12" eb="13">
      <t>ガク</t>
    </rPh>
    <rPh sb="14" eb="16">
      <t>ツキスウ</t>
    </rPh>
    <rPh sb="17" eb="19">
      <t>ニュウリョク</t>
    </rPh>
    <rPh sb="25" eb="26">
      <t>ゲツ</t>
    </rPh>
    <rPh sb="30" eb="31">
      <t>ガク</t>
    </rPh>
    <rPh sb="32" eb="34">
      <t>サンテイ</t>
    </rPh>
    <phoneticPr fontId="2"/>
  </si>
  <si>
    <t>※1　従前の
標準報酬月額</t>
    <rPh sb="3" eb="5">
      <t>ジュウゼン</t>
    </rPh>
    <rPh sb="7" eb="9">
      <t>ヒョウジュン</t>
    </rPh>
    <rPh sb="9" eb="11">
      <t>ホウシュウ</t>
    </rPh>
    <rPh sb="11" eb="13">
      <t>ゲツガク</t>
    </rPh>
    <phoneticPr fontId="2"/>
  </si>
  <si>
    <t>○注意事項</t>
    <rPh sb="1" eb="3">
      <t>チュウイ</t>
    </rPh>
    <rPh sb="3" eb="5">
      <t>ジコウ</t>
    </rPh>
    <phoneticPr fontId="2"/>
  </si>
  <si>
    <t>その他</t>
    <rPh sb="2" eb="3">
      <t>タ</t>
    </rPh>
    <phoneticPr fontId="2"/>
  </si>
  <si>
    <t>※2　支給年月</t>
    <rPh sb="3" eb="5">
      <t>シキュウ</t>
    </rPh>
    <rPh sb="5" eb="7">
      <t>ネンゲツ</t>
    </rPh>
    <phoneticPr fontId="2"/>
  </si>
  <si>
    <t>※5　固定的給与</t>
    <phoneticPr fontId="2"/>
  </si>
  <si>
    <t>※6　非固定的給与</t>
    <rPh sb="3" eb="4">
      <t>ヒ</t>
    </rPh>
    <rPh sb="4" eb="7">
      <t>コテイテキ</t>
    </rPh>
    <rPh sb="7" eb="9">
      <t>キュウヨ</t>
    </rPh>
    <phoneticPr fontId="2"/>
  </si>
  <si>
    <t>令和</t>
    <rPh sb="0" eb="2">
      <t>レイワ</t>
    </rPh>
    <phoneticPr fontId="2"/>
  </si>
  <si>
    <t>年月</t>
    <rPh sb="0" eb="2">
      <t>ネンゲツ</t>
    </rPh>
    <phoneticPr fontId="2"/>
  </si>
  <si>
    <t>色の箇所を入力又は選択してください。それ以外の箇所は入力しないでください。</t>
    <rPh sb="0" eb="1">
      <t>イロ</t>
    </rPh>
    <rPh sb="2" eb="4">
      <t>カショ</t>
    </rPh>
    <rPh sb="5" eb="7">
      <t>ニュウリョク</t>
    </rPh>
    <rPh sb="7" eb="8">
      <t>マタ</t>
    </rPh>
    <rPh sb="9" eb="11">
      <t>センタク</t>
    </rPh>
    <rPh sb="20" eb="22">
      <t>イガイ</t>
    </rPh>
    <rPh sb="23" eb="25">
      <t>カショ</t>
    </rPh>
    <rPh sb="26" eb="28">
      <t>ニュウリョク</t>
    </rPh>
    <phoneticPr fontId="2"/>
  </si>
  <si>
    <t>変動の要因に定期昇給を</t>
    <phoneticPr fontId="2"/>
  </si>
  <si>
    <t>←</t>
    <phoneticPr fontId="2"/>
  </si>
  <si>
    <t>↓</t>
    <phoneticPr fontId="2"/>
  </si>
  <si>
    <t>○保険者算定判定条件</t>
    <rPh sb="1" eb="4">
      <t>ホケンシャ</t>
    </rPh>
    <rPh sb="4" eb="6">
      <t>サンテイ</t>
    </rPh>
    <rPh sb="6" eb="8">
      <t>ハンテイ</t>
    </rPh>
    <rPh sb="8" eb="10">
      <t>ジョウケン</t>
    </rPh>
    <phoneticPr fontId="2"/>
  </si>
  <si>
    <t>・従前又は新たな標準報酬月額のいずれかの等級に上限額又は下限額があるときは支部へ連絡</t>
    <rPh sb="1" eb="3">
      <t>ジュウゼン</t>
    </rPh>
    <rPh sb="3" eb="4">
      <t>マタ</t>
    </rPh>
    <rPh sb="5" eb="6">
      <t>アラ</t>
    </rPh>
    <rPh sb="8" eb="10">
      <t>ヒョウジュン</t>
    </rPh>
    <rPh sb="10" eb="12">
      <t>ホウシュウ</t>
    </rPh>
    <rPh sb="12" eb="14">
      <t>ゲツガク</t>
    </rPh>
    <rPh sb="20" eb="22">
      <t>トウキュウ</t>
    </rPh>
    <rPh sb="23" eb="26">
      <t>ジョウゲンガク</t>
    </rPh>
    <rPh sb="26" eb="27">
      <t>マタ</t>
    </rPh>
    <rPh sb="28" eb="30">
      <t>カゲン</t>
    </rPh>
    <rPh sb="30" eb="31">
      <t>ガク</t>
    </rPh>
    <rPh sb="37" eb="39">
      <t>シブ</t>
    </rPh>
    <rPh sb="40" eb="42">
      <t>レンラク</t>
    </rPh>
    <phoneticPr fontId="2"/>
  </si>
  <si>
    <t>①入力の前に、以下のものを用意してください。</t>
    <rPh sb="1" eb="3">
      <t>ニュウリョク</t>
    </rPh>
    <rPh sb="4" eb="5">
      <t>マエ</t>
    </rPh>
    <rPh sb="7" eb="9">
      <t>イカ</t>
    </rPh>
    <rPh sb="13" eb="15">
      <t>ヨウイ</t>
    </rPh>
    <phoneticPr fontId="2"/>
  </si>
  <si>
    <t>固定的
給与
（※5）
（円）</t>
    <rPh sb="0" eb="3">
      <t>コテイテキ</t>
    </rPh>
    <rPh sb="4" eb="6">
      <t>キュウヨ</t>
    </rPh>
    <rPh sb="14" eb="15">
      <t>エン</t>
    </rPh>
    <phoneticPr fontId="2"/>
  </si>
  <si>
    <t>非固定的
給与
（※6）
（円）</t>
    <rPh sb="0" eb="1">
      <t>ヒ</t>
    </rPh>
    <rPh sb="1" eb="4">
      <t>コテイテキ</t>
    </rPh>
    <rPh sb="5" eb="7">
      <t>キュウヨ</t>
    </rPh>
    <rPh sb="15" eb="16">
      <t>エン</t>
    </rPh>
    <phoneticPr fontId="2"/>
  </si>
  <si>
    <t>報酬の額</t>
    <rPh sb="0" eb="2">
      <t>ホウシュウ</t>
    </rPh>
    <rPh sb="3" eb="4">
      <t>ガク</t>
    </rPh>
    <phoneticPr fontId="2"/>
  </si>
  <si>
    <t>月額（千円）</t>
    <rPh sb="0" eb="2">
      <t>ゲツガク</t>
    </rPh>
    <rPh sb="3" eb="4">
      <t>セン</t>
    </rPh>
    <rPh sb="4" eb="5">
      <t>エン</t>
    </rPh>
    <phoneticPr fontId="2"/>
  </si>
  <si>
    <t>通勤手当</t>
    <rPh sb="0" eb="2">
      <t>ツウキン</t>
    </rPh>
    <rPh sb="2" eb="4">
      <t>テアテ</t>
    </rPh>
    <phoneticPr fontId="2"/>
  </si>
  <si>
    <t>②「○注意事項」の各項目を参照し、下の各入力欄に誤りのないように入力してください。</t>
    <rPh sb="3" eb="5">
      <t>チュウイ</t>
    </rPh>
    <rPh sb="5" eb="7">
      <t>ジコウ</t>
    </rPh>
    <rPh sb="9" eb="12">
      <t>カクコウモク</t>
    </rPh>
    <rPh sb="13" eb="15">
      <t>サンショウ</t>
    </rPh>
    <rPh sb="17" eb="18">
      <t>シタ</t>
    </rPh>
    <rPh sb="19" eb="22">
      <t>カクニュウリョク</t>
    </rPh>
    <rPh sb="22" eb="23">
      <t>ラン</t>
    </rPh>
    <rPh sb="24" eb="25">
      <t>アヤマ</t>
    </rPh>
    <phoneticPr fontId="2"/>
  </si>
  <si>
    <t>○入力方法</t>
    <rPh sb="1" eb="3">
      <t>ニュウリョク</t>
    </rPh>
    <rPh sb="3" eb="5">
      <t>ホウホウ</t>
    </rPh>
    <phoneticPr fontId="2"/>
  </si>
  <si>
    <t>　・6月時点の標準報酬等級がわかるもの（標準報酬月額決定通知等）</t>
    <rPh sb="3" eb="4">
      <t>ガツ</t>
    </rPh>
    <rPh sb="4" eb="6">
      <t>ジテン</t>
    </rPh>
    <rPh sb="7" eb="9">
      <t>ヒョウジュン</t>
    </rPh>
    <rPh sb="9" eb="11">
      <t>ホウシュウ</t>
    </rPh>
    <rPh sb="11" eb="13">
      <t>トウキュウ</t>
    </rPh>
    <rPh sb="20" eb="22">
      <t>ヒョウジュン</t>
    </rPh>
    <rPh sb="22" eb="24">
      <t>ホウシュウ</t>
    </rPh>
    <rPh sb="24" eb="26">
      <t>ゲツガク</t>
    </rPh>
    <rPh sb="26" eb="28">
      <t>ケッテイ</t>
    </rPh>
    <rPh sb="28" eb="30">
      <t>ツウチ</t>
    </rPh>
    <rPh sb="30" eb="31">
      <t>トウ</t>
    </rPh>
    <phoneticPr fontId="2"/>
  </si>
  <si>
    <t>　・遡って修正があり、追給（給与改定による差額支給を含む）又は返納があったときは、修正後の額を各月の報酬額に入力すること。</t>
    <phoneticPr fontId="2"/>
  </si>
  <si>
    <t>　・通勤手当を複数月の定期券の金額で受給しているときは、1月当たりの金額に平均化して各月に入力すること。</t>
    <rPh sb="2" eb="4">
      <t>ツウキン</t>
    </rPh>
    <rPh sb="4" eb="6">
      <t>テアテ</t>
    </rPh>
    <rPh sb="7" eb="9">
      <t>フクスウ</t>
    </rPh>
    <rPh sb="9" eb="10">
      <t>ツキ</t>
    </rPh>
    <rPh sb="11" eb="14">
      <t>テイキケン</t>
    </rPh>
    <rPh sb="15" eb="17">
      <t>キンガク</t>
    </rPh>
    <rPh sb="18" eb="20">
      <t>ジュキュウ</t>
    </rPh>
    <rPh sb="29" eb="30">
      <t>ツキ</t>
    </rPh>
    <rPh sb="30" eb="31">
      <t>ア</t>
    </rPh>
    <rPh sb="34" eb="36">
      <t>キンガク</t>
    </rPh>
    <rPh sb="37" eb="40">
      <t>ヘイキンカ</t>
    </rPh>
    <rPh sb="42" eb="44">
      <t>カクツキ</t>
    </rPh>
    <rPh sb="45" eb="47">
      <t>ニュウリョク</t>
    </rPh>
    <phoneticPr fontId="2"/>
  </si>
  <si>
    <t>○入力欄</t>
    <rPh sb="1" eb="3">
      <t>ニュウリョク</t>
    </rPh>
    <rPh sb="3" eb="4">
      <t>ラン</t>
    </rPh>
    <phoneticPr fontId="2"/>
  </si>
  <si>
    <t>支払基礎日数・算定除外月入力チェック</t>
    <rPh sb="0" eb="2">
      <t>シハライ</t>
    </rPh>
    <rPh sb="2" eb="4">
      <t>キソ</t>
    </rPh>
    <rPh sb="4" eb="6">
      <t>ニッスウ</t>
    </rPh>
    <rPh sb="7" eb="9">
      <t>サンテイ</t>
    </rPh>
    <rPh sb="9" eb="11">
      <t>ジョガイ</t>
    </rPh>
    <rPh sb="11" eb="12">
      <t>ツキ</t>
    </rPh>
    <rPh sb="12" eb="14">
      <t>ニュウリョク</t>
    </rPh>
    <phoneticPr fontId="2"/>
  </si>
  <si>
    <t>入力チェック</t>
    <rPh sb="0" eb="2">
      <t>ニュウリョク</t>
    </rPh>
    <phoneticPr fontId="2"/>
  </si>
  <si>
    <t>様式１</t>
    <rPh sb="0" eb="2">
      <t>ヨウシキ</t>
    </rPh>
    <phoneticPr fontId="2"/>
  </si>
  <si>
    <t>（様式2）</t>
    <rPh sb="1" eb="3">
      <t>ヨウシキ</t>
    </rPh>
    <phoneticPr fontId="4"/>
  </si>
  <si>
    <t>（様式3）</t>
    <rPh sb="1" eb="3">
      <t>ヨウシキ</t>
    </rPh>
    <phoneticPr fontId="4"/>
  </si>
  <si>
    <r>
      <t>この用紙は、定時決定にあたり、４～６月の報酬の月平均額と年間報酬の月平均額に２等級以上差があり、</t>
    </r>
    <r>
      <rPr>
        <u/>
        <sz val="14"/>
        <rFont val="ＭＳ ゴシック"/>
        <family val="3"/>
        <charset val="128"/>
      </rPr>
      <t>年間報酬の月平</t>
    </r>
    <rPh sb="2" eb="4">
      <t>ヨウシ</t>
    </rPh>
    <rPh sb="6" eb="8">
      <t>テイジ</t>
    </rPh>
    <rPh sb="8" eb="10">
      <t>ケッテイ</t>
    </rPh>
    <rPh sb="18" eb="19">
      <t>ガツ</t>
    </rPh>
    <rPh sb="20" eb="22">
      <t>ホウシュウ</t>
    </rPh>
    <rPh sb="23" eb="24">
      <t>ツキ</t>
    </rPh>
    <rPh sb="24" eb="26">
      <t>ヘイキン</t>
    </rPh>
    <rPh sb="26" eb="27">
      <t>ガク</t>
    </rPh>
    <rPh sb="28" eb="30">
      <t>ネンカン</t>
    </rPh>
    <rPh sb="30" eb="32">
      <t>ホウシュウ</t>
    </rPh>
    <rPh sb="33" eb="34">
      <t>ツキ</t>
    </rPh>
    <rPh sb="34" eb="36">
      <t>ヘイキン</t>
    </rPh>
    <rPh sb="36" eb="37">
      <t>ガク</t>
    </rPh>
    <rPh sb="39" eb="41">
      <t>トウキュウ</t>
    </rPh>
    <rPh sb="41" eb="43">
      <t>イジョウ</t>
    </rPh>
    <rPh sb="43" eb="44">
      <t>サ</t>
    </rPh>
    <rPh sb="48" eb="50">
      <t>ネンカン</t>
    </rPh>
    <rPh sb="50" eb="52">
      <t>ホウシュウ</t>
    </rPh>
    <rPh sb="53" eb="54">
      <t>ツキ</t>
    </rPh>
    <rPh sb="54" eb="55">
      <t>ヘイ</t>
    </rPh>
    <phoneticPr fontId="4"/>
  </si>
  <si>
    <r>
      <rPr>
        <u/>
        <sz val="14"/>
        <rFont val="ＭＳ ゴシック"/>
        <family val="3"/>
        <charset val="128"/>
      </rPr>
      <t>均額で決定することに同意する方のみ提出してください。</t>
    </r>
    <r>
      <rPr>
        <sz val="14"/>
        <rFont val="ＭＳ ゴシック"/>
        <family val="3"/>
        <charset val="128"/>
      </rPr>
      <t>４～６月の報酬の月平均で算定すること</t>
    </r>
    <r>
      <rPr>
        <u/>
        <sz val="14"/>
        <rFont val="ＭＳ ゴシック"/>
        <family val="3"/>
        <charset val="128"/>
      </rPr>
      <t>（通常の方法）を希望す</t>
    </r>
    <rPh sb="10" eb="12">
      <t>ドウイ</t>
    </rPh>
    <rPh sb="17" eb="19">
      <t>テイシュツ</t>
    </rPh>
    <rPh sb="29" eb="30">
      <t>ガツ</t>
    </rPh>
    <rPh sb="31" eb="33">
      <t>ホウシュウ</t>
    </rPh>
    <rPh sb="34" eb="37">
      <t>ツキヘイキン</t>
    </rPh>
    <rPh sb="38" eb="40">
      <t>サンテイ</t>
    </rPh>
    <rPh sb="52" eb="54">
      <t>キボウ</t>
    </rPh>
    <phoneticPr fontId="4"/>
  </si>
  <si>
    <t>る場合は提出の必要はありません。</t>
    <phoneticPr fontId="2"/>
  </si>
  <si>
    <t>（標準報酬随時改定基礎届・保険者算定に係る例年の状況、報酬の比較及び組合員の同意等）</t>
    <rPh sb="1" eb="3">
      <t>ヒョウジュン</t>
    </rPh>
    <rPh sb="3" eb="5">
      <t>ホウシュウ</t>
    </rPh>
    <rPh sb="5" eb="7">
      <t>ズイジ</t>
    </rPh>
    <rPh sb="7" eb="9">
      <t>カイテイ</t>
    </rPh>
    <rPh sb="9" eb="11">
      <t>キソ</t>
    </rPh>
    <rPh sb="11" eb="12">
      <t>トドケ</t>
    </rPh>
    <rPh sb="13" eb="15">
      <t>ホケン</t>
    </rPh>
    <rPh sb="15" eb="16">
      <t>シャ</t>
    </rPh>
    <rPh sb="16" eb="18">
      <t>サンテイ</t>
    </rPh>
    <rPh sb="19" eb="20">
      <t>カカ</t>
    </rPh>
    <rPh sb="21" eb="23">
      <t>レイネン</t>
    </rPh>
    <rPh sb="24" eb="26">
      <t>ジョウキョウ</t>
    </rPh>
    <rPh sb="27" eb="29">
      <t>ホウシュウ</t>
    </rPh>
    <rPh sb="30" eb="32">
      <t>ヒカク</t>
    </rPh>
    <rPh sb="32" eb="33">
      <t>オヨ</t>
    </rPh>
    <rPh sb="34" eb="37">
      <t>クミアイイン</t>
    </rPh>
    <rPh sb="38" eb="40">
      <t>ドウイ</t>
    </rPh>
    <rPh sb="40" eb="41">
      <t>トウ</t>
    </rPh>
    <phoneticPr fontId="2"/>
  </si>
  <si>
    <t>（標準報酬定時決定基礎届・保険者算定に係る例年の状況、報酬の比較及び組合員の同意等）</t>
    <rPh sb="5" eb="7">
      <t>テイジ</t>
    </rPh>
    <rPh sb="7" eb="9">
      <t>ケッテイ</t>
    </rPh>
    <phoneticPr fontId="2"/>
  </si>
  <si>
    <t>※上記アが○で、上記イが×の場合は、年間報酬額の平均による改定の要件を満たさないため、通常の随時改定を行います。</t>
    <rPh sb="1" eb="3">
      <t>ジョウキ</t>
    </rPh>
    <rPh sb="8" eb="10">
      <t>ジョウキ</t>
    </rPh>
    <rPh sb="14" eb="16">
      <t>バアイ</t>
    </rPh>
    <rPh sb="18" eb="20">
      <t>ネンカン</t>
    </rPh>
    <rPh sb="20" eb="22">
      <t>ホウシュウ</t>
    </rPh>
    <rPh sb="22" eb="23">
      <t>ガク</t>
    </rPh>
    <rPh sb="24" eb="26">
      <t>ヘイキン</t>
    </rPh>
    <rPh sb="29" eb="31">
      <t>カイテイ</t>
    </rPh>
    <rPh sb="32" eb="34">
      <t>ヨウケン</t>
    </rPh>
    <rPh sb="35" eb="36">
      <t>ミ</t>
    </rPh>
    <rPh sb="43" eb="45">
      <t>ツウジョウ</t>
    </rPh>
    <rPh sb="46" eb="48">
      <t>ズイジ</t>
    </rPh>
    <rPh sb="48" eb="50">
      <t>カイテイ</t>
    </rPh>
    <rPh sb="51" eb="52">
      <t>オコナ</t>
    </rPh>
    <phoneticPr fontId="4"/>
  </si>
  <si>
    <t>※上記ア・イが○で、上記ウが×の場合で申立書・同意書の提出があった場合は、随時改定を実施せず、「従前の標準報酬の月額」</t>
    <rPh sb="1" eb="3">
      <t>ジョウキ</t>
    </rPh>
    <rPh sb="10" eb="12">
      <t>ジョウキ</t>
    </rPh>
    <rPh sb="16" eb="18">
      <t>バアイ</t>
    </rPh>
    <rPh sb="19" eb="21">
      <t>モウシタテ</t>
    </rPh>
    <rPh sb="21" eb="22">
      <t>ショ</t>
    </rPh>
    <rPh sb="23" eb="26">
      <t>ドウイショ</t>
    </rPh>
    <rPh sb="27" eb="29">
      <t>テイシュツ</t>
    </rPh>
    <rPh sb="33" eb="35">
      <t>バアイ</t>
    </rPh>
    <rPh sb="37" eb="39">
      <t>ズイジ</t>
    </rPh>
    <rPh sb="39" eb="41">
      <t>カイテイ</t>
    </rPh>
    <rPh sb="42" eb="44">
      <t>ジッシ</t>
    </rPh>
    <rPh sb="48" eb="50">
      <t>ジュウゼン</t>
    </rPh>
    <rPh sb="51" eb="53">
      <t>ヒョウジュン</t>
    </rPh>
    <rPh sb="53" eb="55">
      <t>ホウシュウ</t>
    </rPh>
    <rPh sb="56" eb="58">
      <t>ゲツガク</t>
    </rPh>
    <phoneticPr fontId="4"/>
  </si>
  <si>
    <t>　を引き続き適用します。（この用紙の提出が必要です。）</t>
    <rPh sb="2" eb="3">
      <t>ヒ</t>
    </rPh>
    <rPh sb="4" eb="5">
      <t>ツヅ</t>
    </rPh>
    <rPh sb="6" eb="8">
      <t>テキヨウ</t>
    </rPh>
    <rPh sb="15" eb="17">
      <t>ヨウシ</t>
    </rPh>
    <rPh sb="18" eb="20">
      <t>テイシュツ</t>
    </rPh>
    <rPh sb="21" eb="23">
      <t>ヒツヨウ</t>
    </rPh>
    <phoneticPr fontId="4"/>
  </si>
  <si>
    <t>※上記アが×の場合は、随時改定の要件を満たさないため、随時改定は実施せずに「従前の標準報酬の月額」を引き続き適用します。</t>
    <rPh sb="1" eb="3">
      <t>ジョウキ</t>
    </rPh>
    <rPh sb="7" eb="9">
      <t>バアイ</t>
    </rPh>
    <rPh sb="11" eb="13">
      <t>ズイジ</t>
    </rPh>
    <rPh sb="13" eb="15">
      <t>カイテイ</t>
    </rPh>
    <rPh sb="16" eb="18">
      <t>ヨウケン</t>
    </rPh>
    <rPh sb="19" eb="20">
      <t>ミ</t>
    </rPh>
    <rPh sb="27" eb="29">
      <t>ズイジ</t>
    </rPh>
    <rPh sb="29" eb="31">
      <t>カイテイ</t>
    </rPh>
    <rPh sb="32" eb="34">
      <t>ジッシ</t>
    </rPh>
    <rPh sb="38" eb="40">
      <t>ジュウゼン</t>
    </rPh>
    <rPh sb="41" eb="43">
      <t>ヒョウジュン</t>
    </rPh>
    <rPh sb="43" eb="45">
      <t>ホウシュウ</t>
    </rPh>
    <rPh sb="46" eb="48">
      <t>ゲツガク</t>
    </rPh>
    <rPh sb="50" eb="51">
      <t>ヒ</t>
    </rPh>
    <rPh sb="52" eb="53">
      <t>ツヅ</t>
    </rPh>
    <rPh sb="54" eb="56">
      <t>テキヨウ</t>
    </rPh>
    <phoneticPr fontId="4"/>
  </si>
  <si>
    <t>職名</t>
    <rPh sb="0" eb="2">
      <t>ショクメイ</t>
    </rPh>
    <phoneticPr fontId="2"/>
  </si>
  <si>
    <t>所属所コード</t>
    <rPh sb="0" eb="2">
      <t>ショゾク</t>
    </rPh>
    <rPh sb="2" eb="3">
      <t>ショ</t>
    </rPh>
    <phoneticPr fontId="2"/>
  </si>
  <si>
    <t>氏名</t>
    <rPh sb="0" eb="2">
      <t>シメイ</t>
    </rPh>
    <phoneticPr fontId="2"/>
  </si>
  <si>
    <t>判定</t>
    <rPh sb="0" eb="2">
      <t>ハンテイ</t>
    </rPh>
    <phoneticPr fontId="2"/>
  </si>
  <si>
    <t>○又は×</t>
    <phoneticPr fontId="2"/>
  </si>
  <si>
    <t>等級 a</t>
    <rPh sb="0" eb="2">
      <t>トウキュウ</t>
    </rPh>
    <phoneticPr fontId="2"/>
  </si>
  <si>
    <t>等級 b</t>
    <rPh sb="0" eb="2">
      <t>トウキュウ</t>
    </rPh>
    <phoneticPr fontId="2"/>
  </si>
  <si>
    <t>等級 c</t>
    <rPh sb="0" eb="2">
      <t>トウキュウ</t>
    </rPh>
    <phoneticPr fontId="2"/>
  </si>
  <si>
    <t>等級 d</t>
    <rPh sb="0" eb="2">
      <t>トウキュウ</t>
    </rPh>
    <phoneticPr fontId="2"/>
  </si>
  <si>
    <t>等級 e</t>
    <rPh sb="0" eb="2">
      <t>トウキュウ</t>
    </rPh>
    <phoneticPr fontId="2"/>
  </si>
  <si>
    <t>等級 g</t>
    <rPh sb="0" eb="2">
      <t>トウキュウ</t>
    </rPh>
    <phoneticPr fontId="2"/>
  </si>
  <si>
    <t>aとd又はbとe又はcとgの
差が2等級以上</t>
    <rPh sb="3" eb="4">
      <t>マタ</t>
    </rPh>
    <rPh sb="8" eb="9">
      <t>マタ</t>
    </rPh>
    <rPh sb="15" eb="16">
      <t>サ</t>
    </rPh>
    <rPh sb="18" eb="20">
      <t>トウキュウ</t>
    </rPh>
    <rPh sb="20" eb="22">
      <t>イジョウ</t>
    </rPh>
    <phoneticPr fontId="2"/>
  </si>
  <si>
    <t>※×のときは保険者算定の対象外です。</t>
    <rPh sb="6" eb="9">
      <t>ホケンシャ</t>
    </rPh>
    <rPh sb="9" eb="11">
      <t>サンテイ</t>
    </rPh>
    <rPh sb="12" eb="14">
      <t>タイショウ</t>
    </rPh>
    <rPh sb="14" eb="15">
      <t>ガイ</t>
    </rPh>
    <phoneticPr fontId="2"/>
  </si>
  <si>
    <t>定時決定の保険者算定の対象となる。</t>
    <rPh sb="0" eb="2">
      <t>テイジ</t>
    </rPh>
    <rPh sb="2" eb="4">
      <t>ケッテイ</t>
    </rPh>
    <rPh sb="5" eb="8">
      <t>ホケンシャ</t>
    </rPh>
    <rPh sb="8" eb="10">
      <t>サンテイ</t>
    </rPh>
    <rPh sb="11" eb="13">
      <t>タイショウ</t>
    </rPh>
    <phoneticPr fontId="2"/>
  </si>
  <si>
    <t>※状況により、これら以外の書類の提出が必要となる場合があります。</t>
    <rPh sb="1" eb="3">
      <t>ジョウキョウ</t>
    </rPh>
    <rPh sb="10" eb="12">
      <t>イガイ</t>
    </rPh>
    <rPh sb="13" eb="15">
      <t>ショルイ</t>
    </rPh>
    <rPh sb="16" eb="18">
      <t>テイシュツ</t>
    </rPh>
    <rPh sb="19" eb="21">
      <t>ヒツヨウ</t>
    </rPh>
    <rPh sb="24" eb="26">
      <t>バアイ</t>
    </rPh>
    <phoneticPr fontId="2"/>
  </si>
  <si>
    <t>繁忙期又は閑散期に
あたる期間</t>
    <rPh sb="0" eb="2">
      <t>ハンボウ</t>
    </rPh>
    <rPh sb="2" eb="3">
      <t>キ</t>
    </rPh>
    <rPh sb="3" eb="4">
      <t>マタ</t>
    </rPh>
    <rPh sb="5" eb="8">
      <t>カンサンキ</t>
    </rPh>
    <rPh sb="13" eb="15">
      <t>キカン</t>
    </rPh>
    <phoneticPr fontId="2"/>
  </si>
  <si>
    <t>月から</t>
    <rPh sb="0" eb="1">
      <t>ガツ</t>
    </rPh>
    <phoneticPr fontId="2"/>
  </si>
  <si>
    <t>月まで</t>
    <rPh sb="0" eb="1">
      <t>ガツ</t>
    </rPh>
    <phoneticPr fontId="2"/>
  </si>
  <si>
    <t>例年</t>
    <rPh sb="0" eb="2">
      <t>レイネン</t>
    </rPh>
    <phoneticPr fontId="2"/>
  </si>
  <si>
    <t>繁忙期又は閑散期の発生理由及び報酬額の変動内容（※２）</t>
    <rPh sb="0" eb="2">
      <t>ハンボウ</t>
    </rPh>
    <rPh sb="2" eb="3">
      <t>キ</t>
    </rPh>
    <rPh sb="3" eb="4">
      <t>マタ</t>
    </rPh>
    <rPh sb="5" eb="8">
      <t>カンサンキ</t>
    </rPh>
    <rPh sb="9" eb="11">
      <t>ハッセイ</t>
    </rPh>
    <rPh sb="11" eb="13">
      <t>リユウ</t>
    </rPh>
    <rPh sb="13" eb="14">
      <t>オヨ</t>
    </rPh>
    <rPh sb="15" eb="17">
      <t>ホウシュウ</t>
    </rPh>
    <rPh sb="17" eb="18">
      <t>ガク</t>
    </rPh>
    <rPh sb="19" eb="21">
      <t>ヘンドウ</t>
    </rPh>
    <rPh sb="21" eb="23">
      <t>ナイヨウ</t>
    </rPh>
    <phoneticPr fontId="2"/>
  </si>
  <si>
    <t>年間報酬の平均で標準報酬月額を算定することの申立書
（定時決定・随時改定）</t>
    <rPh sb="27" eb="29">
      <t>テイジ</t>
    </rPh>
    <rPh sb="29" eb="31">
      <t>ケッテイ</t>
    </rPh>
    <rPh sb="32" eb="34">
      <t>ズイジ</t>
    </rPh>
    <rPh sb="34" eb="36">
      <t>カイテイ</t>
    </rPh>
    <phoneticPr fontId="2"/>
  </si>
  <si>
    <t>　・12月時点の標準報酬等級がわかるもの（標準報酬月額決定通知等）</t>
    <rPh sb="4" eb="5">
      <t>ガツ</t>
    </rPh>
    <rPh sb="5" eb="7">
      <t>ジテン</t>
    </rPh>
    <rPh sb="8" eb="10">
      <t>ヒョウジュン</t>
    </rPh>
    <rPh sb="10" eb="12">
      <t>ホウシュウ</t>
    </rPh>
    <rPh sb="12" eb="14">
      <t>トウキュウ</t>
    </rPh>
    <rPh sb="21" eb="23">
      <t>ヒョウジュン</t>
    </rPh>
    <rPh sb="23" eb="25">
      <t>ホウシュウ</t>
    </rPh>
    <rPh sb="25" eb="27">
      <t>ゲツガク</t>
    </rPh>
    <rPh sb="27" eb="29">
      <t>ケッテイ</t>
    </rPh>
    <rPh sb="29" eb="31">
      <t>ツウチ</t>
    </rPh>
    <rPh sb="31" eb="32">
      <t>トウ</t>
    </rPh>
    <phoneticPr fontId="2"/>
  </si>
  <si>
    <t>12月</t>
    <rPh sb="2" eb="3">
      <t>ガツ</t>
    </rPh>
    <phoneticPr fontId="2"/>
  </si>
  <si>
    <t>11月</t>
    <phoneticPr fontId="2"/>
  </si>
  <si>
    <t>年間平均による保険者算定を行う前の、既に決定された標準報酬月額。（12月時点の標準報酬月額）</t>
    <rPh sb="0" eb="2">
      <t>ネンカン</t>
    </rPh>
    <rPh sb="2" eb="4">
      <t>ヘイキン</t>
    </rPh>
    <rPh sb="7" eb="10">
      <t>ホケンシャ</t>
    </rPh>
    <rPh sb="10" eb="12">
      <t>サンテイ</t>
    </rPh>
    <rPh sb="13" eb="14">
      <t>オコナ</t>
    </rPh>
    <rPh sb="15" eb="16">
      <t>マエ</t>
    </rPh>
    <rPh sb="18" eb="19">
      <t>スデ</t>
    </rPh>
    <rPh sb="20" eb="22">
      <t>ケッテイ</t>
    </rPh>
    <rPh sb="25" eb="27">
      <t>ヒョウジュン</t>
    </rPh>
    <rPh sb="27" eb="29">
      <t>ホウシュウ</t>
    </rPh>
    <rPh sb="29" eb="31">
      <t>ゲツガク</t>
    </rPh>
    <rPh sb="35" eb="36">
      <t>ガツ</t>
    </rPh>
    <rPh sb="36" eb="38">
      <t>ジテン</t>
    </rPh>
    <phoneticPr fontId="2"/>
  </si>
  <si>
    <t>＜定時用計算＞</t>
    <rPh sb="1" eb="3">
      <t>テイジ</t>
    </rPh>
    <rPh sb="3" eb="4">
      <t>ヨウ</t>
    </rPh>
    <rPh sb="4" eb="6">
      <t>ケイサン</t>
    </rPh>
    <phoneticPr fontId="2"/>
  </si>
  <si>
    <t>＜随時用計算＞</t>
    <rPh sb="1" eb="3">
      <t>ズイジ</t>
    </rPh>
    <rPh sb="3" eb="4">
      <t>ヨウ</t>
    </rPh>
    <rPh sb="4" eb="6">
      <t>ケイサン</t>
    </rPh>
    <phoneticPr fontId="2"/>
  </si>
  <si>
    <t>通常の算定
（10～12月）</t>
    <rPh sb="0" eb="2">
      <t>ツウジョウ</t>
    </rPh>
    <rPh sb="3" eb="5">
      <t>サンテイ</t>
    </rPh>
    <rPh sb="12" eb="13">
      <t>ガツ</t>
    </rPh>
    <phoneticPr fontId="2"/>
  </si>
  <si>
    <t>・9月と10月で固定的給与に変動がある</t>
    <rPh sb="2" eb="3">
      <t>ガツ</t>
    </rPh>
    <rPh sb="6" eb="7">
      <t>ガツ</t>
    </rPh>
    <rPh sb="8" eb="11">
      <t>コテイテキ</t>
    </rPh>
    <rPh sb="11" eb="13">
      <t>キュウヨ</t>
    </rPh>
    <rPh sb="14" eb="16">
      <t>ヘンドウ</t>
    </rPh>
    <phoneticPr fontId="2"/>
  </si>
  <si>
    <t>・10～12月の支払基礎日数がすべて17日以上</t>
    <rPh sb="6" eb="7">
      <t>ガツ</t>
    </rPh>
    <rPh sb="8" eb="10">
      <t>シハライ</t>
    </rPh>
    <rPh sb="10" eb="12">
      <t>キソ</t>
    </rPh>
    <rPh sb="12" eb="14">
      <t>ニッスウ</t>
    </rPh>
    <rPh sb="20" eb="23">
      <t>ニチイジョウ</t>
    </rPh>
    <phoneticPr fontId="2"/>
  </si>
  <si>
    <t>→</t>
    <phoneticPr fontId="2"/>
  </si>
  <si>
    <t>定時保険者算定対象</t>
    <rPh sb="0" eb="2">
      <t>テイジ</t>
    </rPh>
    <rPh sb="2" eb="5">
      <t>ホケンシャ</t>
    </rPh>
    <rPh sb="5" eb="7">
      <t>サンテイ</t>
    </rPh>
    <rPh sb="7" eb="9">
      <t>タイショウ</t>
    </rPh>
    <phoneticPr fontId="2"/>
  </si>
  <si>
    <t>随時保険者算定対象</t>
    <rPh sb="0" eb="2">
      <t>ズイジ</t>
    </rPh>
    <rPh sb="2" eb="5">
      <t>ホケンシャ</t>
    </rPh>
    <rPh sb="5" eb="7">
      <t>サンテイ</t>
    </rPh>
    <rPh sb="7" eb="9">
      <t>タイショウ</t>
    </rPh>
    <phoneticPr fontId="2"/>
  </si>
  <si>
    <t>※従前等級適用</t>
    <rPh sb="1" eb="3">
      <t>ジュウゼン</t>
    </rPh>
    <rPh sb="3" eb="5">
      <t>トウキュウ</t>
    </rPh>
    <rPh sb="5" eb="7">
      <t>テキヨウ</t>
    </rPh>
    <phoneticPr fontId="2"/>
  </si>
  <si>
    <t>随時改定の保険者算定の対象となるが、従前の標準報酬月額を引き続き適用する（改定が行われない）。</t>
    <rPh sb="0" eb="2">
      <t>ズイジ</t>
    </rPh>
    <rPh sb="2" eb="4">
      <t>カイテイ</t>
    </rPh>
    <rPh sb="5" eb="8">
      <t>ホケンシャ</t>
    </rPh>
    <rPh sb="8" eb="10">
      <t>サンテイ</t>
    </rPh>
    <rPh sb="11" eb="13">
      <t>タイショウ</t>
    </rPh>
    <rPh sb="18" eb="20">
      <t>ジュウゼン</t>
    </rPh>
    <rPh sb="21" eb="23">
      <t>ヒョウジュン</t>
    </rPh>
    <rPh sb="23" eb="25">
      <t>ホウシュウ</t>
    </rPh>
    <rPh sb="25" eb="27">
      <t>ゲツガク</t>
    </rPh>
    <rPh sb="28" eb="29">
      <t>ヒ</t>
    </rPh>
    <rPh sb="30" eb="31">
      <t>ツヅ</t>
    </rPh>
    <rPh sb="32" eb="34">
      <t>テキヨウ</t>
    </rPh>
    <rPh sb="37" eb="39">
      <t>カイテイ</t>
    </rPh>
    <rPh sb="40" eb="41">
      <t>オコナ</t>
    </rPh>
    <phoneticPr fontId="2"/>
  </si>
  <si>
    <t>随時改定の保険者算定の対象となる（等級が改定される）。</t>
    <rPh sb="0" eb="2">
      <t>ズイジ</t>
    </rPh>
    <rPh sb="2" eb="4">
      <t>カイテイ</t>
    </rPh>
    <rPh sb="5" eb="8">
      <t>ホケンシャ</t>
    </rPh>
    <rPh sb="8" eb="10">
      <t>サンテイ</t>
    </rPh>
    <rPh sb="11" eb="13">
      <t>タイショウ</t>
    </rPh>
    <rPh sb="17" eb="19">
      <t>トウキュウ</t>
    </rPh>
    <rPh sb="20" eb="22">
      <t>カイテイ</t>
    </rPh>
    <phoneticPr fontId="2"/>
  </si>
  <si>
    <t>【定時決定】
保険者算定対象</t>
    <rPh sb="1" eb="3">
      <t>テイジ</t>
    </rPh>
    <rPh sb="3" eb="5">
      <t>ケッテイ</t>
    </rPh>
    <rPh sb="7" eb="10">
      <t>ホケンシャ</t>
    </rPh>
    <rPh sb="10" eb="12">
      <t>サンテイ</t>
    </rPh>
    <rPh sb="12" eb="14">
      <t>タイショウ</t>
    </rPh>
    <phoneticPr fontId="2"/>
  </si>
  <si>
    <t>10月に固定的給与の変動があるとき、その原因に定期昇給期の給料額の上昇又は下降を</t>
    <rPh sb="2" eb="3">
      <t>ガツ</t>
    </rPh>
    <rPh sb="4" eb="7">
      <t>コテイテキ</t>
    </rPh>
    <rPh sb="7" eb="9">
      <t>キュウヨ</t>
    </rPh>
    <rPh sb="10" eb="12">
      <t>ヘンドウ</t>
    </rPh>
    <rPh sb="20" eb="22">
      <t>ゲンイン</t>
    </rPh>
    <rPh sb="33" eb="35">
      <t>ジョウショウ</t>
    </rPh>
    <rPh sb="37" eb="39">
      <t>カコウ</t>
    </rPh>
    <phoneticPr fontId="2"/>
  </si>
  <si>
    <t>計算に使用しているため消さないこと</t>
    <rPh sb="0" eb="2">
      <t>ケイサン</t>
    </rPh>
    <rPh sb="3" eb="5">
      <t>シヨウ</t>
    </rPh>
    <rPh sb="11" eb="12">
      <t>ケ</t>
    </rPh>
    <phoneticPr fontId="2"/>
  </si>
  <si>
    <t>消さない</t>
    <rPh sb="0" eb="1">
      <t>ケ</t>
    </rPh>
    <phoneticPr fontId="2"/>
  </si>
  <si>
    <t>従前等級、算定結果に等級表上限/下限が含まれるため、個別に判断が必要。</t>
    <rPh sb="0" eb="2">
      <t>ジュウゼン</t>
    </rPh>
    <rPh sb="2" eb="4">
      <t>トウキュウ</t>
    </rPh>
    <rPh sb="5" eb="7">
      <t>サンテイ</t>
    </rPh>
    <rPh sb="7" eb="9">
      <t>ケッカ</t>
    </rPh>
    <rPh sb="10" eb="12">
      <t>トウキュウ</t>
    </rPh>
    <rPh sb="12" eb="13">
      <t>ヒョウ</t>
    </rPh>
    <rPh sb="13" eb="15">
      <t>ジョウゲン</t>
    </rPh>
    <rPh sb="16" eb="18">
      <t>カゲン</t>
    </rPh>
    <rPh sb="19" eb="20">
      <t>フク</t>
    </rPh>
    <rPh sb="26" eb="28">
      <t>コベツ</t>
    </rPh>
    <rPh sb="29" eb="31">
      <t>ハンダン</t>
    </rPh>
    <rPh sb="32" eb="34">
      <t>ヒツヨウ</t>
    </rPh>
    <phoneticPr fontId="2"/>
  </si>
  <si>
    <t>支部へ連絡し、対応を確認</t>
    <rPh sb="0" eb="2">
      <t>シブ</t>
    </rPh>
    <rPh sb="3" eb="5">
      <t>レンラク</t>
    </rPh>
    <rPh sb="7" eb="9">
      <t>タイオウ</t>
    </rPh>
    <rPh sb="10" eb="12">
      <t>カクニン</t>
    </rPh>
    <phoneticPr fontId="2"/>
  </si>
  <si>
    <t>＜添付書類＞
・【入力用】シート（定時用/随時用）及び【判定】シート（本シート）を印刷したもの
・固定的給与、非固定的給与の額がわかる書類（給与明細の写し等）</t>
    <rPh sb="1" eb="3">
      <t>テンプ</t>
    </rPh>
    <rPh sb="3" eb="5">
      <t>ショルイ</t>
    </rPh>
    <rPh sb="17" eb="19">
      <t>テイジ</t>
    </rPh>
    <rPh sb="19" eb="20">
      <t>ヨウ</t>
    </rPh>
    <rPh sb="21" eb="23">
      <t>ズイジ</t>
    </rPh>
    <rPh sb="23" eb="24">
      <t>ヨウ</t>
    </rPh>
    <rPh sb="25" eb="26">
      <t>オヨ</t>
    </rPh>
    <rPh sb="28" eb="30">
      <t>ハンテイ</t>
    </rPh>
    <rPh sb="35" eb="36">
      <t>ホン</t>
    </rPh>
    <rPh sb="41" eb="43">
      <t>インサツ</t>
    </rPh>
    <rPh sb="77" eb="78">
      <t>トウ</t>
    </rPh>
    <phoneticPr fontId="2"/>
  </si>
  <si>
    <t>保険者算定を希望する場合に
必要な書類</t>
    <rPh sb="0" eb="3">
      <t>ホケンシャ</t>
    </rPh>
    <rPh sb="3" eb="5">
      <t>サンテイ</t>
    </rPh>
    <rPh sb="6" eb="8">
      <t>キボウ</t>
    </rPh>
    <rPh sb="10" eb="12">
      <t>バアイ</t>
    </rPh>
    <rPh sb="14" eb="16">
      <t>ヒツヨウ</t>
    </rPh>
    <rPh sb="17" eb="19">
      <t>ショルイ</t>
    </rPh>
    <phoneticPr fontId="2"/>
  </si>
  <si>
    <t>　・当年1月～12月までの各月の報酬の額がわかるもの（給与明細）</t>
    <rPh sb="2" eb="4">
      <t>トウネン</t>
    </rPh>
    <rPh sb="5" eb="6">
      <t>ガツ</t>
    </rPh>
    <rPh sb="9" eb="10">
      <t>ガツ</t>
    </rPh>
    <rPh sb="13" eb="15">
      <t>カクツキ</t>
    </rPh>
    <rPh sb="16" eb="18">
      <t>ホウシュウ</t>
    </rPh>
    <rPh sb="19" eb="20">
      <t>ガク</t>
    </rPh>
    <rPh sb="27" eb="29">
      <t>キュウヨ</t>
    </rPh>
    <rPh sb="29" eb="31">
      <t>メイサイ</t>
    </rPh>
    <phoneticPr fontId="2"/>
  </si>
  <si>
    <t>支部へ確認</t>
    <rPh sb="0" eb="2">
      <t>シブ</t>
    </rPh>
    <rPh sb="3" eb="5">
      <t>カクニン</t>
    </rPh>
    <phoneticPr fontId="2"/>
  </si>
  <si>
    <t>　・前年7月～当年6月までの各月の報酬の額がわかるもの（給与明細）※組合員でない期間に受けた報酬は算定に含めないこと。</t>
    <rPh sb="2" eb="4">
      <t>ゼンネン</t>
    </rPh>
    <rPh sb="5" eb="6">
      <t>ガツ</t>
    </rPh>
    <rPh sb="7" eb="9">
      <t>トウネン</t>
    </rPh>
    <rPh sb="10" eb="11">
      <t>ガツ</t>
    </rPh>
    <rPh sb="14" eb="16">
      <t>カクツキ</t>
    </rPh>
    <rPh sb="17" eb="19">
      <t>ホウシュウ</t>
    </rPh>
    <rPh sb="20" eb="21">
      <t>ガク</t>
    </rPh>
    <rPh sb="28" eb="30">
      <t>キュウヨ</t>
    </rPh>
    <rPh sb="30" eb="32">
      <t>メイサイ</t>
    </rPh>
    <phoneticPr fontId="2"/>
  </si>
  <si>
    <t>年間報酬の平均で標準報酬月額を算定することの同意書（定時決定用）</t>
    <rPh sb="0" eb="2">
      <t>ネンカン</t>
    </rPh>
    <rPh sb="2" eb="4">
      <t>ホウシュウ</t>
    </rPh>
    <rPh sb="5" eb="7">
      <t>ヘイキン</t>
    </rPh>
    <rPh sb="8" eb="10">
      <t>ヒョウジュン</t>
    </rPh>
    <rPh sb="10" eb="12">
      <t>ホウシュウ</t>
    </rPh>
    <rPh sb="12" eb="14">
      <t>ゲツガク</t>
    </rPh>
    <rPh sb="15" eb="17">
      <t>サンテイ</t>
    </rPh>
    <rPh sb="22" eb="25">
      <t>ドウイショ</t>
    </rPh>
    <rPh sb="26" eb="28">
      <t>テイジ</t>
    </rPh>
    <rPh sb="28" eb="30">
      <t>ケッテイ</t>
    </rPh>
    <rPh sb="30" eb="31">
      <t>ヨウ</t>
    </rPh>
    <phoneticPr fontId="4"/>
  </si>
  <si>
    <t>年間報酬の平均で標準報酬月額を算定することの同意書（随時改定用）</t>
    <rPh sb="0" eb="2">
      <t>ネンカン</t>
    </rPh>
    <rPh sb="2" eb="4">
      <t>ホウシュウ</t>
    </rPh>
    <rPh sb="5" eb="7">
      <t>ヘイキン</t>
    </rPh>
    <rPh sb="8" eb="10">
      <t>ヒョウジュン</t>
    </rPh>
    <rPh sb="10" eb="12">
      <t>ホウシュウ</t>
    </rPh>
    <rPh sb="12" eb="14">
      <t>ゲツガク</t>
    </rPh>
    <rPh sb="15" eb="17">
      <t>サンテイ</t>
    </rPh>
    <rPh sb="22" eb="25">
      <t>ドウイショ</t>
    </rPh>
    <rPh sb="26" eb="28">
      <t>ズイジ</t>
    </rPh>
    <rPh sb="28" eb="30">
      <t>カイテイ</t>
    </rPh>
    <rPh sb="30" eb="31">
      <t>ヨウ</t>
    </rPh>
    <rPh sb="31" eb="32">
      <t>ジョウヨウ</t>
    </rPh>
    <phoneticPr fontId="4"/>
  </si>
  <si>
    <t>【随時改定】
保険者算定対象
（従前等級適用）</t>
    <rPh sb="1" eb="3">
      <t>ズイジ</t>
    </rPh>
    <rPh sb="3" eb="5">
      <t>カイテイ</t>
    </rPh>
    <rPh sb="16" eb="18">
      <t>ジュウゼン</t>
    </rPh>
    <rPh sb="18" eb="20">
      <t>トウキュウ</t>
    </rPh>
    <rPh sb="20" eb="22">
      <t>テキヨウ</t>
    </rPh>
    <phoneticPr fontId="2"/>
  </si>
  <si>
    <t>・様式１【申立書（定時決定・随時改定）】
・様式２【同意書（定時決定用）】</t>
    <rPh sb="1" eb="3">
      <t>ヨウシキ</t>
    </rPh>
    <rPh sb="5" eb="8">
      <t>モウシタテショ</t>
    </rPh>
    <rPh sb="9" eb="11">
      <t>テイジ</t>
    </rPh>
    <rPh sb="11" eb="13">
      <t>ケッテイ</t>
    </rPh>
    <rPh sb="14" eb="16">
      <t>ズイジ</t>
    </rPh>
    <rPh sb="16" eb="18">
      <t>カイテイ</t>
    </rPh>
    <rPh sb="22" eb="24">
      <t>ヨウシキ</t>
    </rPh>
    <rPh sb="26" eb="29">
      <t>ドウイショ</t>
    </rPh>
    <rPh sb="30" eb="32">
      <t>テイジ</t>
    </rPh>
    <rPh sb="32" eb="34">
      <t>ケッテイ</t>
    </rPh>
    <rPh sb="34" eb="35">
      <t>ヨウ</t>
    </rPh>
    <phoneticPr fontId="2"/>
  </si>
  <si>
    <t>【随時改定】
保険者算定対象（改定実施）</t>
    <rPh sb="1" eb="3">
      <t>ズイジ</t>
    </rPh>
    <rPh sb="3" eb="5">
      <t>カイテイ</t>
    </rPh>
    <rPh sb="7" eb="10">
      <t>ホケンシャ</t>
    </rPh>
    <rPh sb="10" eb="12">
      <t>サンテイ</t>
    </rPh>
    <rPh sb="12" eb="14">
      <t>タイショウ</t>
    </rPh>
    <rPh sb="15" eb="17">
      <t>カイテイ</t>
    </rPh>
    <rPh sb="17" eb="19">
      <t>ジッシ</t>
    </rPh>
    <phoneticPr fontId="2"/>
  </si>
  <si>
    <t>・様式１【申立書（定時決定・随時改定）】
・様式３【同意書（随時改定用）】</t>
    <rPh sb="1" eb="3">
      <t>ヨウシキ</t>
    </rPh>
    <rPh sb="5" eb="8">
      <t>モウシタテショ</t>
    </rPh>
    <rPh sb="9" eb="11">
      <t>テイジ</t>
    </rPh>
    <rPh sb="11" eb="13">
      <t>ケッテイ</t>
    </rPh>
    <rPh sb="14" eb="16">
      <t>ズイジ</t>
    </rPh>
    <rPh sb="16" eb="18">
      <t>カイテイ</t>
    </rPh>
    <rPh sb="22" eb="24">
      <t>ヨウシキ</t>
    </rPh>
    <rPh sb="26" eb="29">
      <t>ドウイショ</t>
    </rPh>
    <rPh sb="30" eb="32">
      <t>ズイジ</t>
    </rPh>
    <rPh sb="32" eb="34">
      <t>カイテイ</t>
    </rPh>
    <rPh sb="34" eb="35">
      <t>ヨウ</t>
    </rPh>
    <phoneticPr fontId="2"/>
  </si>
  <si>
    <t>※県立高等学校、特別支援学校については学校長が、教育委員会事務局は課室の長が証明してください。（提出先は総務事務センター）</t>
    <rPh sb="24" eb="26">
      <t>キョウイク</t>
    </rPh>
    <rPh sb="26" eb="29">
      <t>イインカイ</t>
    </rPh>
    <rPh sb="29" eb="31">
      <t>ジム</t>
    </rPh>
    <rPh sb="31" eb="32">
      <t>キョク</t>
    </rPh>
    <rPh sb="33" eb="35">
      <t>カシツ</t>
    </rPh>
    <rPh sb="36" eb="37">
      <t>チョウ</t>
    </rPh>
    <phoneticPr fontId="2"/>
  </si>
  <si>
    <t>上記期間については例年、年度末・年度始めのため人事異動、給与等に係る事務量が他の期間に比べ大幅に増加し繁忙期となるのに伴い、時間外勤務手当の支給額も多額となる。</t>
    <rPh sb="0" eb="2">
      <t>ジョウキ</t>
    </rPh>
    <rPh sb="2" eb="4">
      <t>キカン</t>
    </rPh>
    <rPh sb="9" eb="11">
      <t>レイネン</t>
    </rPh>
    <rPh sb="12" eb="15">
      <t>ネンドマツ</t>
    </rPh>
    <rPh sb="16" eb="18">
      <t>ネンド</t>
    </rPh>
    <rPh sb="18" eb="19">
      <t>ハジ</t>
    </rPh>
    <rPh sb="23" eb="25">
      <t>ジンジ</t>
    </rPh>
    <rPh sb="25" eb="27">
      <t>イドウ</t>
    </rPh>
    <rPh sb="28" eb="30">
      <t>キュウヨ</t>
    </rPh>
    <rPh sb="30" eb="31">
      <t>トウ</t>
    </rPh>
    <rPh sb="32" eb="33">
      <t>カカ</t>
    </rPh>
    <rPh sb="34" eb="36">
      <t>ジム</t>
    </rPh>
    <rPh sb="36" eb="37">
      <t>リョウ</t>
    </rPh>
    <rPh sb="38" eb="39">
      <t>タ</t>
    </rPh>
    <rPh sb="40" eb="42">
      <t>キカン</t>
    </rPh>
    <rPh sb="43" eb="44">
      <t>クラ</t>
    </rPh>
    <rPh sb="45" eb="47">
      <t>オオハバ</t>
    </rPh>
    <rPh sb="48" eb="50">
      <t>ゾウカ</t>
    </rPh>
    <rPh sb="51" eb="53">
      <t>ハンボウ</t>
    </rPh>
    <rPh sb="53" eb="54">
      <t>キ</t>
    </rPh>
    <rPh sb="59" eb="60">
      <t>トモナ</t>
    </rPh>
    <rPh sb="62" eb="65">
      <t>ジカンガイ</t>
    </rPh>
    <rPh sb="65" eb="67">
      <t>キンム</t>
    </rPh>
    <rPh sb="67" eb="69">
      <t>テアテ</t>
    </rPh>
    <rPh sb="70" eb="73">
      <t>シキュウガク</t>
    </rPh>
    <rPh sb="74" eb="76">
      <t>タガク</t>
    </rPh>
    <phoneticPr fontId="2"/>
  </si>
  <si>
    <t>○</t>
    <phoneticPr fontId="2"/>
  </si>
  <si>
    <t>○</t>
    <phoneticPr fontId="2"/>
  </si>
  <si>
    <t>校長　○○　○○</t>
    <rPh sb="0" eb="2">
      <t>コウチョウ</t>
    </rPh>
    <phoneticPr fontId="2"/>
  </si>
  <si>
    <t>名古屋市立○○小学校</t>
    <rPh sb="0" eb="4">
      <t>ナゴヤシ</t>
    </rPh>
    <rPh sb="4" eb="5">
      <t>リツ</t>
    </rPh>
    <rPh sb="7" eb="10">
      <t>ショウガッコウ</t>
    </rPh>
    <phoneticPr fontId="2"/>
  </si>
  <si>
    <t>　当所属所は、例年、下記の期間が繁忙期又は閑散期にあたるため、標準報酬月額の算定基礎月（※１）の報酬額が変動し、地方公務員等共済組合法第43条第5項及び厚生年金保険法第21条第1項、又は地方公務員等共済組合法第43条第10項及び厚生年金保険法第23条第1項の規定により標準報酬月額を算出すると、年間報酬の平均により算出する場合と比較し2等級以上の差が生じることから、著しく不当であると思料されますので、地方公務員等共済組合法第43条第16項及び厚生年金保険法第24条第1項の規定により、年間平均による保険者算定を行っていただくよう申し立てます。
　なお、当所属所における例年の状況、報酬の比較及び組合員の同意等の資料を添付します。</t>
    <rPh sb="1" eb="2">
      <t>トウ</t>
    </rPh>
    <rPh sb="2" eb="4">
      <t>ショゾク</t>
    </rPh>
    <rPh sb="4" eb="5">
      <t>ショ</t>
    </rPh>
    <rPh sb="7" eb="9">
      <t>レイネン</t>
    </rPh>
    <rPh sb="13" eb="15">
      <t>キカン</t>
    </rPh>
    <rPh sb="16" eb="18">
      <t>ハンボウ</t>
    </rPh>
    <rPh sb="18" eb="19">
      <t>キ</t>
    </rPh>
    <rPh sb="19" eb="20">
      <t>マタ</t>
    </rPh>
    <rPh sb="21" eb="24">
      <t>カンサンキ</t>
    </rPh>
    <rPh sb="31" eb="33">
      <t>ヒョウジュン</t>
    </rPh>
    <rPh sb="33" eb="35">
      <t>ホウシュウ</t>
    </rPh>
    <rPh sb="35" eb="37">
      <t>ゲツガク</t>
    </rPh>
    <rPh sb="38" eb="40">
      <t>サンテイ</t>
    </rPh>
    <rPh sb="40" eb="42">
      <t>キソ</t>
    </rPh>
    <rPh sb="42" eb="43">
      <t>ヅキ</t>
    </rPh>
    <rPh sb="48" eb="50">
      <t>ホウシュウ</t>
    </rPh>
    <rPh sb="50" eb="51">
      <t>ガク</t>
    </rPh>
    <rPh sb="52" eb="54">
      <t>ヘンドウ</t>
    </rPh>
    <rPh sb="141" eb="143">
      <t>サンシュツ</t>
    </rPh>
    <phoneticPr fontId="2"/>
  </si>
  <si>
    <t>※１　算定基礎月とは、定時決定の場合は４～６月、随時改定の場合は固定的給与の変動があった月から継続した３か月間をいう。
※２　算定基礎月の報酬額が他の期間と比較して多くなる（少なくなる）理由が、業務の性質上、毎年発生しない場合（例：単年度に一時的に業務が集中したために時間外勤務手当が多く支給された場合等）は年間平均による保険者算定の対象となりません。
  加えて、随時改定の場合は、固定的給与の変動が定期昇給に伴うものでないとき（例：通勤手当・扶養手当等の額の変動、休業や給与改定に伴う給料額の変動等）は、例年発生するものではないため、年間平均の保険者算定の対象となりません。</t>
    <phoneticPr fontId="2"/>
  </si>
  <si>
    <t>①　支払基礎日数17日未満の月の報酬額は除く。
②　欠勤や無給休職により報酬の全部が支給されない場合は、支払基礎日数が17日以上である月は実支給額を用いることとし、休職者給与を受けている
　こと等により報酬の一部が支給されない月がある場合は、支払基礎日数が17日以上であっても当該月を除く。
③　給与の支払いに遅配がある場合は
　ア　前年６月分以前に支払うべきであった給与の遅配分を前年７月～本年６月に受けた場合は、その遅配分に当たる報酬の額を除く。
　イ　前年７月～本年６月の間に本来支払うはずの報酬の一部が、本年７月以降に支払われることになった場合は、その支払うはずだった月を除く。
④　前年７月～本年６月の間に固定的給与の変動が起こった場合でも、報酬月額の算定対象となる月であれば、固定的給与の変動が反映された報酬も
　含めて平均を算定する。
⑤　前年７月～本年６月の間に、今回の保険者算定の要件を満たす所属所（部署）に異動した場合（組合員資格の得喪を伴う異動を除く。）でも、報
　酬月額の算定の対象となる月であれば、異動前の所属所（部署）で受けた報酬も含めて平均を算定する。
⑥　年間報酬の平均で決定する場合は、「標準報酬定時決定基礎届」の「修正平均額」欄には「前年７月～本年６月の平均額」を記入する。</t>
    <rPh sb="42" eb="44">
      <t>シキュウ</t>
    </rPh>
    <rPh sb="48" eb="50">
      <t>バアイ</t>
    </rPh>
    <rPh sb="52" eb="54">
      <t>シハライ</t>
    </rPh>
    <rPh sb="54" eb="56">
      <t>キソ</t>
    </rPh>
    <rPh sb="56" eb="58">
      <t>ニッスウ</t>
    </rPh>
    <rPh sb="61" eb="62">
      <t>ニチ</t>
    </rPh>
    <rPh sb="62" eb="64">
      <t>イジョウ</t>
    </rPh>
    <rPh sb="67" eb="68">
      <t>ツキ</t>
    </rPh>
    <rPh sb="69" eb="70">
      <t>ジツ</t>
    </rPh>
    <rPh sb="70" eb="73">
      <t>シキュウガク</t>
    </rPh>
    <rPh sb="74" eb="75">
      <t>モチ</t>
    </rPh>
    <rPh sb="82" eb="84">
      <t>キュウショク</t>
    </rPh>
    <rPh sb="84" eb="85">
      <t>シャ</t>
    </rPh>
    <rPh sb="85" eb="87">
      <t>キュウヨ</t>
    </rPh>
    <rPh sb="88" eb="89">
      <t>ウ</t>
    </rPh>
    <rPh sb="97" eb="98">
      <t>トウ</t>
    </rPh>
    <rPh sb="101" eb="103">
      <t>ホウシュウ</t>
    </rPh>
    <rPh sb="104" eb="106">
      <t>イチブ</t>
    </rPh>
    <rPh sb="107" eb="109">
      <t>シキュウ</t>
    </rPh>
    <rPh sb="113" eb="114">
      <t>ツキ</t>
    </rPh>
    <rPh sb="117" eb="119">
      <t>バアイ</t>
    </rPh>
    <rPh sb="121" eb="123">
      <t>シハライ</t>
    </rPh>
    <rPh sb="123" eb="125">
      <t>キソ</t>
    </rPh>
    <rPh sb="125" eb="127">
      <t>ニッスウ</t>
    </rPh>
    <rPh sb="130" eb="131">
      <t>ニチ</t>
    </rPh>
    <rPh sb="131" eb="133">
      <t>イジョウ</t>
    </rPh>
    <rPh sb="138" eb="140">
      <t>トウガイ</t>
    </rPh>
    <rPh sb="140" eb="141">
      <t>ツキ</t>
    </rPh>
    <rPh sb="142" eb="143">
      <t>ノゾ</t>
    </rPh>
    <rPh sb="196" eb="198">
      <t>ホンネン</t>
    </rPh>
    <rPh sb="256" eb="258">
      <t>ホンネン</t>
    </rPh>
    <rPh sb="290" eb="291">
      <t>ノゾ</t>
    </rPh>
    <rPh sb="311" eb="313">
      <t>キュウヨ</t>
    </rPh>
    <rPh sb="331" eb="333">
      <t>サンテイ</t>
    </rPh>
    <rPh sb="347" eb="349">
      <t>キュウヨ</t>
    </rPh>
    <rPh sb="358" eb="360">
      <t>ホウシュウ</t>
    </rPh>
    <rPh sb="369" eb="371">
      <t>サンテイ</t>
    </rPh>
    <rPh sb="405" eb="407">
      <t>ショゾク</t>
    </rPh>
    <rPh sb="407" eb="408">
      <t>ショ</t>
    </rPh>
    <rPh sb="448" eb="450">
      <t>サンテイ</t>
    </rPh>
    <rPh sb="466" eb="468">
      <t>ショゾク</t>
    </rPh>
    <rPh sb="468" eb="469">
      <t>ショ</t>
    </rPh>
    <rPh sb="486" eb="488">
      <t>サンテイ</t>
    </rPh>
    <rPh sb="494" eb="496">
      <t>ネンカン</t>
    </rPh>
    <rPh sb="496" eb="498">
      <t>ホウシュウ</t>
    </rPh>
    <rPh sb="499" eb="501">
      <t>ヘイキン</t>
    </rPh>
    <rPh sb="502" eb="504">
      <t>ケッテイ</t>
    </rPh>
    <rPh sb="506" eb="508">
      <t>バアイ</t>
    </rPh>
    <rPh sb="525" eb="527">
      <t>シュウセイ</t>
    </rPh>
    <rPh sb="527" eb="529">
      <t>ヘイキン</t>
    </rPh>
    <rPh sb="529" eb="530">
      <t>ガク</t>
    </rPh>
    <rPh sb="531" eb="532">
      <t>ラン</t>
    </rPh>
    <rPh sb="550" eb="552">
      <t>キニュウ</t>
    </rPh>
    <phoneticPr fontId="4"/>
  </si>
  <si>
    <r>
      <t xml:space="preserve">   定時決定又は随時改定において標準報酬月額を通常の方法で算定した場合、算定の基礎となる月に他の月と比較して著しく多い（又は少ない）報酬を受けているために、標準報酬月額が著しく高く（低く）算定されてしまう場合があります。
   年間平均による保険者算定により、通常の方法ではなく年間の報酬額の平均をもとに算定を行うことで、実態に近い標準報酬月額となります。
   手続きにあたっては、以下の点をご理解くださるようお願いします。
・各要件に該当したうえで、</t>
    </r>
    <r>
      <rPr>
        <u/>
        <sz val="11"/>
        <color theme="1"/>
        <rFont val="ＭＳ Ｐゴシック"/>
        <family val="3"/>
        <charset val="128"/>
        <scheme val="minor"/>
      </rPr>
      <t>組合員が希望する場合（組合員の同意書の提出があった場合）</t>
    </r>
    <r>
      <rPr>
        <sz val="11"/>
        <color theme="1"/>
        <rFont val="ＭＳ Ｐゴシック"/>
        <family val="3"/>
        <charset val="128"/>
        <scheme val="minor"/>
      </rPr>
      <t>に年間平均による保険者算定の対象となること（要件に該当しても組合員が希望しない場合は通常の方法で決定又は改定がされ、特に手続きの必要はない）。
・年間平均による算定と通常の方法による算定を行った場合の著しい差（2等級以上）が、</t>
    </r>
    <r>
      <rPr>
        <u/>
        <sz val="11"/>
        <color theme="1"/>
        <rFont val="ＭＳ Ｐゴシック"/>
        <family val="3"/>
        <charset val="128"/>
        <scheme val="minor"/>
      </rPr>
      <t>業務の性質上、その所属において例年発生するものであること</t>
    </r>
    <r>
      <rPr>
        <sz val="11"/>
        <color theme="1"/>
        <rFont val="ＭＳ Ｐゴシック"/>
        <family val="3"/>
        <charset val="128"/>
        <scheme val="minor"/>
      </rPr>
      <t>（単年度のみ一時的に業務量が増加した場合や、一時的な人員不足による繁忙の場合は対象外）。
・上記の著しい差が発生する原因として、主に繁忙/閑散による時間外勤務手当支給額の多寡が想定されるため、時間外勤務手当が支給されない者が対象となる事例は少ないと考えられること。
・</t>
    </r>
    <r>
      <rPr>
        <u/>
        <sz val="11"/>
        <color theme="1"/>
        <rFont val="ＭＳ Ｐゴシック"/>
        <family val="3"/>
        <charset val="128"/>
        <scheme val="minor"/>
      </rPr>
      <t>年間平均による随時改定の保険者算定については、その随時改定の原因となった固定的給与の変動理由に、定期昇給による給料の変動が含まれていなければならないこと</t>
    </r>
    <r>
      <rPr>
        <sz val="11"/>
        <color theme="1"/>
        <rFont val="ＭＳ Ｐゴシック"/>
        <family val="3"/>
        <charset val="128"/>
        <scheme val="minor"/>
      </rPr>
      <t>（昇格や給与改定、手当額の変動だけでは例年発生すると認められない）。
・</t>
    </r>
    <r>
      <rPr>
        <u/>
        <sz val="11"/>
        <color theme="1"/>
        <rFont val="ＭＳ Ｐゴシック"/>
        <family val="3"/>
        <charset val="128"/>
        <scheme val="minor"/>
      </rPr>
      <t>標準報酬月額の変動により、掛金額だけでなく年金や給付金、所得税・住民税等にも影響があること</t>
    </r>
    <r>
      <rPr>
        <sz val="11"/>
        <color theme="1"/>
        <rFont val="ＭＳ Ｐゴシック"/>
        <family val="3"/>
        <charset val="128"/>
        <scheme val="minor"/>
      </rPr>
      <t>。</t>
    </r>
    <rPh sb="183" eb="185">
      <t>テツヅ</t>
    </rPh>
    <rPh sb="193" eb="195">
      <t>イカ</t>
    </rPh>
    <rPh sb="196" eb="197">
      <t>テン</t>
    </rPh>
    <rPh sb="199" eb="201">
      <t>リカイ</t>
    </rPh>
    <rPh sb="208" eb="209">
      <t>ネガ</t>
    </rPh>
    <rPh sb="217" eb="218">
      <t>カク</t>
    </rPh>
    <rPh sb="240" eb="243">
      <t>クミアイイン</t>
    </rPh>
    <rPh sb="244" eb="247">
      <t>ドウイショ</t>
    </rPh>
    <rPh sb="248" eb="250">
      <t>テイシュツ</t>
    </rPh>
    <rPh sb="254" eb="256">
      <t>バアイ</t>
    </rPh>
    <rPh sb="330" eb="332">
      <t>ネンカン</t>
    </rPh>
    <rPh sb="332" eb="334">
      <t>ヘイキン</t>
    </rPh>
    <rPh sb="337" eb="339">
      <t>サンテイ</t>
    </rPh>
    <rPh sb="340" eb="342">
      <t>ツウジョウ</t>
    </rPh>
    <rPh sb="343" eb="345">
      <t>ホウホウ</t>
    </rPh>
    <rPh sb="348" eb="350">
      <t>サンテイ</t>
    </rPh>
    <rPh sb="351" eb="352">
      <t>オコナ</t>
    </rPh>
    <rPh sb="354" eb="356">
      <t>バアイ</t>
    </rPh>
    <rPh sb="357" eb="358">
      <t>イチジル</t>
    </rPh>
    <rPh sb="360" eb="361">
      <t>サ</t>
    </rPh>
    <rPh sb="363" eb="365">
      <t>トウキュウ</t>
    </rPh>
    <rPh sb="365" eb="367">
      <t>イジョウ</t>
    </rPh>
    <rPh sb="370" eb="372">
      <t>ギョウム</t>
    </rPh>
    <rPh sb="373" eb="376">
      <t>セイシツジョウ</t>
    </rPh>
    <rPh sb="379" eb="381">
      <t>ショゾク</t>
    </rPh>
    <rPh sb="399" eb="402">
      <t>タンネンド</t>
    </rPh>
    <rPh sb="404" eb="407">
      <t>イチジテキ</t>
    </rPh>
    <rPh sb="408" eb="410">
      <t>ギョウム</t>
    </rPh>
    <rPh sb="410" eb="411">
      <t>リョウ</t>
    </rPh>
    <rPh sb="412" eb="414">
      <t>ゾウカ</t>
    </rPh>
    <rPh sb="416" eb="418">
      <t>バアイ</t>
    </rPh>
    <rPh sb="420" eb="423">
      <t>イチジテキ</t>
    </rPh>
    <rPh sb="424" eb="426">
      <t>ジンイン</t>
    </rPh>
    <rPh sb="426" eb="428">
      <t>ブソク</t>
    </rPh>
    <rPh sb="431" eb="433">
      <t>ハンボウ</t>
    </rPh>
    <rPh sb="434" eb="436">
      <t>バアイ</t>
    </rPh>
    <rPh sb="437" eb="439">
      <t>タイショウ</t>
    </rPh>
    <rPh sb="439" eb="440">
      <t>ガイ</t>
    </rPh>
    <rPh sb="456" eb="458">
      <t>ゲンイン</t>
    </rPh>
    <rPh sb="462" eb="463">
      <t>オモ</t>
    </rPh>
    <rPh sb="464" eb="466">
      <t>ハンボウ</t>
    </rPh>
    <rPh sb="467" eb="469">
      <t>カンサン</t>
    </rPh>
    <rPh sb="475" eb="477">
      <t>キンム</t>
    </rPh>
    <rPh sb="479" eb="481">
      <t>シキュウ</t>
    </rPh>
    <rPh sb="481" eb="482">
      <t>ガク</t>
    </rPh>
    <rPh sb="497" eb="499">
      <t>キンム</t>
    </rPh>
    <rPh sb="515" eb="517">
      <t>ジレイ</t>
    </rPh>
    <rPh sb="518" eb="519">
      <t>スク</t>
    </rPh>
    <rPh sb="522" eb="523">
      <t>カンガ</t>
    </rPh>
    <rPh sb="532" eb="534">
      <t>ネンカン</t>
    </rPh>
    <rPh sb="534" eb="536">
      <t>ヘイキン</t>
    </rPh>
    <rPh sb="539" eb="541">
      <t>ズイジ</t>
    </rPh>
    <rPh sb="541" eb="543">
      <t>カイテイ</t>
    </rPh>
    <rPh sb="544" eb="547">
      <t>ホケンシャ</t>
    </rPh>
    <rPh sb="547" eb="549">
      <t>サンテイ</t>
    </rPh>
    <rPh sb="557" eb="559">
      <t>ズイジ</t>
    </rPh>
    <rPh sb="559" eb="561">
      <t>カイテイ</t>
    </rPh>
    <rPh sb="562" eb="564">
      <t>ゲンイン</t>
    </rPh>
    <rPh sb="568" eb="571">
      <t>コテイテキ</t>
    </rPh>
    <rPh sb="571" eb="573">
      <t>キュウヨ</t>
    </rPh>
    <rPh sb="574" eb="576">
      <t>ヘンドウ</t>
    </rPh>
    <rPh sb="576" eb="578">
      <t>リユウ</t>
    </rPh>
    <rPh sb="580" eb="582">
      <t>テイキ</t>
    </rPh>
    <rPh sb="582" eb="584">
      <t>ショウキュウ</t>
    </rPh>
    <rPh sb="587" eb="589">
      <t>キュウリョウ</t>
    </rPh>
    <rPh sb="590" eb="592">
      <t>ヘンドウ</t>
    </rPh>
    <rPh sb="593" eb="594">
      <t>フク</t>
    </rPh>
    <rPh sb="609" eb="611">
      <t>ショウカク</t>
    </rPh>
    <rPh sb="612" eb="614">
      <t>キュウヨ</t>
    </rPh>
    <rPh sb="614" eb="616">
      <t>カイテイ</t>
    </rPh>
    <rPh sb="617" eb="619">
      <t>テアテ</t>
    </rPh>
    <rPh sb="619" eb="620">
      <t>ガク</t>
    </rPh>
    <rPh sb="621" eb="623">
      <t>ヘンドウ</t>
    </rPh>
    <rPh sb="627" eb="629">
      <t>レイネン</t>
    </rPh>
    <rPh sb="629" eb="631">
      <t>ハッセイ</t>
    </rPh>
    <rPh sb="634" eb="635">
      <t>ミト</t>
    </rPh>
    <phoneticPr fontId="2"/>
  </si>
  <si>
    <r>
      <t>①【入力用】シートに必要事項を入力
　※</t>
    </r>
    <r>
      <rPr>
        <u/>
        <sz val="11"/>
        <color theme="1"/>
        <rFont val="ＭＳ Ｐゴシック"/>
        <family val="3"/>
        <charset val="128"/>
        <scheme val="minor"/>
      </rPr>
      <t>（定時用）と（随時用）のうち、必要な方に入力してください。</t>
    </r>
    <r>
      <rPr>
        <sz val="11"/>
        <color theme="1"/>
        <rFont val="ＭＳ Ｐゴシック"/>
        <family val="3"/>
        <charset val="128"/>
        <scheme val="minor"/>
      </rPr>
      <t xml:space="preserve">
　※入力上の注意事項については、【入力用】シートに記載がありますので参照してください。
　※入力結果は【判定】シート及び様式２・３に反映されます。
②【判定】シートで年間平均による保険者算定の対象となるか確認
③対象となる場合、状況に応じた様式（申立書、同意書等）を作成し、下記提出先へ提出
＜提出先＞
・大学を除く名古屋市立学校（小中学校、高等学校、特別支援学校、幼稚園）→名古屋市学校事務センター
・その他の所属（大学・組合等）→公立学校共済組合愛知支部　共済経理グループ（愛知県教育委員会福利課内）
※このファイルは定期昇給期が10月である組合員の方向けです（名古屋市等）。定期昇給期が4月である方（愛知県等）は「保険者算定（年間平均）申立書・同意書（4月昇給者用）」のエクセルファイルを使用してください。
</t>
    </r>
    <rPh sb="35" eb="37">
      <t>ヒツヨウ</t>
    </rPh>
    <rPh sb="52" eb="54">
      <t>ニュウリョク</t>
    </rPh>
    <rPh sb="54" eb="55">
      <t>ジョウ</t>
    </rPh>
    <rPh sb="56" eb="58">
      <t>チュウイ</t>
    </rPh>
    <rPh sb="58" eb="60">
      <t>ジコウ</t>
    </rPh>
    <rPh sb="67" eb="70">
      <t>ニュウリョクヨウ</t>
    </rPh>
    <rPh sb="75" eb="77">
      <t>キサイ</t>
    </rPh>
    <rPh sb="84" eb="86">
      <t>サンショウ</t>
    </rPh>
    <rPh sb="96" eb="98">
      <t>ニュウリョク</t>
    </rPh>
    <rPh sb="98" eb="100">
      <t>ケッカ</t>
    </rPh>
    <rPh sb="102" eb="104">
      <t>ハンテイ</t>
    </rPh>
    <rPh sb="108" eb="109">
      <t>オヨ</t>
    </rPh>
    <rPh sb="110" eb="112">
      <t>ヨウシキ</t>
    </rPh>
    <rPh sb="116" eb="118">
      <t>ハンエイ</t>
    </rPh>
    <rPh sb="126" eb="128">
      <t>ハンテイ</t>
    </rPh>
    <rPh sb="133" eb="135">
      <t>ネンカン</t>
    </rPh>
    <rPh sb="135" eb="137">
      <t>ヘイキン</t>
    </rPh>
    <rPh sb="140" eb="143">
      <t>ホケンシャ</t>
    </rPh>
    <rPh sb="143" eb="145">
      <t>サンテイ</t>
    </rPh>
    <rPh sb="156" eb="158">
      <t>タイショウ</t>
    </rPh>
    <rPh sb="161" eb="163">
      <t>バアイ</t>
    </rPh>
    <rPh sb="164" eb="166">
      <t>ジョウキョウ</t>
    </rPh>
    <rPh sb="173" eb="176">
      <t>モウシタテショ</t>
    </rPh>
    <rPh sb="177" eb="180">
      <t>ドウイショ</t>
    </rPh>
    <rPh sb="180" eb="181">
      <t>トウ</t>
    </rPh>
    <rPh sb="187" eb="189">
      <t>カキ</t>
    </rPh>
    <rPh sb="189" eb="191">
      <t>テイシュツ</t>
    </rPh>
    <rPh sb="191" eb="192">
      <t>サキ</t>
    </rPh>
    <rPh sb="193" eb="195">
      <t>テイシュツ</t>
    </rPh>
    <rPh sb="198" eb="200">
      <t>テイシュツ</t>
    </rPh>
    <rPh sb="200" eb="201">
      <t>サキ</t>
    </rPh>
    <rPh sb="204" eb="206">
      <t>ダイガク</t>
    </rPh>
    <rPh sb="207" eb="208">
      <t>ノゾ</t>
    </rPh>
    <rPh sb="209" eb="213">
      <t>ナゴヤシ</t>
    </rPh>
    <rPh sb="213" eb="214">
      <t>リツ</t>
    </rPh>
    <rPh sb="222" eb="224">
      <t>コウトウ</t>
    </rPh>
    <rPh sb="224" eb="226">
      <t>ガッコウ</t>
    </rPh>
    <rPh sb="227" eb="229">
      <t>トクベツ</t>
    </rPh>
    <rPh sb="229" eb="231">
      <t>シエン</t>
    </rPh>
    <rPh sb="231" eb="233">
      <t>ガッコウ</t>
    </rPh>
    <rPh sb="234" eb="237">
      <t>ヨウチエン</t>
    </rPh>
    <rPh sb="239" eb="243">
      <t>ナゴヤシ</t>
    </rPh>
    <rPh sb="243" eb="245">
      <t>ガッコウ</t>
    </rPh>
    <rPh sb="245" eb="247">
      <t>ジム</t>
    </rPh>
    <rPh sb="255" eb="256">
      <t>タ</t>
    </rPh>
    <rPh sb="257" eb="259">
      <t>ショゾク</t>
    </rPh>
    <rPh sb="260" eb="262">
      <t>ダイガク</t>
    </rPh>
    <rPh sb="263" eb="265">
      <t>クミアイ</t>
    </rPh>
    <rPh sb="265" eb="266">
      <t>トウ</t>
    </rPh>
    <rPh sb="268" eb="270">
      <t>コウリツ</t>
    </rPh>
    <rPh sb="270" eb="272">
      <t>ガッコウ</t>
    </rPh>
    <rPh sb="272" eb="274">
      <t>キョウサイ</t>
    </rPh>
    <rPh sb="274" eb="276">
      <t>クミアイ</t>
    </rPh>
    <rPh sb="276" eb="278">
      <t>アイチ</t>
    </rPh>
    <rPh sb="278" eb="280">
      <t>シブ</t>
    </rPh>
    <rPh sb="281" eb="283">
      <t>キョウサイ</t>
    </rPh>
    <rPh sb="283" eb="285">
      <t>ケイリ</t>
    </rPh>
    <rPh sb="290" eb="293">
      <t>アイチケン</t>
    </rPh>
    <rPh sb="293" eb="295">
      <t>キョウイク</t>
    </rPh>
    <rPh sb="295" eb="298">
      <t>イインカイ</t>
    </rPh>
    <rPh sb="298" eb="300">
      <t>フクリ</t>
    </rPh>
    <rPh sb="300" eb="301">
      <t>カ</t>
    </rPh>
    <rPh sb="301" eb="302">
      <t>ナイ</t>
    </rPh>
    <phoneticPr fontId="2"/>
  </si>
  <si>
    <t>特に、各月の報酬の額を入力する箇所については、以下の点に注意してください。</t>
    <rPh sb="0" eb="1">
      <t>トク</t>
    </rPh>
    <rPh sb="3" eb="5">
      <t>カクツキ</t>
    </rPh>
    <rPh sb="6" eb="8">
      <t>ホウシュウ</t>
    </rPh>
    <rPh sb="9" eb="10">
      <t>ガク</t>
    </rPh>
    <rPh sb="11" eb="13">
      <t>ニュウリョク</t>
    </rPh>
    <rPh sb="15" eb="17">
      <t>カショ</t>
    </rPh>
    <rPh sb="23" eb="25">
      <t>イカ</t>
    </rPh>
    <rPh sb="26" eb="27">
      <t>テン</t>
    </rPh>
    <rPh sb="28" eb="30">
      <t>チュウイ</t>
    </rPh>
    <phoneticPr fontId="2"/>
  </si>
  <si>
    <t>給料・手当等の追給（給与改定による差額支給を含む）・返納があった場合は、実際に支給・返納があった月ではなく、本来の支給月の金額に含める（返納の場合は本来の支給月から差し引く）。</t>
    <rPh sb="0" eb="2">
      <t>キュウリョウ</t>
    </rPh>
    <rPh sb="3" eb="5">
      <t>テアテ</t>
    </rPh>
    <rPh sb="5" eb="6">
      <t>トウ</t>
    </rPh>
    <rPh sb="7" eb="9">
      <t>ツイキュウ</t>
    </rPh>
    <rPh sb="10" eb="12">
      <t>キュウヨ</t>
    </rPh>
    <rPh sb="12" eb="14">
      <t>カイテイ</t>
    </rPh>
    <rPh sb="17" eb="19">
      <t>サガク</t>
    </rPh>
    <rPh sb="19" eb="21">
      <t>シキュウ</t>
    </rPh>
    <rPh sb="22" eb="23">
      <t>フク</t>
    </rPh>
    <rPh sb="26" eb="28">
      <t>ヘンノウ</t>
    </rPh>
    <rPh sb="32" eb="34">
      <t>バアイ</t>
    </rPh>
    <rPh sb="36" eb="38">
      <t>ジッサイ</t>
    </rPh>
    <rPh sb="39" eb="41">
      <t>シキュウ</t>
    </rPh>
    <rPh sb="42" eb="44">
      <t>ヘンノウ</t>
    </rPh>
    <rPh sb="48" eb="49">
      <t>ツキ</t>
    </rPh>
    <rPh sb="54" eb="56">
      <t>ホンライ</t>
    </rPh>
    <rPh sb="57" eb="59">
      <t>シキュウ</t>
    </rPh>
    <rPh sb="59" eb="60">
      <t>ツキ</t>
    </rPh>
    <rPh sb="61" eb="63">
      <t>キンガク</t>
    </rPh>
    <rPh sb="64" eb="65">
      <t>フク</t>
    </rPh>
    <rPh sb="68" eb="70">
      <t>ヘンノウ</t>
    </rPh>
    <rPh sb="71" eb="73">
      <t>バアイ</t>
    </rPh>
    <rPh sb="82" eb="83">
      <t>サ</t>
    </rPh>
    <rPh sb="84" eb="85">
      <t>ヒ</t>
    </rPh>
    <phoneticPr fontId="2"/>
  </si>
  <si>
    <r>
      <t xml:space="preserve">以下に該当する月はドロップダウンリストから「する」を、該当しない場合は「しない」を選択すること。
・休職給が支給される休職期間を含む月
・懲戒により減額処分を受けた月
・ストライキによる賃金カットを受けた月
・月の途中に資格取得した場合の資格取得月
・フルタイム再任用となった月以前の月
</t>
    </r>
    <r>
      <rPr>
        <u/>
        <sz val="11"/>
        <color theme="1"/>
        <rFont val="ＭＳ Ｐゴシック"/>
        <family val="3"/>
        <charset val="128"/>
        <scheme val="minor"/>
      </rPr>
      <t xml:space="preserve">※「する」を選択した場合であっても、固定的給与及び非固定的給与の支給があれば、その額を該当欄に入力すること（要件の確認に必要なため）。
</t>
    </r>
    <r>
      <rPr>
        <sz val="11"/>
        <color theme="1"/>
        <rFont val="ＭＳ Ｐゴシック"/>
        <family val="3"/>
        <charset val="128"/>
        <scheme val="minor"/>
      </rPr>
      <t>※該当する場合、通常の定時決定の算定及び年間報酬の月平均額の算定からは除かれる。通常の随時改定の算定においては、支払基礎日数が17日以上であれば含まれる。</t>
    </r>
    <rPh sb="0" eb="2">
      <t>イカ</t>
    </rPh>
    <rPh sb="3" eb="5">
      <t>ガイトウ</t>
    </rPh>
    <rPh sb="7" eb="8">
      <t>ツキ</t>
    </rPh>
    <rPh sb="27" eb="29">
      <t>ガイトウ</t>
    </rPh>
    <rPh sb="32" eb="34">
      <t>バアイ</t>
    </rPh>
    <rPh sb="41" eb="43">
      <t>センタク</t>
    </rPh>
    <rPh sb="50" eb="52">
      <t>キュウショク</t>
    </rPh>
    <rPh sb="52" eb="53">
      <t>キュウ</t>
    </rPh>
    <rPh sb="54" eb="56">
      <t>シキュウ</t>
    </rPh>
    <rPh sb="59" eb="61">
      <t>キュウショク</t>
    </rPh>
    <rPh sb="61" eb="63">
      <t>キカン</t>
    </rPh>
    <rPh sb="64" eb="65">
      <t>フク</t>
    </rPh>
    <rPh sb="66" eb="67">
      <t>ツキ</t>
    </rPh>
    <rPh sb="69" eb="71">
      <t>チョウカイ</t>
    </rPh>
    <rPh sb="74" eb="76">
      <t>ゲンガク</t>
    </rPh>
    <rPh sb="76" eb="78">
      <t>ショブン</t>
    </rPh>
    <rPh sb="79" eb="80">
      <t>ウ</t>
    </rPh>
    <rPh sb="82" eb="83">
      <t>ツキ</t>
    </rPh>
    <rPh sb="93" eb="95">
      <t>チンギン</t>
    </rPh>
    <rPh sb="99" eb="100">
      <t>ウ</t>
    </rPh>
    <rPh sb="102" eb="103">
      <t>ツキ</t>
    </rPh>
    <rPh sb="150" eb="152">
      <t>センタク</t>
    </rPh>
    <rPh sb="154" eb="156">
      <t>バアイ</t>
    </rPh>
    <rPh sb="162" eb="165">
      <t>コテイテキ</t>
    </rPh>
    <rPh sb="165" eb="167">
      <t>キュウヨ</t>
    </rPh>
    <rPh sb="167" eb="168">
      <t>オヨ</t>
    </rPh>
    <rPh sb="169" eb="170">
      <t>ヒ</t>
    </rPh>
    <rPh sb="170" eb="173">
      <t>コテイテキ</t>
    </rPh>
    <rPh sb="173" eb="175">
      <t>キュウヨ</t>
    </rPh>
    <rPh sb="185" eb="186">
      <t>ガク</t>
    </rPh>
    <rPh sb="187" eb="189">
      <t>ガイトウ</t>
    </rPh>
    <rPh sb="189" eb="190">
      <t>ラン</t>
    </rPh>
    <rPh sb="198" eb="200">
      <t>ヨウケン</t>
    </rPh>
    <rPh sb="201" eb="203">
      <t>カクニン</t>
    </rPh>
    <rPh sb="204" eb="206">
      <t>ヒツヨウ</t>
    </rPh>
    <rPh sb="213" eb="215">
      <t>ガイトウ</t>
    </rPh>
    <rPh sb="217" eb="219">
      <t>バアイ</t>
    </rPh>
    <rPh sb="230" eb="231">
      <t>オヨ</t>
    </rPh>
    <rPh sb="232" eb="234">
      <t>ネンカン</t>
    </rPh>
    <rPh sb="234" eb="236">
      <t>ホウシュウ</t>
    </rPh>
    <rPh sb="237" eb="240">
      <t>ツキヘイキン</t>
    </rPh>
    <rPh sb="240" eb="241">
      <t>ガク</t>
    </rPh>
    <rPh sb="242" eb="244">
      <t>サンテイ</t>
    </rPh>
    <rPh sb="247" eb="248">
      <t>ノゾ</t>
    </rPh>
    <rPh sb="252" eb="254">
      <t>ツウジョウ</t>
    </rPh>
    <rPh sb="255" eb="257">
      <t>ズイジ</t>
    </rPh>
    <rPh sb="257" eb="259">
      <t>カイテイ</t>
    </rPh>
    <rPh sb="260" eb="262">
      <t>サンテイ</t>
    </rPh>
    <rPh sb="268" eb="270">
      <t>シハライ</t>
    </rPh>
    <rPh sb="270" eb="272">
      <t>キソ</t>
    </rPh>
    <rPh sb="272" eb="274">
      <t>ニッスウ</t>
    </rPh>
    <rPh sb="277" eb="278">
      <t>ニチ</t>
    </rPh>
    <rPh sb="278" eb="280">
      <t>イジョウ</t>
    </rPh>
    <rPh sb="284" eb="285">
      <t>フク</t>
    </rPh>
    <phoneticPr fontId="2"/>
  </si>
  <si>
    <t>・４～６（10～12）月と７～３（１～９）月のいずれかに算定に含める月が１月もない場合は算定不可</t>
    <rPh sb="11" eb="12">
      <t>ガツ</t>
    </rPh>
    <rPh sb="21" eb="22">
      <t>ガツ</t>
    </rPh>
    <rPh sb="28" eb="30">
      <t>サンテイ</t>
    </rPh>
    <rPh sb="31" eb="32">
      <t>フク</t>
    </rPh>
    <rPh sb="34" eb="35">
      <t>ツキ</t>
    </rPh>
    <rPh sb="37" eb="38">
      <t>ツキ</t>
    </rPh>
    <rPh sb="41" eb="43">
      <t>バアイ</t>
    </rPh>
    <rPh sb="44" eb="46">
      <t>サンテイ</t>
    </rPh>
    <rPh sb="46" eb="48">
      <t>フカ</t>
    </rPh>
    <phoneticPr fontId="2"/>
  </si>
  <si>
    <t>対象外
(通常の随時)</t>
    <rPh sb="0" eb="2">
      <t>タイショウ</t>
    </rPh>
    <rPh sb="2" eb="3">
      <t>ガイ</t>
    </rPh>
    <rPh sb="5" eb="7">
      <t>ツウジョウ</t>
    </rPh>
    <rPh sb="8" eb="10">
      <t>ズイジ</t>
    </rPh>
    <phoneticPr fontId="2"/>
  </si>
  <si>
    <t>対象外
(通常の定時)</t>
    <rPh sb="0" eb="2">
      <t>タイショウ</t>
    </rPh>
    <rPh sb="2" eb="3">
      <t>ガイ</t>
    </rPh>
    <rPh sb="5" eb="7">
      <t>ツウジョウ</t>
    </rPh>
    <rPh sb="8" eb="10">
      <t>テイジ</t>
    </rPh>
    <phoneticPr fontId="2"/>
  </si>
  <si>
    <r>
      <t>以上の差があり、「年間平均の標準報酬の月額」で改定又は従前の標準報酬月額を適用することに</t>
    </r>
    <r>
      <rPr>
        <u/>
        <sz val="14"/>
        <rFont val="ＭＳ ゴシック"/>
        <family val="3"/>
        <charset val="128"/>
      </rPr>
      <t>同意する方のみ提出できます。</t>
    </r>
    <rPh sb="25" eb="26">
      <t>マタ</t>
    </rPh>
    <rPh sb="27" eb="29">
      <t>ジュウゼン</t>
    </rPh>
    <rPh sb="30" eb="32">
      <t>ヒョウジュン</t>
    </rPh>
    <rPh sb="32" eb="34">
      <t>ホウシュウ</t>
    </rPh>
    <rPh sb="34" eb="36">
      <t>ゲツガク</t>
    </rPh>
    <rPh sb="37" eb="39">
      <t>テキヨウ</t>
    </rPh>
    <phoneticPr fontId="2"/>
  </si>
  <si>
    <t>※１　算定基礎月とは、定時決定の場合は４～６月、随時改定の場合は固定的給与の変動があった月から継続した３か月間をいう。
※２　算定基礎月の報酬額が他の期間と比較して多くなる（少なくなる）理由が、業務の性質上、毎年発生しない場合（例：単年度に一時的に業務が集中したために時間外勤務手当が多く支給された場合等）は年間平均による保険者算定の対象となりません。
  加えて、随時改定の場合は、固定的給与の変動が定期昇給に伴うものでないとき（例：通勤手当・扶養手当等の額の変動、休業や給与改定に伴う給料額の変動等）は、例年発生するものではないため、年間平均の保険者算定の対象となりません。</t>
    <phoneticPr fontId="2"/>
  </si>
  <si>
    <t>（※）本年4月～6月の
合計額</t>
    <phoneticPr fontId="4"/>
  </si>
  <si>
    <t>○又は×</t>
    <phoneticPr fontId="2"/>
  </si>
  <si>
    <t>・</t>
    <phoneticPr fontId="4"/>
  </si>
  <si>
    <t>る場合は提出の必要はありません。</t>
    <phoneticPr fontId="2"/>
  </si>
  <si>
    <t>改定・育児休業終了時改定・産前産後休業終了時改定が行われる者又は改定が行われる予定の者」はその年の定時決定の対</t>
    <phoneticPr fontId="2"/>
  </si>
  <si>
    <t>象となりません。</t>
    <phoneticPr fontId="2"/>
  </si>
  <si>
    <t>㊞</t>
    <phoneticPr fontId="4"/>
  </si>
  <si>
    <t>④＋⑤</t>
    <phoneticPr fontId="4"/>
  </si>
  <si>
    <t>ａ</t>
    <phoneticPr fontId="4"/>
  </si>
  <si>
    <t>ｂ</t>
    <phoneticPr fontId="4"/>
  </si>
  <si>
    <t>ｃ</t>
    <phoneticPr fontId="4"/>
  </si>
  <si>
    <t>ｄ</t>
    <phoneticPr fontId="4"/>
  </si>
  <si>
    <t>ｅ</t>
    <phoneticPr fontId="4"/>
  </si>
  <si>
    <t>ｆ</t>
    <phoneticPr fontId="4"/>
  </si>
  <si>
    <t>（昇給月又は降給月以後の継続した３か月の間に受けた固定的給与の月平均額に昇給月又は降給月前の継続した９か月及び昇給月</t>
    <phoneticPr fontId="2"/>
  </si>
  <si>
    <t>又は降給月以後の継続した３か月の間に受けた非固定的給与の月平均額を加えた額から算出した標準報酬の月額）との間に２等級</t>
    <phoneticPr fontId="2"/>
  </si>
  <si>
    <r>
      <t>昇給月又は降給月以後の継続した３か月の報酬の月平均で算定すること</t>
    </r>
    <r>
      <rPr>
        <u/>
        <sz val="14"/>
        <rFont val="ＭＳ ゴシック"/>
        <family val="3"/>
        <charset val="128"/>
      </rPr>
      <t>（通常の方法）を希望する場合は提出の必要はありません。</t>
    </r>
    <phoneticPr fontId="2"/>
  </si>
  <si>
    <t>㊞</t>
    <phoneticPr fontId="4"/>
  </si>
  <si>
    <t>７月</t>
  </si>
  <si>
    <t>７月</t>
    <rPh sb="1" eb="2">
      <t>ガツ</t>
    </rPh>
    <phoneticPr fontId="2"/>
  </si>
  <si>
    <t>８月</t>
  </si>
  <si>
    <t>９月</t>
  </si>
  <si>
    <t>８月</t>
    <phoneticPr fontId="2"/>
  </si>
  <si>
    <t>９月</t>
    <phoneticPr fontId="2"/>
  </si>
  <si>
    <t>１月</t>
    <phoneticPr fontId="2"/>
  </si>
  <si>
    <t>２月</t>
  </si>
  <si>
    <t>３月</t>
  </si>
  <si>
    <t>４月</t>
  </si>
  <si>
    <t>５月</t>
  </si>
  <si>
    <t>６月</t>
  </si>
  <si>
    <t>報酬合計（10～12月）</t>
    <rPh sb="0" eb="2">
      <t>ホウシュウ</t>
    </rPh>
    <rPh sb="2" eb="4">
      <t>ゴウケイ</t>
    </rPh>
    <rPh sb="10" eb="11">
      <t>ガツ</t>
    </rPh>
    <phoneticPr fontId="2"/>
  </si>
  <si>
    <t>固定的給与（10～12月）</t>
    <rPh sb="0" eb="3">
      <t>コテイテキ</t>
    </rPh>
    <rPh sb="3" eb="5">
      <t>キュウヨ</t>
    </rPh>
    <phoneticPr fontId="2"/>
  </si>
  <si>
    <t>非固定的給与（10～12月）</t>
    <rPh sb="0" eb="1">
      <t>ヒ</t>
    </rPh>
    <rPh sb="1" eb="4">
      <t>コテイテキ</t>
    </rPh>
    <rPh sb="4" eb="6">
      <t>キュウヨ</t>
    </rPh>
    <phoneticPr fontId="2"/>
  </si>
  <si>
    <t>非固定的給与（１～９月）</t>
    <rPh sb="0" eb="1">
      <t>ヒ</t>
    </rPh>
    <rPh sb="1" eb="4">
      <t>コテイテキ</t>
    </rPh>
    <rPh sb="4" eb="6">
      <t>キュウヨ</t>
    </rPh>
    <phoneticPr fontId="2"/>
  </si>
  <si>
    <t>年間平均による保険者算定の要件を満たさないため、通常の方法により随時改定又は定時決定が行われる（または、従前の等級が引き続き適用される）。</t>
    <rPh sb="0" eb="2">
      <t>ネンカン</t>
    </rPh>
    <rPh sb="2" eb="4">
      <t>ヘイキン</t>
    </rPh>
    <rPh sb="7" eb="10">
      <t>ホケンシャ</t>
    </rPh>
    <rPh sb="10" eb="12">
      <t>サンテイ</t>
    </rPh>
    <rPh sb="13" eb="15">
      <t>ヨウケン</t>
    </rPh>
    <rPh sb="16" eb="17">
      <t>ミ</t>
    </rPh>
    <rPh sb="24" eb="26">
      <t>ツウジョウ</t>
    </rPh>
    <rPh sb="27" eb="29">
      <t>ホウホウ</t>
    </rPh>
    <rPh sb="32" eb="34">
      <t>ズイジ</t>
    </rPh>
    <rPh sb="34" eb="36">
      <t>カイテイ</t>
    </rPh>
    <rPh sb="36" eb="37">
      <t>マタ</t>
    </rPh>
    <rPh sb="38" eb="40">
      <t>テイジ</t>
    </rPh>
    <rPh sb="40" eb="42">
      <t>ケッテイ</t>
    </rPh>
    <rPh sb="43" eb="44">
      <t>オコナ</t>
    </rPh>
    <rPh sb="52" eb="54">
      <t>ジュウゼン</t>
    </rPh>
    <rPh sb="55" eb="57">
      <t>トウキュウ</t>
    </rPh>
    <rPh sb="58" eb="59">
      <t>ヒ</t>
    </rPh>
    <rPh sb="60" eb="61">
      <t>ツヅ</t>
    </rPh>
    <rPh sb="62" eb="64">
      <t>テキヨウ</t>
    </rPh>
    <phoneticPr fontId="2"/>
  </si>
  <si>
    <t>【定時決定】判定</t>
    <rPh sb="1" eb="3">
      <t>テイジ</t>
    </rPh>
    <rPh sb="3" eb="5">
      <t>ケッテイ</t>
    </rPh>
    <rPh sb="6" eb="8">
      <t>ハンテイ</t>
    </rPh>
    <phoneticPr fontId="2"/>
  </si>
  <si>
    <t>【随時改定】判定</t>
    <rPh sb="1" eb="3">
      <t>ズイジ</t>
    </rPh>
    <rPh sb="3" eb="5">
      <t>カイテイ</t>
    </rPh>
    <rPh sb="6" eb="8">
      <t>ハンテイ</t>
    </rPh>
    <phoneticPr fontId="2"/>
  </si>
  <si>
    <t>固定的給与とは、月等を単位として一定額が継続して支給される報酬。なお、期末勤勉手当は固定的給与、非固定的給与のいずれにも含めない。
通勤手当等、複数月分がまとめて支給される場合は、1か月あたりの金額を算出して各月の報酬に算入する。この際、各月分として算定された額に1円未満の端数を生じる場合は、当該支給期間の末月以外はこれを切り捨て、末月で調整する。
※表中の各手当等の名称は愛知県給与条例上の名称であり、他の条例・規則等により報酬が支給されている場合は、性質上該当すると思われる箇所に入力すること。</t>
    <rPh sb="177" eb="179">
      <t>ヒョウチュウ</t>
    </rPh>
    <rPh sb="180" eb="183">
      <t>カクテアテ</t>
    </rPh>
    <rPh sb="183" eb="184">
      <t>トウ</t>
    </rPh>
    <rPh sb="185" eb="187">
      <t>メイショウ</t>
    </rPh>
    <rPh sb="188" eb="191">
      <t>アイチケン</t>
    </rPh>
    <rPh sb="191" eb="193">
      <t>キュウヨ</t>
    </rPh>
    <rPh sb="193" eb="195">
      <t>ジョウレイ</t>
    </rPh>
    <rPh sb="195" eb="196">
      <t>ジョウ</t>
    </rPh>
    <rPh sb="197" eb="199">
      <t>メイショウ</t>
    </rPh>
    <rPh sb="203" eb="204">
      <t>タ</t>
    </rPh>
    <rPh sb="205" eb="207">
      <t>ジョウレイ</t>
    </rPh>
    <rPh sb="208" eb="210">
      <t>キソク</t>
    </rPh>
    <rPh sb="210" eb="211">
      <t>トウ</t>
    </rPh>
    <rPh sb="214" eb="216">
      <t>ホウシュウ</t>
    </rPh>
    <rPh sb="217" eb="219">
      <t>シキュウ</t>
    </rPh>
    <rPh sb="224" eb="226">
      <t>バアイ</t>
    </rPh>
    <rPh sb="228" eb="231">
      <t>セイシツジョウ</t>
    </rPh>
    <rPh sb="231" eb="233">
      <t>ガイトウ</t>
    </rPh>
    <rPh sb="236" eb="237">
      <t>オモ</t>
    </rPh>
    <rPh sb="240" eb="242">
      <t>カショ</t>
    </rPh>
    <rPh sb="243" eb="245">
      <t>ニュウリョク</t>
    </rPh>
    <phoneticPr fontId="2"/>
  </si>
  <si>
    <t>非固定的給与とは、勤務実績に応じ支給される報酬。
なお、期末勤勉手当は固定的給与、非固定的給与のいずれにも含めない。
※表中の各手当等の名称は愛知県給与条例上の名称であり、他の条例・規則等により報酬が支給されている場合は、性質上該当すると思われる箇所に入力すること。</t>
    <phoneticPr fontId="2"/>
  </si>
  <si>
    <t>算定から除外（※3）</t>
    <rPh sb="0" eb="2">
      <t>サンテイ</t>
    </rPh>
    <rPh sb="4" eb="6">
      <t>ジョガイ</t>
    </rPh>
    <phoneticPr fontId="2"/>
  </si>
  <si>
    <t>※3 算定から除外</t>
    <rPh sb="3" eb="5">
      <t>サンテイ</t>
    </rPh>
    <rPh sb="7" eb="9">
      <t>ジョガイ</t>
    </rPh>
    <phoneticPr fontId="2"/>
  </si>
  <si>
    <t>支払基礎日数が17日以上（※4）</t>
    <rPh sb="0" eb="2">
      <t>シハライ</t>
    </rPh>
    <rPh sb="2" eb="4">
      <t>キソ</t>
    </rPh>
    <rPh sb="4" eb="6">
      <t>ニッスウ</t>
    </rPh>
    <rPh sb="9" eb="10">
      <t>ニチ</t>
    </rPh>
    <rPh sb="10" eb="12">
      <t>イジョウ</t>
    </rPh>
    <phoneticPr fontId="2"/>
  </si>
  <si>
    <t>※4　支払基礎日数が17日以上</t>
    <rPh sb="3" eb="5">
      <t>シハライ</t>
    </rPh>
    <rPh sb="5" eb="7">
      <t>キソ</t>
    </rPh>
    <rPh sb="7" eb="9">
      <t>ニッスウ</t>
    </rPh>
    <rPh sb="12" eb="13">
      <t>ニチ</t>
    </rPh>
    <rPh sb="13" eb="15">
      <t>イジョウ</t>
    </rPh>
    <phoneticPr fontId="2"/>
  </si>
  <si>
    <r>
      <t xml:space="preserve">支払基礎日数が17日以上であれば「○」を、17日未満であれば「×」をドロップダウンリストから選択すること。
支払基礎日数とは、暦日数から「週休日」及び「欠勤等の日数」を除いた日数。
・祝日は支払基礎日数に含める。
・欠勤等とは、1日単位の欠勤、休職、育児休業、自己啓発休業、配偶者同行休業、大学院就学休業、介護休業、その他の休業をさす。
　なお、欠勤したことによる給料の減額が翌月に行われる場合は、欠勤日の翌月の支払基礎日数から除く。
　欠勤等がなければ、支払基礎日数は通常17日以上となる。
・時間単位の欠勤、年次休暇や産前産後休暇をはじめとする有給の休暇は支払基礎日数に含める。
</t>
    </r>
    <r>
      <rPr>
        <u/>
        <sz val="11"/>
        <color theme="1"/>
        <rFont val="ＭＳ Ｐゴシック"/>
        <family val="3"/>
        <charset val="128"/>
        <scheme val="minor"/>
      </rPr>
      <t>※支払基礎日数が17日未満の月は報酬額等の計算からは除外されるが、固定的給与及び非固定的給与の支給があれば、その額を該当欄に入力すること（要件の確認に必要なため）。</t>
    </r>
    <rPh sb="160" eb="161">
      <t>タ</t>
    </rPh>
    <rPh sb="162" eb="164">
      <t>キュウギョウ</t>
    </rPh>
    <rPh sb="173" eb="175">
      <t>ケッキン</t>
    </rPh>
    <rPh sb="182" eb="184">
      <t>キュウリョウ</t>
    </rPh>
    <rPh sb="185" eb="187">
      <t>ゲンガク</t>
    </rPh>
    <rPh sb="188" eb="190">
      <t>ヨクゲツ</t>
    </rPh>
    <rPh sb="191" eb="192">
      <t>オコナ</t>
    </rPh>
    <rPh sb="195" eb="197">
      <t>バアイ</t>
    </rPh>
    <rPh sb="199" eb="201">
      <t>ケッキン</t>
    </rPh>
    <rPh sb="201" eb="202">
      <t>ビ</t>
    </rPh>
    <rPh sb="203" eb="205">
      <t>ヨクゲツ</t>
    </rPh>
    <rPh sb="206" eb="208">
      <t>シハライ</t>
    </rPh>
    <rPh sb="208" eb="210">
      <t>キソ</t>
    </rPh>
    <rPh sb="210" eb="212">
      <t>ニッスウ</t>
    </rPh>
    <rPh sb="214" eb="215">
      <t>ノゾ</t>
    </rPh>
    <rPh sb="219" eb="221">
      <t>ケッキン</t>
    </rPh>
    <rPh sb="221" eb="222">
      <t>トウ</t>
    </rPh>
    <rPh sb="228" eb="230">
      <t>シハライ</t>
    </rPh>
    <rPh sb="230" eb="232">
      <t>キソ</t>
    </rPh>
    <rPh sb="232" eb="234">
      <t>ニッスウ</t>
    </rPh>
    <rPh sb="235" eb="237">
      <t>ツウジョウ</t>
    </rPh>
    <rPh sb="239" eb="242">
      <t>ニチイジョウ</t>
    </rPh>
    <rPh sb="294" eb="296">
      <t>シハライ</t>
    </rPh>
    <rPh sb="296" eb="298">
      <t>キソ</t>
    </rPh>
    <rPh sb="298" eb="300">
      <t>ニッスウ</t>
    </rPh>
    <rPh sb="303" eb="304">
      <t>ニチ</t>
    </rPh>
    <rPh sb="304" eb="306">
      <t>ミマン</t>
    </rPh>
    <rPh sb="309" eb="311">
      <t>ホウシュウ</t>
    </rPh>
    <rPh sb="311" eb="312">
      <t>ガク</t>
    </rPh>
    <rPh sb="312" eb="313">
      <t>トウ</t>
    </rPh>
    <rPh sb="314" eb="316">
      <t>ケイサン</t>
    </rPh>
    <rPh sb="319" eb="321">
      <t>ジョガイ</t>
    </rPh>
    <rPh sb="362" eb="364">
      <t>ヨウケン</t>
    </rPh>
    <rPh sb="368" eb="370">
      <t>ヒツヨウ</t>
    </rPh>
    <phoneticPr fontId="2"/>
  </si>
  <si>
    <t>初任給調整手当</t>
    <rPh sb="0" eb="3">
      <t>ショニンキュウ</t>
    </rPh>
    <rPh sb="3" eb="5">
      <t>チョウセイ</t>
    </rPh>
    <rPh sb="5" eb="7">
      <t>テアテ</t>
    </rPh>
    <phoneticPr fontId="2"/>
  </si>
  <si>
    <t>特地勤務手当</t>
    <rPh sb="0" eb="1">
      <t>トク</t>
    </rPh>
    <rPh sb="1" eb="2">
      <t>チ</t>
    </rPh>
    <rPh sb="2" eb="4">
      <t>キンム</t>
    </rPh>
    <rPh sb="4" eb="6">
      <t>テアテ</t>
    </rPh>
    <phoneticPr fontId="2"/>
  </si>
  <si>
    <t>産業教育手当</t>
  </si>
  <si>
    <t>令和５年</t>
    <rPh sb="0" eb="2">
      <t>レイワ</t>
    </rPh>
    <rPh sb="3" eb="4">
      <t>ネン</t>
    </rPh>
    <phoneticPr fontId="2"/>
  </si>
  <si>
    <t>厚生</t>
    <rPh sb="0" eb="2">
      <t>コウセイ</t>
    </rPh>
    <phoneticPr fontId="2"/>
  </si>
  <si>
    <t>退年</t>
    <rPh sb="0" eb="1">
      <t>タイ</t>
    </rPh>
    <rPh sb="1" eb="2">
      <t>ネン</t>
    </rPh>
    <phoneticPr fontId="2"/>
  </si>
  <si>
    <t>令和６年</t>
    <rPh sb="0" eb="2">
      <t>レイワ</t>
    </rPh>
    <rPh sb="3" eb="4">
      <t>ネン</t>
    </rPh>
    <phoneticPr fontId="2"/>
  </si>
  <si>
    <t>組合員番号</t>
    <rPh sb="0" eb="3">
      <t>クミアイイン</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</si>
</sst>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Red]\(#,##0.00\)"/>
  </numFmts>
  <fonts count="32" x14ac:knownFonts="1">
    <font>
      <sz val="11"/>
      <color theme="1"/>
      <name val="ＭＳ Ｐゴシック"/>
      <family val="3"/>
      <charset val="128"/>
      <scheme val="minor"/>
    </font>
    <font>
      <sz val="14"/>
      <name val="ＭＳ ゴシック"/>
      <family val="3"/>
      <charset val="128"/>
    </font>
    <font>
      <sz val="6"/>
      <name val="ＭＳ Ｐゴシック"/>
      <family val="3"/>
      <charset val="128"/>
      <scheme val="minor"/>
    </font>
    <font>
      <b/>
      <sz val="14"/>
      <name val="ＭＳ ゴシック"/>
      <family val="3"/>
      <charset val="128"/>
    </font>
    <font>
      <sz val="6"/>
      <name val="ＭＳ Ｐゴシック"/>
      <family val="3"/>
      <charset val="128"/>
    </font>
    <font>
      <sz val="13"/>
      <name val="ＭＳ ゴシック"/>
      <family val="3"/>
      <charset val="128"/>
    </font>
    <font>
      <sz val="11"/>
      <name val="ＭＳ ゴシック"/>
      <family val="3"/>
      <charset val="128"/>
    </font>
    <font>
      <sz val="12"/>
      <name val="ＭＳ ゴシック"/>
      <family val="3"/>
      <charset val="128"/>
    </font>
    <font>
      <sz val="18"/>
      <name val="ＭＳ ゴシック"/>
      <family val="3"/>
      <charset val="128"/>
    </font>
    <font>
      <b/>
      <sz val="18"/>
      <name val="ＭＳ ゴシック"/>
      <family val="3"/>
      <charset val="128"/>
    </font>
    <font>
      <sz val="16"/>
      <name val="ＭＳ ゴシック"/>
      <family val="3"/>
      <charset val="128"/>
    </font>
    <font>
      <sz val="11"/>
      <color theme="1"/>
      <name val="ＭＳ Ｐゴシック"/>
      <family val="2"/>
      <scheme val="minor"/>
    </font>
    <font>
      <b/>
      <sz val="14"/>
      <color theme="1"/>
      <name val="ＭＳ Ｐゴシック"/>
      <family val="3"/>
      <charset val="128"/>
      <scheme val="minor"/>
    </font>
    <font>
      <b/>
      <sz val="16"/>
      <color theme="1"/>
      <name val="ＭＳ Ｐゴシック"/>
      <family val="3"/>
      <charset val="128"/>
      <scheme val="minor"/>
    </font>
    <font>
      <vertAlign val="superscript"/>
      <sz val="14"/>
      <name val="ＭＳ ゴシック"/>
      <family val="3"/>
      <charset val="128"/>
    </font>
    <font>
      <sz val="11"/>
      <color theme="1"/>
      <name val="ＭＳ Ｐ明朝"/>
      <family val="1"/>
      <charset val="128"/>
    </font>
    <font>
      <sz val="10.5"/>
      <color theme="1"/>
      <name val="ＭＳ 明朝"/>
      <family val="1"/>
      <charset val="128"/>
    </font>
    <font>
      <sz val="14"/>
      <color theme="1"/>
      <name val="ＭＳ Ｐ明朝"/>
      <family val="1"/>
      <charset val="128"/>
    </font>
    <font>
      <sz val="9"/>
      <color theme="1"/>
      <name val="ＭＳ Ｐゴシック"/>
      <family val="3"/>
      <charset val="128"/>
      <scheme val="minor"/>
    </font>
    <font>
      <sz val="9"/>
      <color theme="1"/>
      <name val="ＭＳ 明朝"/>
      <family val="1"/>
      <charset val="128"/>
    </font>
    <font>
      <sz val="6"/>
      <color theme="1"/>
      <name val="ＭＳ Ｐゴシック"/>
      <family val="3"/>
      <charset val="128"/>
      <scheme val="minor"/>
    </font>
    <font>
      <sz val="8"/>
      <color theme="1"/>
      <name val="ＭＳ Ｐゴシック"/>
      <family val="3"/>
      <charset val="128"/>
      <scheme val="minor"/>
    </font>
    <font>
      <u/>
      <sz val="11"/>
      <color theme="1"/>
      <name val="ＭＳ Ｐゴシック"/>
      <family val="3"/>
      <charset val="128"/>
      <scheme val="minor"/>
    </font>
    <font>
      <sz val="10"/>
      <name val="ＭＳ ゴシック"/>
      <family val="3"/>
      <charset val="128"/>
    </font>
    <font>
      <sz val="12"/>
      <color theme="1"/>
      <name val="ＭＳ Ｐ明朝"/>
      <family val="1"/>
      <charset val="128"/>
    </font>
    <font>
      <u/>
      <sz val="14"/>
      <name val="ＭＳ ゴシック"/>
      <family val="3"/>
      <charset val="128"/>
    </font>
    <font>
      <sz val="10"/>
      <color theme="1"/>
      <name val="ＭＳ Ｐゴシック"/>
      <family val="3"/>
      <charset val="128"/>
      <scheme val="minor"/>
    </font>
    <font>
      <sz val="8"/>
      <color theme="1"/>
      <name val="ＭＳ Ｐ明朝"/>
      <family val="1"/>
      <charset val="128"/>
    </font>
    <font>
      <sz val="6"/>
      <color theme="1"/>
      <name val="ＭＳ Ｐ明朝"/>
      <family val="1"/>
      <charset val="128"/>
    </font>
    <font>
      <sz val="11"/>
      <color rgb="FFFF0000"/>
      <name val="ＭＳ Ｐ明朝"/>
      <family val="1"/>
      <charset val="128"/>
    </font>
    <font>
      <sz val="14"/>
      <color theme="1"/>
      <name val="ＭＳ Ｐゴシック"/>
      <family val="3"/>
      <charset val="128"/>
      <scheme val="minor"/>
    </font>
    <font>
      <sz val="16"/>
      <color theme="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0"/>
        <bgColor indexed="64"/>
      </patternFill>
    </fill>
  </fills>
  <borders count="15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top/>
      <bottom style="thin">
        <color indexed="64"/>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style="thin">
        <color indexed="64"/>
      </left>
      <right style="thin">
        <color indexed="64"/>
      </right>
      <top style="thin">
        <color indexed="64"/>
      </top>
      <bottom/>
      <diagonal/>
    </border>
    <border diagonalUp="1">
      <left style="thin">
        <color indexed="64"/>
      </left>
      <right/>
      <top/>
      <bottom style="thin">
        <color indexed="64"/>
      </bottom>
      <diagonal style="thin">
        <color indexed="64"/>
      </diagonal>
    </border>
    <border>
      <left style="thin">
        <color indexed="64"/>
      </left>
      <right style="thin">
        <color indexed="64"/>
      </right>
      <top/>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top/>
      <bottom style="double">
        <color indexed="64"/>
      </bottom>
      <diagonal/>
    </border>
    <border>
      <left style="hair">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ouble">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s>
  <cellStyleXfs count="2">
    <xf numFmtId="0" fontId="0" fillId="0" borderId="0">
      <alignment vertical="center"/>
    </xf>
    <xf numFmtId="0" fontId="11" fillId="0" borderId="0"/>
  </cellStyleXfs>
  <cellXfs count="881">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2" xfId="0" applyFont="1" applyBorder="1">
      <alignment vertical="center"/>
    </xf>
    <xf numFmtId="0" fontId="3" fillId="0" borderId="0" xfId="0" applyFont="1">
      <alignment vertical="center"/>
    </xf>
    <xf numFmtId="176" fontId="1" fillId="0" borderId="0" xfId="0" applyNumberFormat="1" applyFont="1" applyBorder="1" applyAlignment="1">
      <alignment horizontal="center" vertical="center"/>
    </xf>
    <xf numFmtId="0" fontId="1" fillId="0" borderId="0" xfId="0" applyFont="1" applyBorder="1" applyAlignment="1">
      <alignment horizontal="center" vertical="center"/>
    </xf>
    <xf numFmtId="49" fontId="3" fillId="0" borderId="0" xfId="0" applyNumberFormat="1"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6" fillId="0" borderId="0" xfId="0" applyFont="1">
      <alignment vertical="center"/>
    </xf>
    <xf numFmtId="0" fontId="6" fillId="0" borderId="0" xfId="0" applyFont="1" applyFill="1">
      <alignment vertical="center"/>
    </xf>
    <xf numFmtId="0" fontId="7" fillId="0" borderId="0" xfId="0" applyFont="1" applyFill="1">
      <alignment vertical="center"/>
    </xf>
    <xf numFmtId="0" fontId="7" fillId="0" borderId="0" xfId="0" applyFont="1">
      <alignment vertical="center"/>
    </xf>
    <xf numFmtId="0" fontId="9" fillId="0" borderId="0" xfId="0" applyFont="1" applyAlignment="1">
      <alignment horizontal="center" vertical="center" wrapText="1"/>
    </xf>
    <xf numFmtId="0" fontId="1" fillId="0" borderId="0" xfId="0" applyFont="1" applyBorder="1" applyAlignment="1">
      <alignment horizontal="center" vertical="center"/>
    </xf>
    <xf numFmtId="176" fontId="0" fillId="0" borderId="0" xfId="0" applyNumberFormat="1" applyAlignment="1">
      <alignment vertical="center" wrapText="1"/>
    </xf>
    <xf numFmtId="176" fontId="0" fillId="0" borderId="30" xfId="0" applyNumberFormat="1" applyBorder="1" applyAlignment="1">
      <alignment vertical="center" wrapText="1"/>
    </xf>
    <xf numFmtId="176" fontId="0" fillId="0" borderId="24" xfId="0" applyNumberFormat="1" applyBorder="1" applyAlignment="1">
      <alignment vertical="center" wrapText="1"/>
    </xf>
    <xf numFmtId="176" fontId="0" fillId="0" borderId="0" xfId="0" applyNumberFormat="1" applyBorder="1" applyAlignment="1">
      <alignment horizontal="center" vertical="center" wrapText="1"/>
    </xf>
    <xf numFmtId="176" fontId="0" fillId="0" borderId="0" xfId="0" applyNumberFormat="1" applyFill="1" applyBorder="1" applyAlignment="1">
      <alignment horizontal="center" vertical="center" wrapText="1"/>
    </xf>
    <xf numFmtId="176" fontId="0" fillId="0" borderId="0" xfId="0" applyNumberFormat="1" applyAlignment="1">
      <alignment vertical="center"/>
    </xf>
    <xf numFmtId="176" fontId="0" fillId="0" borderId="0" xfId="0" applyNumberFormat="1" applyBorder="1" applyAlignment="1">
      <alignment vertical="center" wrapText="1"/>
    </xf>
    <xf numFmtId="176" fontId="0" fillId="0" borderId="0" xfId="0" applyNumberFormat="1" applyAlignment="1">
      <alignment horizontal="left" vertical="center"/>
    </xf>
    <xf numFmtId="177" fontId="1" fillId="0" borderId="0" xfId="0" applyNumberFormat="1" applyFont="1" applyFill="1">
      <alignment vertical="center"/>
    </xf>
    <xf numFmtId="177" fontId="1" fillId="0" borderId="0" xfId="0" applyNumberFormat="1" applyFont="1">
      <alignment vertical="center"/>
    </xf>
    <xf numFmtId="177" fontId="1" fillId="0" borderId="0" xfId="0" applyNumberFormat="1" applyFont="1" applyAlignment="1">
      <alignment vertical="center"/>
    </xf>
    <xf numFmtId="177" fontId="1" fillId="0" borderId="0" xfId="0" applyNumberFormat="1" applyFont="1" applyAlignment="1">
      <alignment horizontal="left" vertical="center"/>
    </xf>
    <xf numFmtId="177" fontId="1" fillId="0" borderId="0" xfId="0" applyNumberFormat="1" applyFont="1" applyBorder="1" applyAlignment="1">
      <alignment vertical="center"/>
    </xf>
    <xf numFmtId="177" fontId="3" fillId="0" borderId="0" xfId="0" applyNumberFormat="1" applyFont="1" applyBorder="1" applyAlignment="1">
      <alignment horizontal="center" vertical="center"/>
    </xf>
    <xf numFmtId="177" fontId="1" fillId="0" borderId="0" xfId="0" applyNumberFormat="1" applyFont="1" applyBorder="1">
      <alignment vertical="center"/>
    </xf>
    <xf numFmtId="177" fontId="1" fillId="0" borderId="0" xfId="0" applyNumberFormat="1" applyFont="1" applyAlignment="1">
      <alignment horizontal="center" vertical="center"/>
    </xf>
    <xf numFmtId="177" fontId="3" fillId="0" borderId="0" xfId="0" applyNumberFormat="1" applyFont="1">
      <alignment vertical="center"/>
    </xf>
    <xf numFmtId="177" fontId="3" fillId="0" borderId="0" xfId="0" applyNumberFormat="1" applyFont="1" applyFill="1">
      <alignment vertical="center"/>
    </xf>
    <xf numFmtId="177" fontId="6" fillId="0" borderId="0" xfId="0" applyNumberFormat="1" applyFont="1" applyFill="1">
      <alignment vertical="center"/>
    </xf>
    <xf numFmtId="177" fontId="8"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xf>
    <xf numFmtId="177" fontId="7" fillId="0" borderId="0" xfId="0" applyNumberFormat="1" applyFont="1">
      <alignment vertical="center"/>
    </xf>
    <xf numFmtId="177" fontId="7" fillId="0" borderId="0" xfId="0" applyNumberFormat="1" applyFont="1" applyFill="1">
      <alignment vertical="center"/>
    </xf>
    <xf numFmtId="177" fontId="1" fillId="0" borderId="0" xfId="0" applyNumberFormat="1" applyFont="1" applyFill="1" applyAlignment="1">
      <alignment vertical="center"/>
    </xf>
    <xf numFmtId="177" fontId="1" fillId="0" borderId="0" xfId="0" applyNumberFormat="1" applyFont="1" applyFill="1" applyBorder="1" applyAlignment="1">
      <alignment horizontal="center" vertical="center" wrapText="1"/>
    </xf>
    <xf numFmtId="177" fontId="1" fillId="0" borderId="12" xfId="0" applyNumberFormat="1" applyFont="1" applyBorder="1">
      <alignment vertical="center"/>
    </xf>
    <xf numFmtId="177" fontId="1" fillId="0" borderId="10" xfId="0" applyNumberFormat="1" applyFont="1" applyBorder="1">
      <alignment vertical="center"/>
    </xf>
    <xf numFmtId="177" fontId="1" fillId="0" borderId="9" xfId="0" applyNumberFormat="1" applyFont="1" applyBorder="1">
      <alignment vertical="center"/>
    </xf>
    <xf numFmtId="177" fontId="1" fillId="0" borderId="8" xfId="0" applyNumberFormat="1" applyFont="1" applyBorder="1">
      <alignment vertical="center"/>
    </xf>
    <xf numFmtId="177" fontId="1" fillId="0" borderId="7" xfId="0" applyNumberFormat="1" applyFont="1" applyBorder="1">
      <alignment vertical="center"/>
    </xf>
    <xf numFmtId="0" fontId="15" fillId="0" borderId="0" xfId="0" applyFont="1">
      <alignment vertical="center"/>
    </xf>
    <xf numFmtId="176" fontId="0" fillId="0" borderId="30" xfId="0" applyNumberFormat="1" applyFill="1" applyBorder="1" applyAlignment="1">
      <alignment horizontal="center" vertical="center" wrapText="1"/>
    </xf>
    <xf numFmtId="176" fontId="18" fillId="0" borderId="0" xfId="0" applyNumberFormat="1" applyFont="1" applyAlignment="1">
      <alignment vertical="center" wrapText="1"/>
    </xf>
    <xf numFmtId="0" fontId="0" fillId="0" borderId="0" xfId="0" applyBorder="1">
      <alignment vertical="center"/>
    </xf>
    <xf numFmtId="0" fontId="0" fillId="0" borderId="11" xfId="0" applyBorder="1">
      <alignment vertical="center"/>
    </xf>
    <xf numFmtId="176" fontId="20" fillId="0" borderId="0" xfId="0" applyNumberFormat="1" applyFont="1" applyAlignment="1">
      <alignment vertical="center"/>
    </xf>
    <xf numFmtId="176" fontId="0" fillId="0" borderId="32" xfId="0" applyNumberFormat="1" applyFill="1" applyBorder="1" applyAlignment="1">
      <alignment vertical="center" wrapText="1"/>
    </xf>
    <xf numFmtId="176" fontId="0" fillId="0" borderId="31" xfId="0" applyNumberFormat="1" applyFill="1" applyBorder="1" applyAlignment="1">
      <alignment vertical="center" wrapText="1"/>
    </xf>
    <xf numFmtId="176" fontId="0" fillId="0" borderId="31" xfId="0" applyNumberFormat="1" applyFill="1" applyBorder="1" applyAlignment="1">
      <alignment horizontal="center" vertical="center" wrapText="1"/>
    </xf>
    <xf numFmtId="176" fontId="0" fillId="0" borderId="23" xfId="0" applyNumberFormat="1" applyFill="1" applyBorder="1" applyAlignment="1">
      <alignment vertical="center" wrapText="1"/>
    </xf>
    <xf numFmtId="176" fontId="0" fillId="0" borderId="11" xfId="0" applyNumberFormat="1" applyFill="1" applyBorder="1" applyAlignment="1">
      <alignment vertical="center" wrapText="1"/>
    </xf>
    <xf numFmtId="176" fontId="0" fillId="0" borderId="24" xfId="0" applyNumberFormat="1" applyFill="1" applyBorder="1" applyAlignment="1">
      <alignment vertical="center" wrapText="1"/>
    </xf>
    <xf numFmtId="176" fontId="13" fillId="0" borderId="0" xfId="0" applyNumberFormat="1" applyFont="1" applyFill="1" applyBorder="1" applyAlignment="1">
      <alignment vertical="center" wrapText="1"/>
    </xf>
    <xf numFmtId="0" fontId="1" fillId="0" borderId="0" xfId="0" applyFont="1" applyBorder="1" applyAlignment="1">
      <alignment horizontal="center" vertical="center"/>
    </xf>
    <xf numFmtId="0" fontId="1" fillId="0" borderId="5" xfId="0" applyFont="1" applyBorder="1">
      <alignment vertical="center"/>
    </xf>
    <xf numFmtId="0" fontId="1" fillId="0" borderId="69" xfId="0" applyFont="1" applyBorder="1">
      <alignment vertical="center"/>
    </xf>
    <xf numFmtId="0" fontId="1" fillId="0" borderId="52"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0" xfId="0" applyFont="1" applyFill="1" applyBorder="1">
      <alignment vertical="center"/>
    </xf>
    <xf numFmtId="0" fontId="3" fillId="0" borderId="94" xfId="0" applyFont="1" applyBorder="1">
      <alignment vertical="center"/>
    </xf>
    <xf numFmtId="0" fontId="1" fillId="0" borderId="95" xfId="0" applyFont="1" applyBorder="1">
      <alignment vertical="center"/>
    </xf>
    <xf numFmtId="0" fontId="1" fillId="0" borderId="96" xfId="0" applyFont="1" applyBorder="1">
      <alignment vertical="center"/>
    </xf>
    <xf numFmtId="0" fontId="3" fillId="0" borderId="6" xfId="0" applyFont="1" applyBorder="1">
      <alignment vertical="center"/>
    </xf>
    <xf numFmtId="0" fontId="1" fillId="0" borderId="4" xfId="0" applyFont="1" applyBorder="1">
      <alignment vertical="center"/>
    </xf>
    <xf numFmtId="0" fontId="1" fillId="0" borderId="4" xfId="0" applyFont="1" applyBorder="1" applyAlignment="1">
      <alignment horizontal="center" vertical="center"/>
    </xf>
    <xf numFmtId="49" fontId="3" fillId="0" borderId="52"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49" fontId="3" fillId="0" borderId="2"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0" xfId="0" applyFont="1" applyBorder="1">
      <alignment vertical="center"/>
    </xf>
    <xf numFmtId="0" fontId="7" fillId="0" borderId="0" xfId="0" applyFont="1" applyBorder="1">
      <alignment vertical="center"/>
    </xf>
    <xf numFmtId="177" fontId="1" fillId="0" borderId="0" xfId="0" applyNumberFormat="1" applyFont="1" applyFill="1" applyBorder="1" applyAlignment="1">
      <alignment horizontal="center" vertical="center"/>
    </xf>
    <xf numFmtId="177" fontId="1" fillId="0" borderId="0" xfId="0" applyNumberFormat="1" applyFont="1" applyBorder="1" applyAlignment="1">
      <alignment horizontal="center" vertical="center"/>
    </xf>
    <xf numFmtId="177" fontId="1" fillId="0" borderId="0" xfId="0" applyNumberFormat="1" applyFont="1" applyFill="1" applyBorder="1" applyAlignment="1">
      <alignment vertical="center" wrapText="1"/>
    </xf>
    <xf numFmtId="177" fontId="1" fillId="0" borderId="11" xfId="0" applyNumberFormat="1" applyFont="1" applyFill="1" applyBorder="1">
      <alignment vertical="center"/>
    </xf>
    <xf numFmtId="177" fontId="1" fillId="0" borderId="0" xfId="0" applyNumberFormat="1" applyFont="1" applyFill="1" applyBorder="1">
      <alignment vertical="center"/>
    </xf>
    <xf numFmtId="177" fontId="6" fillId="0" borderId="0" xfId="0" applyNumberFormat="1" applyFont="1" applyFill="1" applyBorder="1" applyAlignment="1">
      <alignment horizontal="center" vertical="center"/>
    </xf>
    <xf numFmtId="177" fontId="1" fillId="0" borderId="0" xfId="0" applyNumberFormat="1" applyFont="1" applyBorder="1" applyAlignment="1">
      <alignment vertical="top" wrapText="1"/>
    </xf>
    <xf numFmtId="177" fontId="3" fillId="0" borderId="0" xfId="0" applyNumberFormat="1" applyFont="1" applyBorder="1" applyAlignment="1">
      <alignment vertical="center"/>
    </xf>
    <xf numFmtId="177" fontId="6" fillId="0" borderId="0" xfId="0" applyNumberFormat="1" applyFont="1" applyFill="1" applyBorder="1" applyAlignment="1">
      <alignment horizontal="left" vertical="center"/>
    </xf>
    <xf numFmtId="177" fontId="1" fillId="0" borderId="95" xfId="0" applyNumberFormat="1" applyFont="1" applyBorder="1">
      <alignment vertical="center"/>
    </xf>
    <xf numFmtId="177" fontId="1" fillId="0" borderId="95" xfId="0" applyNumberFormat="1" applyFont="1" applyBorder="1" applyAlignment="1">
      <alignment vertical="top" wrapText="1"/>
    </xf>
    <xf numFmtId="177" fontId="1" fillId="0" borderId="96" xfId="0" applyNumberFormat="1" applyFont="1" applyBorder="1">
      <alignment vertical="center"/>
    </xf>
    <xf numFmtId="177" fontId="7" fillId="0" borderId="97" xfId="0" applyNumberFormat="1" applyFont="1" applyBorder="1">
      <alignment vertical="center"/>
    </xf>
    <xf numFmtId="177" fontId="1" fillId="0" borderId="98" xfId="0" applyNumberFormat="1" applyFont="1" applyBorder="1">
      <alignment vertical="center"/>
    </xf>
    <xf numFmtId="177" fontId="1" fillId="0" borderId="99" xfId="0" applyNumberFormat="1" applyFont="1" applyBorder="1">
      <alignment vertical="center"/>
    </xf>
    <xf numFmtId="177" fontId="1" fillId="0" borderId="100" xfId="0" applyNumberFormat="1" applyFont="1" applyBorder="1">
      <alignment vertical="center"/>
    </xf>
    <xf numFmtId="177" fontId="1" fillId="0" borderId="97" xfId="0" applyNumberFormat="1" applyFont="1" applyBorder="1" applyAlignment="1">
      <alignment vertical="top" wrapText="1"/>
    </xf>
    <xf numFmtId="177" fontId="1" fillId="0" borderId="94" xfId="0" applyNumberFormat="1" applyFont="1" applyBorder="1">
      <alignment vertical="center"/>
    </xf>
    <xf numFmtId="177" fontId="1" fillId="0" borderId="97" xfId="0" applyNumberFormat="1" applyFont="1" applyBorder="1">
      <alignment vertical="center"/>
    </xf>
    <xf numFmtId="177" fontId="1" fillId="0" borderId="97" xfId="0" applyNumberFormat="1" applyFont="1" applyBorder="1" applyAlignment="1">
      <alignment vertical="center"/>
    </xf>
    <xf numFmtId="177" fontId="1" fillId="0" borderId="128" xfId="0" applyNumberFormat="1" applyFont="1" applyFill="1" applyBorder="1" applyAlignment="1">
      <alignment vertical="center"/>
    </xf>
    <xf numFmtId="177" fontId="3" fillId="0" borderId="6" xfId="0" applyNumberFormat="1" applyFont="1" applyBorder="1">
      <alignment vertical="center"/>
    </xf>
    <xf numFmtId="177" fontId="1" fillId="0" borderId="5" xfId="0" applyNumberFormat="1" applyFont="1" applyBorder="1">
      <alignment vertical="center"/>
    </xf>
    <xf numFmtId="177" fontId="1" fillId="0" borderId="69" xfId="0" applyNumberFormat="1" applyFont="1" applyBorder="1">
      <alignment vertical="center"/>
    </xf>
    <xf numFmtId="177" fontId="1" fillId="0" borderId="4" xfId="0" applyNumberFormat="1" applyFont="1" applyBorder="1" applyAlignment="1">
      <alignment vertical="center"/>
    </xf>
    <xf numFmtId="177" fontId="1" fillId="0" borderId="52" xfId="0" applyNumberFormat="1" applyFont="1" applyBorder="1" applyAlignment="1">
      <alignment vertical="center"/>
    </xf>
    <xf numFmtId="177" fontId="1" fillId="0" borderId="4" xfId="0" applyNumberFormat="1" applyFont="1" applyBorder="1">
      <alignment vertical="center"/>
    </xf>
    <xf numFmtId="177" fontId="1" fillId="0" borderId="52" xfId="0" applyNumberFormat="1" applyFont="1" applyBorder="1">
      <alignment vertical="center"/>
    </xf>
    <xf numFmtId="177" fontId="1" fillId="0" borderId="4" xfId="0" applyNumberFormat="1" applyFont="1" applyBorder="1" applyAlignment="1">
      <alignment horizontal="center" vertical="center"/>
    </xf>
    <xf numFmtId="177" fontId="3" fillId="0" borderId="52" xfId="0" applyNumberFormat="1" applyFont="1" applyBorder="1" applyAlignment="1">
      <alignment horizontal="center" vertical="center"/>
    </xf>
    <xf numFmtId="177" fontId="1" fillId="0" borderId="3" xfId="0" applyNumberFormat="1" applyFont="1" applyBorder="1">
      <alignment vertical="center"/>
    </xf>
    <xf numFmtId="177" fontId="1" fillId="0" borderId="2" xfId="0" applyNumberFormat="1" applyFont="1" applyBorder="1" applyAlignment="1">
      <alignment horizontal="center" vertical="center"/>
    </xf>
    <xf numFmtId="177" fontId="1" fillId="0" borderId="2" xfId="0" applyNumberFormat="1" applyFont="1" applyBorder="1" applyAlignment="1">
      <alignment vertical="center"/>
    </xf>
    <xf numFmtId="177" fontId="1" fillId="0" borderId="2" xfId="0" applyNumberFormat="1" applyFont="1" applyBorder="1">
      <alignment vertical="center"/>
    </xf>
    <xf numFmtId="177" fontId="1" fillId="0" borderId="1" xfId="0" applyNumberFormat="1" applyFont="1" applyBorder="1">
      <alignment vertical="center"/>
    </xf>
    <xf numFmtId="177" fontId="3" fillId="0" borderId="97" xfId="0" applyNumberFormat="1" applyFont="1" applyBorder="1" applyAlignment="1">
      <alignment vertical="center"/>
    </xf>
    <xf numFmtId="0" fontId="15" fillId="0" borderId="19" xfId="0" applyFont="1" applyBorder="1" applyAlignment="1">
      <alignment horizontal="center" vertical="center"/>
    </xf>
    <xf numFmtId="0" fontId="15" fillId="0" borderId="19" xfId="0" applyFont="1" applyFill="1" applyBorder="1" applyAlignment="1">
      <alignment vertical="center"/>
    </xf>
    <xf numFmtId="0" fontId="15" fillId="0" borderId="11" xfId="0" applyFont="1" applyFill="1" applyBorder="1" applyAlignment="1">
      <alignment vertical="center"/>
    </xf>
    <xf numFmtId="0" fontId="15" fillId="0" borderId="19" xfId="0" applyFont="1" applyFill="1" applyBorder="1" applyAlignment="1">
      <alignment horizontal="center" vertical="center"/>
    </xf>
    <xf numFmtId="0" fontId="15" fillId="4" borderId="0" xfId="0" applyFont="1" applyFill="1" applyAlignment="1">
      <alignment horizontal="center" vertical="center"/>
    </xf>
    <xf numFmtId="0" fontId="15" fillId="0" borderId="0" xfId="0" applyFont="1" applyFill="1" applyAlignment="1">
      <alignment vertical="center"/>
    </xf>
    <xf numFmtId="0" fontId="24" fillId="0" borderId="0" xfId="0" applyFont="1">
      <alignment vertical="center"/>
    </xf>
    <xf numFmtId="177" fontId="25" fillId="0" borderId="0" xfId="0" applyNumberFormat="1" applyFont="1" applyBorder="1">
      <alignment vertical="center"/>
    </xf>
    <xf numFmtId="0" fontId="25" fillId="0" borderId="0" xfId="0" applyFont="1" applyBorder="1">
      <alignment vertical="center"/>
    </xf>
    <xf numFmtId="0" fontId="0" fillId="4" borderId="30" xfId="0" applyFill="1" applyBorder="1">
      <alignment vertical="center"/>
    </xf>
    <xf numFmtId="0" fontId="0" fillId="4" borderId="53" xfId="0" applyFill="1" applyBorder="1">
      <alignment vertical="center"/>
    </xf>
    <xf numFmtId="0" fontId="0" fillId="0" borderId="26" xfId="0" applyBorder="1">
      <alignment vertical="center"/>
    </xf>
    <xf numFmtId="0" fontId="0" fillId="4" borderId="151" xfId="0" applyFill="1" applyBorder="1" applyAlignment="1">
      <alignment horizontal="center" vertical="center"/>
    </xf>
    <xf numFmtId="0" fontId="0" fillId="0" borderId="153" xfId="0" applyBorder="1" applyAlignment="1">
      <alignment horizontal="center" vertical="center"/>
    </xf>
    <xf numFmtId="0" fontId="0" fillId="0" borderId="0" xfId="0" applyFill="1" applyBorder="1">
      <alignment vertical="center"/>
    </xf>
    <xf numFmtId="0" fontId="0" fillId="0" borderId="119" xfId="0" applyBorder="1" applyAlignment="1">
      <alignment horizontal="center" vertical="center"/>
    </xf>
    <xf numFmtId="0" fontId="0" fillId="0" borderId="141" xfId="0"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17" xfId="0" applyFill="1" applyBorder="1" applyAlignment="1">
      <alignment horizontal="center" vertical="center"/>
    </xf>
    <xf numFmtId="0" fontId="0" fillId="0" borderId="1" xfId="0" applyFill="1" applyBorder="1" applyAlignment="1">
      <alignment horizontal="center" vertical="center"/>
    </xf>
    <xf numFmtId="176" fontId="0" fillId="4" borderId="134" xfId="0" applyNumberFormat="1" applyFill="1" applyBorder="1">
      <alignment vertical="center"/>
    </xf>
    <xf numFmtId="176" fontId="0" fillId="4" borderId="132" xfId="0" applyNumberFormat="1" applyFill="1" applyBorder="1">
      <alignment vertical="center"/>
    </xf>
    <xf numFmtId="176" fontId="0" fillId="4" borderId="138" xfId="0" applyNumberFormat="1" applyFill="1" applyBorder="1">
      <alignment vertical="center"/>
    </xf>
    <xf numFmtId="176" fontId="0" fillId="4" borderId="137" xfId="0" applyNumberFormat="1" applyFill="1" applyBorder="1">
      <alignment vertical="center"/>
    </xf>
    <xf numFmtId="176" fontId="0" fillId="4" borderId="135" xfId="0" applyNumberFormat="1" applyFill="1" applyBorder="1">
      <alignment vertical="center"/>
    </xf>
    <xf numFmtId="176" fontId="0" fillId="4" borderId="139" xfId="0" applyNumberFormat="1" applyFill="1" applyBorder="1">
      <alignment vertical="center"/>
    </xf>
    <xf numFmtId="176" fontId="0" fillId="4" borderId="24" xfId="0" applyNumberFormat="1" applyFill="1" applyBorder="1">
      <alignment vertical="center"/>
    </xf>
    <xf numFmtId="176" fontId="0" fillId="4" borderId="54" xfId="0" applyNumberFormat="1" applyFill="1" applyBorder="1">
      <alignment vertical="center"/>
    </xf>
    <xf numFmtId="176" fontId="0" fillId="4" borderId="140" xfId="0" applyNumberFormat="1" applyFill="1" applyBorder="1">
      <alignment vertical="center"/>
    </xf>
    <xf numFmtId="176" fontId="0" fillId="4" borderId="154" xfId="0" applyNumberFormat="1" applyFill="1" applyBorder="1">
      <alignment vertical="center"/>
    </xf>
    <xf numFmtId="176" fontId="0" fillId="4" borderId="17" xfId="0" applyNumberFormat="1" applyFill="1" applyBorder="1">
      <alignment vertical="center"/>
    </xf>
    <xf numFmtId="176" fontId="0" fillId="4" borderId="119" xfId="0" applyNumberFormat="1" applyFill="1" applyBorder="1">
      <alignment vertical="center"/>
    </xf>
    <xf numFmtId="176" fontId="0" fillId="4" borderId="141" xfId="0" applyNumberFormat="1" applyFill="1" applyBorder="1">
      <alignment vertical="center"/>
    </xf>
    <xf numFmtId="176" fontId="0" fillId="0" borderId="24" xfId="0" applyNumberFormat="1" applyFill="1" applyBorder="1">
      <alignment vertical="center"/>
    </xf>
    <xf numFmtId="176" fontId="0" fillId="0" borderId="54" xfId="0" applyNumberFormat="1" applyFill="1" applyBorder="1">
      <alignment vertical="center"/>
    </xf>
    <xf numFmtId="176" fontId="0" fillId="0" borderId="140" xfId="0" applyNumberFormat="1" applyFill="1" applyBorder="1">
      <alignment vertical="center"/>
    </xf>
    <xf numFmtId="176" fontId="0" fillId="0" borderId="30" xfId="0" applyNumberFormat="1" applyFill="1" applyBorder="1">
      <alignment vertical="center"/>
    </xf>
    <xf numFmtId="176" fontId="0" fillId="0" borderId="53" xfId="0" applyNumberFormat="1" applyFill="1" applyBorder="1">
      <alignment vertical="center"/>
    </xf>
    <xf numFmtId="176" fontId="0" fillId="0" borderId="59" xfId="0" applyNumberFormat="1" applyFill="1" applyBorder="1">
      <alignment vertical="center"/>
    </xf>
    <xf numFmtId="176" fontId="0" fillId="0" borderId="42" xfId="0" applyNumberFormat="1" applyFill="1" applyBorder="1">
      <alignment vertical="center"/>
    </xf>
    <xf numFmtId="176" fontId="0" fillId="0" borderId="61" xfId="0" applyNumberFormat="1" applyFill="1" applyBorder="1">
      <alignment vertical="center"/>
    </xf>
    <xf numFmtId="176" fontId="0" fillId="0" borderId="62" xfId="0" applyNumberFormat="1" applyFill="1" applyBorder="1">
      <alignment vertical="center"/>
    </xf>
    <xf numFmtId="0" fontId="0" fillId="0" borderId="4" xfId="0" applyBorder="1" applyAlignment="1">
      <alignment horizontal="center" vertical="center"/>
    </xf>
    <xf numFmtId="0" fontId="0" fillId="0" borderId="0" xfId="0" applyAlignment="1">
      <alignment vertical="center"/>
    </xf>
    <xf numFmtId="0" fontId="0" fillId="0" borderId="155" xfId="0" applyBorder="1" applyAlignment="1">
      <alignment horizontal="center" vertical="center"/>
    </xf>
    <xf numFmtId="0" fontId="0" fillId="0" borderId="0" xfId="0" applyBorder="1" applyAlignment="1">
      <alignment vertical="center"/>
    </xf>
    <xf numFmtId="176" fontId="0" fillId="0" borderId="0" xfId="0" applyNumberFormat="1" applyFont="1" applyBorder="1" applyAlignment="1">
      <alignment vertical="center" wrapText="1"/>
    </xf>
    <xf numFmtId="0" fontId="18" fillId="0" borderId="0" xfId="0" applyNumberFormat="1" applyFont="1" applyBorder="1" applyAlignment="1">
      <alignment vertical="center"/>
    </xf>
    <xf numFmtId="176" fontId="0" fillId="0" borderId="0" xfId="0" applyNumberFormat="1" applyBorder="1" applyAlignment="1">
      <alignment vertical="center"/>
    </xf>
    <xf numFmtId="0" fontId="0" fillId="0" borderId="52" xfId="0" applyBorder="1">
      <alignment vertical="center"/>
    </xf>
    <xf numFmtId="0" fontId="21" fillId="0" borderId="152" xfId="0" applyFont="1" applyBorder="1" applyAlignment="1">
      <alignment horizontal="center" vertical="center"/>
    </xf>
    <xf numFmtId="0" fontId="21" fillId="0" borderId="137" xfId="0" applyFont="1" applyBorder="1" applyAlignment="1">
      <alignment horizontal="center" vertical="center"/>
    </xf>
    <xf numFmtId="0" fontId="21" fillId="0" borderId="143" xfId="0" applyFont="1" applyBorder="1" applyAlignment="1">
      <alignment horizontal="center" vertical="center"/>
    </xf>
    <xf numFmtId="0" fontId="0" fillId="4" borderId="59" xfId="0" applyFill="1" applyBorder="1">
      <alignment vertical="center"/>
    </xf>
    <xf numFmtId="0" fontId="0" fillId="0" borderId="26" xfId="0" applyBorder="1" applyAlignment="1">
      <alignment vertical="center"/>
    </xf>
    <xf numFmtId="0" fontId="0" fillId="0" borderId="11" xfId="0" applyBorder="1" applyAlignment="1">
      <alignment vertical="center"/>
    </xf>
    <xf numFmtId="0" fontId="0" fillId="0" borderId="0" xfId="0" applyAlignment="1">
      <alignment horizontal="right" vertical="center"/>
    </xf>
    <xf numFmtId="0" fontId="21" fillId="0" borderId="0" xfId="0" applyFont="1" applyBorder="1" applyAlignment="1">
      <alignment vertical="center"/>
    </xf>
    <xf numFmtId="0" fontId="9" fillId="0" borderId="0" xfId="0" applyFont="1" applyAlignment="1">
      <alignment vertical="center" wrapText="1"/>
    </xf>
    <xf numFmtId="177" fontId="9" fillId="0" borderId="0" xfId="0" applyNumberFormat="1" applyFont="1" applyAlignment="1">
      <alignment vertical="center" wrapText="1"/>
    </xf>
    <xf numFmtId="177" fontId="1" fillId="0" borderId="11" xfId="0" applyNumberFormat="1" applyFont="1" applyFill="1" applyBorder="1" applyAlignment="1">
      <alignment vertical="center" shrinkToFit="1"/>
    </xf>
    <xf numFmtId="0" fontId="0" fillId="0" borderId="4" xfId="0" applyBorder="1" applyAlignment="1">
      <alignment horizontal="center" vertical="center"/>
    </xf>
    <xf numFmtId="176" fontId="0" fillId="0" borderId="19" xfId="0" applyNumberFormat="1" applyBorder="1" applyAlignment="1">
      <alignment vertical="center" wrapText="1"/>
    </xf>
    <xf numFmtId="176" fontId="18" fillId="0" borderId="0" xfId="0" applyNumberFormat="1" applyFont="1" applyFill="1" applyBorder="1" applyAlignment="1">
      <alignment vertical="center" wrapText="1"/>
    </xf>
    <xf numFmtId="176" fontId="21" fillId="0" borderId="0" xfId="0" applyNumberFormat="1" applyFont="1" applyBorder="1" applyAlignment="1">
      <alignment vertical="center" wrapText="1"/>
    </xf>
    <xf numFmtId="176" fontId="0" fillId="0" borderId="31" xfId="0" applyNumberFormat="1" applyBorder="1" applyAlignment="1">
      <alignment vertical="center" wrapText="1"/>
    </xf>
    <xf numFmtId="0" fontId="0" fillId="0" borderId="0" xfId="0" applyFill="1" applyBorder="1" applyAlignment="1">
      <alignment horizontal="center" vertical="center"/>
    </xf>
    <xf numFmtId="176" fontId="0" fillId="0" borderId="5" xfId="0" applyNumberFormat="1" applyBorder="1" applyAlignment="1">
      <alignment vertical="center" wrapText="1"/>
    </xf>
    <xf numFmtId="176" fontId="0" fillId="0" borderId="5" xfId="0" applyNumberFormat="1" applyBorder="1" applyAlignment="1">
      <alignment horizontal="left" vertical="center"/>
    </xf>
    <xf numFmtId="0" fontId="0" fillId="0" borderId="4" xfId="0" applyBorder="1">
      <alignment vertical="center"/>
    </xf>
    <xf numFmtId="0" fontId="17" fillId="0" borderId="0" xfId="0" applyFont="1" applyAlignment="1">
      <alignment horizontal="center" vertical="center"/>
    </xf>
    <xf numFmtId="0" fontId="15" fillId="0" borderId="0" xfId="0" applyFont="1" applyAlignment="1">
      <alignment horizontal="center" vertical="center"/>
    </xf>
    <xf numFmtId="0" fontId="27" fillId="0" borderId="0" xfId="0" applyFont="1">
      <alignment vertical="center"/>
    </xf>
    <xf numFmtId="0" fontId="17" fillId="0" borderId="0" xfId="0" applyFont="1" applyAlignment="1">
      <alignment horizontal="center" vertical="center"/>
    </xf>
    <xf numFmtId="0" fontId="15" fillId="0" borderId="0" xfId="0" applyFont="1" applyAlignment="1">
      <alignment horizontal="center" vertical="center"/>
    </xf>
    <xf numFmtId="0" fontId="28" fillId="0" borderId="0" xfId="0" applyFont="1">
      <alignment vertical="center"/>
    </xf>
    <xf numFmtId="0" fontId="29" fillId="4" borderId="0" xfId="0" applyFont="1" applyFill="1" applyAlignment="1">
      <alignment horizontal="center" vertical="center"/>
    </xf>
    <xf numFmtId="0" fontId="17" fillId="0" borderId="0" xfId="0" applyFont="1" applyAlignment="1">
      <alignment horizontal="center" vertical="center"/>
    </xf>
    <xf numFmtId="0" fontId="15" fillId="0" borderId="0" xfId="0" applyFont="1" applyAlignment="1">
      <alignment horizontal="center" vertical="center"/>
    </xf>
    <xf numFmtId="0" fontId="9" fillId="0" borderId="0" xfId="0" applyFont="1" applyAlignment="1">
      <alignment horizontal="center" vertical="center" wrapText="1"/>
    </xf>
    <xf numFmtId="176" fontId="1" fillId="0" borderId="0"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77" fontId="1" fillId="0" borderId="0" xfId="0" applyNumberFormat="1" applyFont="1" applyBorder="1" applyAlignment="1">
      <alignment horizontal="center" vertical="center"/>
    </xf>
    <xf numFmtId="177" fontId="1" fillId="0" borderId="0" xfId="0" applyNumberFormat="1" applyFont="1" applyFill="1" applyBorder="1" applyAlignment="1">
      <alignment horizontal="center" vertical="center"/>
    </xf>
    <xf numFmtId="176" fontId="30" fillId="0" borderId="0" xfId="0" applyNumberFormat="1" applyFont="1" applyFill="1" applyBorder="1" applyAlignment="1">
      <alignment vertical="center"/>
    </xf>
    <xf numFmtId="176" fontId="31" fillId="0" borderId="0" xfId="0" applyNumberFormat="1" applyFont="1" applyFill="1" applyBorder="1" applyAlignment="1">
      <alignment vertical="center" wrapText="1"/>
    </xf>
    <xf numFmtId="0" fontId="0" fillId="4" borderId="24" xfId="0" applyFill="1" applyBorder="1" applyAlignment="1">
      <alignment horizontal="center" vertical="center"/>
    </xf>
    <xf numFmtId="0" fontId="0" fillId="4" borderId="54" xfId="0" applyFill="1" applyBorder="1" applyAlignment="1">
      <alignment horizontal="center" vertical="center"/>
    </xf>
    <xf numFmtId="0" fontId="0" fillId="4" borderId="59" xfId="0" applyFill="1" applyBorder="1" applyAlignment="1">
      <alignment horizontal="center" vertical="center"/>
    </xf>
    <xf numFmtId="0" fontId="0" fillId="4" borderId="140" xfId="0" applyFill="1" applyBorder="1" applyAlignment="1">
      <alignment horizontal="center" vertical="center"/>
    </xf>
    <xf numFmtId="0" fontId="0" fillId="4" borderId="57" xfId="0" applyFill="1" applyBorder="1">
      <alignment vertical="center"/>
    </xf>
    <xf numFmtId="0" fontId="0" fillId="0" borderId="157" xfId="0" applyBorder="1" applyAlignment="1">
      <alignment horizontal="center" vertical="center"/>
    </xf>
    <xf numFmtId="0" fontId="0" fillId="0" borderId="151" xfId="0" applyFill="1" applyBorder="1" applyAlignment="1">
      <alignment horizontal="center" vertical="center"/>
    </xf>
    <xf numFmtId="0" fontId="0" fillId="0" borderId="145" xfId="0" applyBorder="1" applyAlignment="1">
      <alignment horizontal="center" vertical="center"/>
    </xf>
    <xf numFmtId="0" fontId="0" fillId="0" borderId="56" xfId="0" applyBorder="1" applyAlignment="1">
      <alignment horizontal="center" vertical="center"/>
    </xf>
    <xf numFmtId="0" fontId="0" fillId="0" borderId="158"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20" xfId="0" applyFill="1" applyBorder="1" applyAlignment="1">
      <alignment horizontal="left" vertical="center" wrapText="1"/>
    </xf>
    <xf numFmtId="0" fontId="0" fillId="0" borderId="19" xfId="0" applyFill="1" applyBorder="1" applyAlignment="1">
      <alignment horizontal="left" vertical="center" wrapText="1"/>
    </xf>
    <xf numFmtId="0" fontId="0" fillId="0" borderId="21" xfId="0" applyFill="1" applyBorder="1" applyAlignment="1">
      <alignment horizontal="left" vertical="center" wrapText="1"/>
    </xf>
    <xf numFmtId="0" fontId="0" fillId="0" borderId="26" xfId="0" applyFill="1" applyBorder="1" applyAlignment="1">
      <alignment horizontal="left" vertical="center" wrapText="1"/>
    </xf>
    <xf numFmtId="0" fontId="0" fillId="0" borderId="0" xfId="0" applyFill="1" applyBorder="1" applyAlignment="1">
      <alignment horizontal="left" vertical="center" wrapText="1"/>
    </xf>
    <xf numFmtId="0" fontId="0" fillId="0" borderId="27" xfId="0" applyFill="1" applyBorder="1" applyAlignment="1">
      <alignment horizontal="left" vertical="center" wrapText="1"/>
    </xf>
    <xf numFmtId="0" fontId="0" fillId="0" borderId="23" xfId="0" applyFill="1" applyBorder="1" applyAlignment="1">
      <alignment horizontal="left" vertical="center" wrapText="1"/>
    </xf>
    <xf numFmtId="0" fontId="0" fillId="0" borderId="11" xfId="0" applyFill="1" applyBorder="1" applyAlignment="1">
      <alignment horizontal="left" vertical="center" wrapText="1"/>
    </xf>
    <xf numFmtId="0" fontId="0" fillId="0" borderId="24" xfId="0" applyFill="1" applyBorder="1" applyAlignment="1">
      <alignment horizontal="left" vertical="center" wrapText="1"/>
    </xf>
    <xf numFmtId="0" fontId="0" fillId="0" borderId="53" xfId="0" applyFill="1" applyBorder="1" applyAlignment="1">
      <alignment horizontal="left" vertical="top" wrapText="1"/>
    </xf>
    <xf numFmtId="0" fontId="0" fillId="0" borderId="136" xfId="0" applyBorder="1" applyAlignment="1">
      <alignment horizontal="center" vertical="center"/>
    </xf>
    <xf numFmtId="0" fontId="0" fillId="0" borderId="143" xfId="0" applyBorder="1" applyAlignment="1">
      <alignment horizontal="center" vertical="center"/>
    </xf>
    <xf numFmtId="0" fontId="0" fillId="0" borderId="118" xfId="0" applyBorder="1" applyAlignment="1">
      <alignment horizontal="center" vertical="center"/>
    </xf>
    <xf numFmtId="0" fontId="0" fillId="0" borderId="146" xfId="0" applyBorder="1" applyAlignment="1">
      <alignment horizontal="center" vertical="center"/>
    </xf>
    <xf numFmtId="0" fontId="0" fillId="0" borderId="133" xfId="0" applyBorder="1" applyAlignment="1">
      <alignment horizontal="center" vertical="center"/>
    </xf>
    <xf numFmtId="0" fontId="0" fillId="0" borderId="142" xfId="0" applyBorder="1" applyAlignment="1">
      <alignment horizontal="center" vertical="center"/>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150" xfId="0" applyBorder="1" applyAlignment="1">
      <alignment horizontal="center" vertical="center"/>
    </xf>
    <xf numFmtId="0" fontId="0" fillId="0" borderId="145" xfId="0" applyBorder="1" applyAlignment="1">
      <alignment horizontal="center" vertical="center"/>
    </xf>
    <xf numFmtId="0" fontId="0" fillId="4" borderId="147" xfId="0" applyFill="1" applyBorder="1" applyAlignment="1">
      <alignment horizontal="center" vertical="center"/>
    </xf>
    <xf numFmtId="0" fontId="0" fillId="4" borderId="148" xfId="0" applyFill="1" applyBorder="1" applyAlignment="1">
      <alignment horizontal="center" vertical="center"/>
    </xf>
    <xf numFmtId="0" fontId="0" fillId="4" borderId="17" xfId="0" applyFill="1" applyBorder="1" applyAlignment="1">
      <alignment horizontal="center" vertical="center"/>
    </xf>
    <xf numFmtId="0" fontId="0" fillId="4" borderId="119" xfId="0" applyFill="1"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55" xfId="0" applyBorder="1" applyAlignment="1">
      <alignment horizontal="center" vertical="center" wrapText="1"/>
    </xf>
    <xf numFmtId="0" fontId="0" fillId="0" borderId="56" xfId="0" applyBorder="1" applyAlignment="1">
      <alignment horizontal="center" vertical="center"/>
    </xf>
    <xf numFmtId="0" fontId="0" fillId="0" borderId="58" xfId="0" applyBorder="1" applyAlignment="1">
      <alignment horizontal="center" vertical="center"/>
    </xf>
    <xf numFmtId="0" fontId="0" fillId="0" borderId="53"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144" xfId="0" applyBorder="1" applyAlignment="1">
      <alignment horizontal="center" vertical="center"/>
    </xf>
    <xf numFmtId="0" fontId="0" fillId="4" borderId="149" xfId="0" applyFill="1" applyBorder="1" applyAlignment="1">
      <alignment horizontal="center" vertical="center"/>
    </xf>
    <xf numFmtId="0" fontId="0" fillId="0" borderId="24" xfId="0" applyBorder="1" applyAlignment="1">
      <alignment horizontal="center" vertical="center" wrapText="1"/>
    </xf>
    <xf numFmtId="0" fontId="0" fillId="0" borderId="59" xfId="0" applyBorder="1" applyAlignment="1">
      <alignment horizontal="center" vertical="center"/>
    </xf>
    <xf numFmtId="0" fontId="0" fillId="0" borderId="23" xfId="0" applyBorder="1" applyAlignment="1">
      <alignment horizontal="center" vertical="center"/>
    </xf>
    <xf numFmtId="0" fontId="0" fillId="0" borderId="70" xfId="0" applyBorder="1" applyAlignment="1">
      <alignment horizontal="center" vertical="center"/>
    </xf>
    <xf numFmtId="0" fontId="0" fillId="0" borderId="136" xfId="0" applyBorder="1" applyAlignment="1">
      <alignment horizontal="center" vertical="center" shrinkToFit="1"/>
    </xf>
    <xf numFmtId="0" fontId="0" fillId="0" borderId="143" xfId="0" applyBorder="1" applyAlignment="1">
      <alignment horizontal="center" vertical="center" shrinkToFit="1"/>
    </xf>
    <xf numFmtId="0" fontId="0" fillId="0" borderId="19"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0" xfId="0" applyFill="1" applyBorder="1" applyAlignment="1">
      <alignment horizontal="center" vertical="center"/>
    </xf>
    <xf numFmtId="0" fontId="0" fillId="0" borderId="23" xfId="0" applyFill="1" applyBorder="1" applyAlignment="1">
      <alignment horizontal="center" vertical="center"/>
    </xf>
    <xf numFmtId="0" fontId="0" fillId="0" borderId="11"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7" xfId="0" applyFill="1" applyBorder="1" applyAlignment="1">
      <alignment horizontal="center" vertical="center"/>
    </xf>
    <xf numFmtId="0" fontId="0" fillId="0" borderId="32" xfId="0" applyFill="1" applyBorder="1" applyAlignment="1">
      <alignment horizontal="center" vertical="center"/>
    </xf>
    <xf numFmtId="0" fontId="0" fillId="0" borderId="31" xfId="0" applyFill="1" applyBorder="1" applyAlignment="1">
      <alignment horizontal="center" vertical="center"/>
    </xf>
    <xf numFmtId="0" fontId="0" fillId="0" borderId="30" xfId="0" applyFill="1" applyBorder="1" applyAlignment="1">
      <alignment horizontal="center" vertical="center"/>
    </xf>
    <xf numFmtId="0" fontId="0" fillId="0" borderId="24" xfId="0" applyFill="1" applyBorder="1" applyAlignment="1">
      <alignment horizontal="center" vertical="center"/>
    </xf>
    <xf numFmtId="176" fontId="0" fillId="0" borderId="133" xfId="0" applyNumberFormat="1" applyFill="1" applyBorder="1" applyAlignment="1">
      <alignment horizontal="center" vertical="center" wrapText="1"/>
    </xf>
    <xf numFmtId="176" fontId="0" fillId="0" borderId="134" xfId="0" applyNumberFormat="1" applyFill="1" applyBorder="1" applyAlignment="1">
      <alignment horizontal="center" vertical="center" wrapText="1"/>
    </xf>
    <xf numFmtId="176" fontId="0" fillId="4" borderId="26" xfId="0" applyNumberFormat="1" applyFill="1" applyBorder="1" applyAlignment="1">
      <alignment horizontal="center" vertical="center" wrapText="1"/>
    </xf>
    <xf numFmtId="176" fontId="0" fillId="4" borderId="27" xfId="0" applyNumberFormat="1" applyFill="1" applyBorder="1" applyAlignment="1">
      <alignment horizontal="center" vertical="center" wrapText="1"/>
    </xf>
    <xf numFmtId="176" fontId="0" fillId="0" borderId="83" xfId="0" applyNumberFormat="1" applyFill="1" applyBorder="1" applyAlignment="1">
      <alignment horizontal="center" vertical="center"/>
    </xf>
    <xf numFmtId="176" fontId="0" fillId="0" borderId="85" xfId="0" applyNumberFormat="1" applyFill="1" applyBorder="1" applyAlignment="1">
      <alignment horizontal="center" vertical="center"/>
    </xf>
    <xf numFmtId="176" fontId="0" fillId="0" borderId="26" xfId="0" applyNumberFormat="1" applyFill="1" applyBorder="1" applyAlignment="1">
      <alignment horizontal="center" vertical="center" wrapText="1"/>
    </xf>
    <xf numFmtId="176" fontId="0" fillId="0" borderId="27" xfId="0" applyNumberFormat="1" applyFill="1" applyBorder="1" applyAlignment="1">
      <alignment horizontal="center" vertical="center" wrapText="1"/>
    </xf>
    <xf numFmtId="176" fontId="0" fillId="0" borderId="0" xfId="0" applyNumberFormat="1" applyFill="1" applyBorder="1" applyAlignment="1">
      <alignment horizontal="center" vertical="center" wrapText="1"/>
    </xf>
    <xf numFmtId="0" fontId="0" fillId="0" borderId="53" xfId="0" applyBorder="1" applyAlignment="1">
      <alignment horizontal="center" vertical="center" wrapText="1"/>
    </xf>
    <xf numFmtId="0" fontId="0" fillId="0" borderId="60" xfId="0" applyFill="1"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0" fillId="0" borderId="25" xfId="0"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0" borderId="33" xfId="0"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54" xfId="0" applyBorder="1" applyAlignment="1">
      <alignment horizontal="center" vertical="center"/>
    </xf>
    <xf numFmtId="0" fontId="0" fillId="0" borderId="140"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56" xfId="0" applyBorder="1" applyAlignment="1">
      <alignment horizontal="center" vertical="center" wrapText="1"/>
    </xf>
    <xf numFmtId="0" fontId="0" fillId="0" borderId="58"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6" xfId="0" applyFill="1" applyBorder="1" applyAlignment="1">
      <alignment horizontal="center" vertical="center"/>
    </xf>
    <xf numFmtId="0" fontId="0" fillId="0" borderId="2" xfId="0" applyFill="1" applyBorder="1" applyAlignment="1">
      <alignment horizontal="center" vertical="center"/>
    </xf>
    <xf numFmtId="0" fontId="0" fillId="4" borderId="18" xfId="0" applyFill="1" applyBorder="1" applyAlignment="1">
      <alignment horizontal="center" vertical="center"/>
    </xf>
    <xf numFmtId="0" fontId="0" fillId="4" borderId="1" xfId="0" applyFill="1" applyBorder="1" applyAlignment="1">
      <alignment horizontal="center" vertical="center"/>
    </xf>
    <xf numFmtId="0" fontId="26" fillId="0" borderId="56" xfId="0" applyFont="1" applyBorder="1" applyAlignment="1">
      <alignment horizontal="center" vertical="center"/>
    </xf>
    <xf numFmtId="0" fontId="0" fillId="0" borderId="4" xfId="0" applyBorder="1" applyAlignment="1">
      <alignment horizontal="center" vertical="center"/>
    </xf>
    <xf numFmtId="0" fontId="26" fillId="0" borderId="57" xfId="0" applyFont="1" applyBorder="1" applyAlignment="1">
      <alignment horizontal="center" vertical="center"/>
    </xf>
    <xf numFmtId="176" fontId="0" fillId="0" borderId="53" xfId="0" applyNumberFormat="1" applyBorder="1" applyAlignment="1">
      <alignment horizontal="center" vertical="center"/>
    </xf>
    <xf numFmtId="176" fontId="13" fillId="3" borderId="5" xfId="0" applyNumberFormat="1" applyFont="1" applyFill="1" applyBorder="1" applyAlignment="1">
      <alignment horizontal="center" vertical="center" wrapText="1"/>
    </xf>
    <xf numFmtId="176" fontId="13" fillId="3" borderId="69" xfId="0" applyNumberFormat="1" applyFont="1" applyFill="1" applyBorder="1" applyAlignment="1">
      <alignment horizontal="center" vertical="center" wrapText="1"/>
    </xf>
    <xf numFmtId="176" fontId="13" fillId="3" borderId="2" xfId="0" applyNumberFormat="1" applyFont="1" applyFill="1" applyBorder="1" applyAlignment="1">
      <alignment horizontal="center" vertical="center" wrapText="1"/>
    </xf>
    <xf numFmtId="176" fontId="13" fillId="3" borderId="1" xfId="0" applyNumberFormat="1"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176" fontId="12" fillId="0" borderId="5" xfId="0" applyNumberFormat="1" applyFont="1" applyBorder="1" applyAlignment="1">
      <alignment horizontal="center" vertical="center" wrapText="1"/>
    </xf>
    <xf numFmtId="176" fontId="12" fillId="0" borderId="69" xfId="0" applyNumberFormat="1" applyFont="1" applyBorder="1" applyAlignment="1">
      <alignment horizontal="center" vertical="center" wrapText="1"/>
    </xf>
    <xf numFmtId="176" fontId="12" fillId="0" borderId="3" xfId="0" applyNumberFormat="1" applyFont="1" applyBorder="1" applyAlignment="1">
      <alignment horizontal="center" vertical="center" wrapText="1"/>
    </xf>
    <xf numFmtId="176" fontId="12" fillId="0" borderId="2" xfId="0" applyNumberFormat="1" applyFont="1" applyBorder="1" applyAlignment="1">
      <alignment horizontal="center" vertical="center" wrapText="1"/>
    </xf>
    <xf numFmtId="176" fontId="12" fillId="0" borderId="1" xfId="0" applyNumberFormat="1" applyFont="1" applyBorder="1" applyAlignment="1">
      <alignment horizontal="center" vertical="center" wrapText="1"/>
    </xf>
    <xf numFmtId="176" fontId="0" fillId="0" borderId="20" xfId="0" applyNumberFormat="1" applyBorder="1" applyAlignment="1">
      <alignment horizontal="center" vertical="center" wrapText="1"/>
    </xf>
    <xf numFmtId="176" fontId="0" fillId="0" borderId="19" xfId="0" applyNumberFormat="1" applyBorder="1" applyAlignment="1">
      <alignment horizontal="center" vertical="center" wrapText="1"/>
    </xf>
    <xf numFmtId="176" fontId="0" fillId="0" borderId="26" xfId="0" applyNumberFormat="1" applyBorder="1" applyAlignment="1">
      <alignment horizontal="center" vertical="center" wrapText="1"/>
    </xf>
    <xf numFmtId="176" fontId="0" fillId="0" borderId="0" xfId="0" applyNumberFormat="1" applyBorder="1" applyAlignment="1">
      <alignment horizontal="center" vertical="center" wrapText="1"/>
    </xf>
    <xf numFmtId="176" fontId="0" fillId="0" borderId="23" xfId="0" applyNumberFormat="1" applyBorder="1" applyAlignment="1">
      <alignment horizontal="center" vertical="center" wrapText="1"/>
    </xf>
    <xf numFmtId="176" fontId="0" fillId="0" borderId="11" xfId="0" applyNumberFormat="1" applyBorder="1" applyAlignment="1">
      <alignment horizontal="center" vertical="center" wrapText="1"/>
    </xf>
    <xf numFmtId="176" fontId="0" fillId="0" borderId="22" xfId="0" applyNumberFormat="1" applyBorder="1" applyAlignment="1">
      <alignment horizontal="left" vertical="center" wrapText="1"/>
    </xf>
    <xf numFmtId="176" fontId="0" fillId="0" borderId="19" xfId="0" applyNumberFormat="1" applyBorder="1" applyAlignment="1">
      <alignment horizontal="left" vertical="center" wrapText="1"/>
    </xf>
    <xf numFmtId="176" fontId="0" fillId="0" borderId="18" xfId="0" applyNumberFormat="1" applyBorder="1" applyAlignment="1">
      <alignment horizontal="left" vertical="center" wrapText="1"/>
    </xf>
    <xf numFmtId="176" fontId="0" fillId="0" borderId="4" xfId="0" applyNumberFormat="1" applyBorder="1" applyAlignment="1">
      <alignment horizontal="left" vertical="center" wrapText="1"/>
    </xf>
    <xf numFmtId="176" fontId="0" fillId="0" borderId="0" xfId="0" applyNumberFormat="1" applyBorder="1" applyAlignment="1">
      <alignment horizontal="left" vertical="center" wrapText="1"/>
    </xf>
    <xf numFmtId="176" fontId="0" fillId="0" borderId="52" xfId="0" applyNumberFormat="1" applyBorder="1" applyAlignment="1">
      <alignment horizontal="left" vertical="center" wrapText="1"/>
    </xf>
    <xf numFmtId="176" fontId="0" fillId="0" borderId="2" xfId="0" applyNumberFormat="1" applyBorder="1" applyAlignment="1">
      <alignment horizontal="left" vertical="center" wrapText="1"/>
    </xf>
    <xf numFmtId="176" fontId="0" fillId="0" borderId="1" xfId="0" applyNumberFormat="1" applyBorder="1" applyAlignment="1">
      <alignment horizontal="left" vertical="center" wrapText="1"/>
    </xf>
    <xf numFmtId="176" fontId="0" fillId="0" borderId="5" xfId="0" applyNumberFormat="1" applyBorder="1" applyAlignment="1">
      <alignment horizontal="left" vertical="center" wrapText="1"/>
    </xf>
    <xf numFmtId="176" fontId="0" fillId="0" borderId="69" xfId="0" applyNumberFormat="1" applyBorder="1" applyAlignment="1">
      <alignment horizontal="left" vertical="center" wrapText="1"/>
    </xf>
    <xf numFmtId="176" fontId="0" fillId="0" borderId="11" xfId="0" applyNumberFormat="1" applyBorder="1" applyAlignment="1">
      <alignment horizontal="left" vertical="center" wrapText="1"/>
    </xf>
    <xf numFmtId="176" fontId="0" fillId="0" borderId="70" xfId="0" applyNumberFormat="1" applyBorder="1" applyAlignment="1">
      <alignment horizontal="left" vertical="center" wrapText="1"/>
    </xf>
    <xf numFmtId="176" fontId="0" fillId="0" borderId="53" xfId="0" applyNumberFormat="1" applyBorder="1" applyAlignment="1">
      <alignment horizontal="left" vertical="center" wrapText="1"/>
    </xf>
    <xf numFmtId="176" fontId="0" fillId="0" borderId="21" xfId="0" applyNumberFormat="1" applyBorder="1" applyAlignment="1">
      <alignment horizontal="center" vertical="center" wrapText="1"/>
    </xf>
    <xf numFmtId="176" fontId="0" fillId="0" borderId="27" xfId="0" applyNumberFormat="1" applyBorder="1" applyAlignment="1">
      <alignment horizontal="center" vertical="center" wrapText="1"/>
    </xf>
    <xf numFmtId="176" fontId="0" fillId="0" borderId="24" xfId="0" applyNumberFormat="1" applyBorder="1" applyAlignment="1">
      <alignment horizontal="center" vertical="center" wrapText="1"/>
    </xf>
    <xf numFmtId="176" fontId="0" fillId="0" borderId="53" xfId="0" applyNumberFormat="1" applyBorder="1" applyAlignment="1">
      <alignment horizontal="center" vertical="center" wrapText="1"/>
    </xf>
    <xf numFmtId="176" fontId="0" fillId="0" borderId="63" xfId="0" applyNumberFormat="1" applyBorder="1" applyAlignment="1">
      <alignment horizontal="center" vertical="center"/>
    </xf>
    <xf numFmtId="176" fontId="0" fillId="0" borderId="63" xfId="0" applyNumberFormat="1" applyBorder="1" applyAlignment="1">
      <alignment horizontal="center" vertical="center" wrapText="1"/>
    </xf>
    <xf numFmtId="176" fontId="0" fillId="0" borderId="65" xfId="0" applyNumberFormat="1" applyBorder="1" applyAlignment="1">
      <alignment horizontal="center" vertical="center" wrapText="1"/>
    </xf>
    <xf numFmtId="176" fontId="0" fillId="0" borderId="66" xfId="0" applyNumberFormat="1" applyBorder="1" applyAlignment="1">
      <alignment horizontal="center" vertical="center" wrapText="1"/>
    </xf>
    <xf numFmtId="176" fontId="18" fillId="0" borderId="14" xfId="0" applyNumberFormat="1" applyFont="1" applyBorder="1" applyAlignment="1">
      <alignment horizontal="left" vertical="center" wrapText="1"/>
    </xf>
    <xf numFmtId="176" fontId="18" fillId="0" borderId="0" xfId="0" applyNumberFormat="1" applyFont="1" applyAlignment="1">
      <alignment horizontal="left" vertical="center" wrapText="1"/>
    </xf>
    <xf numFmtId="176" fontId="0" fillId="0" borderId="32" xfId="0" applyNumberFormat="1" applyBorder="1" applyAlignment="1">
      <alignment horizontal="center" vertical="center" wrapText="1"/>
    </xf>
    <xf numFmtId="176" fontId="0" fillId="0" borderId="39" xfId="0" applyNumberFormat="1" applyBorder="1" applyAlignment="1">
      <alignment horizontal="center" vertical="center" wrapText="1"/>
    </xf>
    <xf numFmtId="176" fontId="0" fillId="0" borderId="32" xfId="0" applyNumberFormat="1" applyFill="1" applyBorder="1" applyAlignment="1">
      <alignment horizontal="center" vertical="center" wrapText="1"/>
    </xf>
    <xf numFmtId="176" fontId="0" fillId="0" borderId="39" xfId="0" applyNumberFormat="1" applyFill="1" applyBorder="1" applyAlignment="1">
      <alignment horizontal="center" vertical="center" wrapText="1"/>
    </xf>
    <xf numFmtId="176" fontId="0" fillId="0" borderId="53" xfId="0" applyNumberFormat="1" applyFill="1" applyBorder="1" applyAlignment="1">
      <alignment horizontal="right" vertical="center" wrapText="1"/>
    </xf>
    <xf numFmtId="176" fontId="0" fillId="0" borderId="31" xfId="0" applyNumberFormat="1" applyFill="1" applyBorder="1" applyAlignment="1">
      <alignment horizontal="center" vertical="center" wrapText="1"/>
    </xf>
    <xf numFmtId="176" fontId="0" fillId="0" borderId="23" xfId="0" applyNumberFormat="1" applyFill="1" applyBorder="1" applyAlignment="1">
      <alignment horizontal="center" vertical="center" wrapText="1"/>
    </xf>
    <xf numFmtId="176" fontId="0" fillId="0" borderId="11" xfId="0" applyNumberFormat="1" applyFill="1" applyBorder="1" applyAlignment="1">
      <alignment horizontal="center" vertical="center" wrapText="1"/>
    </xf>
    <xf numFmtId="176" fontId="0" fillId="0" borderId="31" xfId="0" applyNumberFormat="1" applyBorder="1" applyAlignment="1">
      <alignment horizontal="center" vertical="center" wrapText="1"/>
    </xf>
    <xf numFmtId="176" fontId="0" fillId="0" borderId="30" xfId="0" applyNumberFormat="1" applyBorder="1" applyAlignment="1">
      <alignment horizontal="center" vertical="center" wrapText="1"/>
    </xf>
    <xf numFmtId="176" fontId="0" fillId="0" borderId="24" xfId="0" applyNumberFormat="1" applyFill="1" applyBorder="1" applyAlignment="1">
      <alignment horizontal="center" vertical="center" wrapText="1"/>
    </xf>
    <xf numFmtId="176" fontId="0" fillId="0" borderId="54" xfId="0" applyNumberFormat="1" applyFill="1" applyBorder="1" applyAlignment="1">
      <alignment horizontal="center" vertical="center" wrapText="1"/>
    </xf>
    <xf numFmtId="176" fontId="26" fillId="0" borderId="31" xfId="0" applyNumberFormat="1" applyFont="1" applyBorder="1" applyAlignment="1">
      <alignment horizontal="center" vertical="center" wrapText="1"/>
    </xf>
    <xf numFmtId="176" fontId="26" fillId="0" borderId="30" xfId="0" applyNumberFormat="1" applyFont="1" applyBorder="1" applyAlignment="1">
      <alignment horizontal="center" vertical="center" wrapText="1"/>
    </xf>
    <xf numFmtId="176" fontId="0" fillId="0" borderId="93" xfId="0" applyNumberFormat="1" applyFill="1" applyBorder="1" applyAlignment="1">
      <alignment horizontal="center" vertical="center" wrapText="1"/>
    </xf>
    <xf numFmtId="0" fontId="0" fillId="0" borderId="53" xfId="0" applyNumberFormat="1" applyFill="1" applyBorder="1" applyAlignment="1">
      <alignment horizontal="center" vertical="center" wrapText="1"/>
    </xf>
    <xf numFmtId="176" fontId="0" fillId="0" borderId="32" xfId="0" applyNumberFormat="1" applyFill="1" applyBorder="1" applyAlignment="1">
      <alignment horizontal="right" vertical="center" wrapText="1"/>
    </xf>
    <xf numFmtId="0" fontId="0" fillId="0" borderId="32" xfId="0" applyNumberFormat="1" applyBorder="1" applyAlignment="1">
      <alignment horizontal="center" vertical="center" wrapText="1"/>
    </xf>
    <xf numFmtId="0" fontId="0" fillId="0" borderId="31" xfId="0" applyNumberFormat="1" applyBorder="1" applyAlignment="1">
      <alignment horizontal="center" vertical="center" wrapText="1"/>
    </xf>
    <xf numFmtId="0" fontId="0" fillId="0" borderId="30" xfId="0" applyNumberFormat="1" applyBorder="1" applyAlignment="1">
      <alignment horizontal="center" vertical="center" wrapText="1"/>
    </xf>
    <xf numFmtId="176" fontId="0" fillId="0" borderId="30" xfId="0" applyNumberFormat="1" applyFill="1" applyBorder="1" applyAlignment="1">
      <alignment horizontal="center" vertical="center" wrapText="1"/>
    </xf>
    <xf numFmtId="176" fontId="0" fillId="0" borderId="53" xfId="0" applyNumberFormat="1" applyFill="1" applyBorder="1" applyAlignment="1">
      <alignment horizontal="center" vertical="center" wrapText="1"/>
    </xf>
    <xf numFmtId="176" fontId="0" fillId="0" borderId="90" xfId="0" applyNumberFormat="1" applyFill="1" applyBorder="1" applyAlignment="1">
      <alignment horizontal="center" vertical="center" wrapText="1"/>
    </xf>
    <xf numFmtId="176" fontId="0" fillId="0" borderId="91" xfId="0" applyNumberFormat="1" applyBorder="1" applyAlignment="1">
      <alignment horizontal="center" vertical="center" wrapText="1"/>
    </xf>
    <xf numFmtId="176" fontId="0" fillId="0" borderId="68" xfId="0" applyNumberFormat="1" applyBorder="1" applyAlignment="1">
      <alignment horizontal="center" vertical="center" wrapText="1"/>
    </xf>
    <xf numFmtId="176" fontId="0" fillId="0" borderId="130" xfId="0" applyNumberFormat="1" applyBorder="1" applyAlignment="1">
      <alignment horizontal="center" vertical="center" wrapText="1"/>
    </xf>
    <xf numFmtId="176" fontId="0" fillId="0" borderId="131" xfId="0" applyNumberFormat="1" applyBorder="1" applyAlignment="1">
      <alignment horizontal="center" vertical="center" wrapText="1"/>
    </xf>
    <xf numFmtId="176" fontId="0" fillId="0" borderId="30" xfId="0" applyNumberFormat="1" applyBorder="1" applyAlignment="1">
      <alignment horizontal="center" vertical="center"/>
    </xf>
    <xf numFmtId="176" fontId="0" fillId="0" borderId="64" xfId="0" applyNumberFormat="1" applyBorder="1" applyAlignment="1">
      <alignment horizontal="center" vertical="center"/>
    </xf>
    <xf numFmtId="176" fontId="0" fillId="0" borderId="30" xfId="0" applyNumberFormat="1" applyFont="1" applyBorder="1" applyAlignment="1">
      <alignment horizontal="center" vertical="center" wrapText="1"/>
    </xf>
    <xf numFmtId="176" fontId="0" fillId="0" borderId="53" xfId="0" applyNumberFormat="1" applyFont="1" applyBorder="1" applyAlignment="1">
      <alignment horizontal="center" vertical="center" wrapText="1"/>
    </xf>
    <xf numFmtId="176" fontId="0" fillId="0" borderId="64" xfId="0" applyNumberFormat="1" applyFont="1" applyBorder="1" applyAlignment="1">
      <alignment horizontal="center" vertical="center" wrapText="1"/>
    </xf>
    <xf numFmtId="176" fontId="0" fillId="0" borderId="64"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67" xfId="0" applyNumberFormat="1" applyBorder="1" applyAlignment="1">
      <alignment horizontal="center" vertical="center" wrapText="1"/>
    </xf>
    <xf numFmtId="176" fontId="0" fillId="0" borderId="129" xfId="0" applyNumberFormat="1" applyBorder="1" applyAlignment="1">
      <alignment horizontal="center" vertical="center"/>
    </xf>
    <xf numFmtId="176" fontId="0" fillId="0" borderId="130" xfId="0" applyNumberFormat="1" applyBorder="1" applyAlignment="1">
      <alignment horizontal="center" vertical="center"/>
    </xf>
    <xf numFmtId="176" fontId="0" fillId="0" borderId="131" xfId="0" applyNumberFormat="1" applyBorder="1" applyAlignment="1">
      <alignment horizontal="center" vertical="center"/>
    </xf>
    <xf numFmtId="176" fontId="0" fillId="0" borderId="55" xfId="0" applyNumberFormat="1" applyBorder="1" applyAlignment="1">
      <alignment horizontal="center" vertical="center" wrapText="1"/>
    </xf>
    <xf numFmtId="176" fontId="0" fillId="0" borderId="56" xfId="0" applyNumberFormat="1" applyBorder="1" applyAlignment="1">
      <alignment horizontal="center" vertical="center" wrapText="1"/>
    </xf>
    <xf numFmtId="176" fontId="0" fillId="0" borderId="57" xfId="0" applyNumberFormat="1" applyBorder="1" applyAlignment="1">
      <alignment horizontal="center" vertical="center" wrapText="1"/>
    </xf>
    <xf numFmtId="176" fontId="0" fillId="0" borderId="58" xfId="0" applyNumberFormat="1" applyBorder="1" applyAlignment="1">
      <alignment horizontal="center" vertical="center" wrapText="1"/>
    </xf>
    <xf numFmtId="176" fontId="0" fillId="0" borderId="59" xfId="0" applyNumberFormat="1" applyBorder="1" applyAlignment="1">
      <alignment horizontal="center" vertical="center" wrapText="1"/>
    </xf>
    <xf numFmtId="176" fontId="0" fillId="0" borderId="60" xfId="0" applyNumberFormat="1" applyBorder="1" applyAlignment="1">
      <alignment horizontal="center" vertical="center" wrapText="1"/>
    </xf>
    <xf numFmtId="176" fontId="0" fillId="0" borderId="61" xfId="0" applyNumberFormat="1" applyBorder="1" applyAlignment="1">
      <alignment horizontal="center" vertical="center" wrapText="1"/>
    </xf>
    <xf numFmtId="176" fontId="0" fillId="0" borderId="62" xfId="0" applyNumberFormat="1" applyBorder="1" applyAlignment="1">
      <alignment horizontal="center" vertical="center" wrapText="1"/>
    </xf>
    <xf numFmtId="176" fontId="21" fillId="0" borderId="53" xfId="0" applyNumberFormat="1" applyFont="1" applyBorder="1" applyAlignment="1">
      <alignment horizontal="center" vertical="center" wrapText="1"/>
    </xf>
    <xf numFmtId="176" fontId="0" fillId="0" borderId="54" xfId="0" applyNumberFormat="1" applyFill="1" applyBorder="1" applyAlignment="1">
      <alignment horizontal="right" vertical="center" wrapText="1"/>
    </xf>
    <xf numFmtId="176" fontId="18" fillId="0" borderId="19" xfId="0" applyNumberFormat="1" applyFont="1" applyFill="1" applyBorder="1" applyAlignment="1">
      <alignment horizontal="center" vertical="center" wrapText="1"/>
    </xf>
    <xf numFmtId="176" fontId="18" fillId="0" borderId="21" xfId="0" applyNumberFormat="1" applyFont="1" applyFill="1" applyBorder="1" applyAlignment="1">
      <alignment horizontal="center" vertical="center" wrapText="1"/>
    </xf>
    <xf numFmtId="176" fontId="18" fillId="0" borderId="0" xfId="0" applyNumberFormat="1" applyFont="1" applyFill="1" applyBorder="1" applyAlignment="1">
      <alignment horizontal="center" vertical="center" wrapText="1"/>
    </xf>
    <xf numFmtId="176" fontId="18" fillId="0" borderId="27" xfId="0" applyNumberFormat="1" applyFont="1" applyFill="1" applyBorder="1" applyAlignment="1">
      <alignment horizontal="center" vertical="center" wrapText="1"/>
    </xf>
    <xf numFmtId="176" fontId="18" fillId="0" borderId="11" xfId="0" applyNumberFormat="1" applyFont="1" applyFill="1" applyBorder="1" applyAlignment="1">
      <alignment horizontal="center" vertical="center" wrapText="1"/>
    </xf>
    <xf numFmtId="176" fontId="18" fillId="0" borderId="24" xfId="0" applyNumberFormat="1" applyFont="1" applyFill="1" applyBorder="1" applyAlignment="1">
      <alignment horizontal="center" vertical="center" wrapText="1"/>
    </xf>
    <xf numFmtId="176" fontId="0" fillId="0" borderId="5" xfId="0" applyNumberFormat="1" applyBorder="1" applyAlignment="1">
      <alignment horizontal="center" vertical="center" wrapText="1"/>
    </xf>
    <xf numFmtId="176" fontId="0" fillId="0" borderId="69" xfId="0" applyNumberFormat="1" applyBorder="1" applyAlignment="1">
      <alignment horizontal="center" vertical="center" wrapText="1"/>
    </xf>
    <xf numFmtId="176" fontId="0" fillId="0" borderId="2" xfId="0" applyNumberFormat="1" applyBorder="1" applyAlignment="1">
      <alignment horizontal="center" vertical="center" wrapText="1"/>
    </xf>
    <xf numFmtId="176" fontId="0" fillId="0" borderId="1" xfId="0" applyNumberFormat="1" applyBorder="1" applyAlignment="1">
      <alignment horizontal="center" vertical="center" wrapText="1"/>
    </xf>
    <xf numFmtId="176" fontId="0" fillId="0" borderId="22" xfId="0" applyNumberFormat="1" applyBorder="1" applyAlignment="1">
      <alignment horizontal="center" vertical="center" wrapText="1"/>
    </xf>
    <xf numFmtId="176" fontId="0" fillId="0" borderId="25" xfId="0" applyNumberFormat="1" applyBorder="1" applyAlignment="1">
      <alignment horizontal="center" vertical="center" wrapText="1"/>
    </xf>
    <xf numFmtId="176" fontId="0" fillId="0" borderId="4" xfId="0" applyNumberFormat="1" applyBorder="1" applyAlignment="1">
      <alignment horizontal="center" vertical="center" wrapText="1"/>
    </xf>
    <xf numFmtId="176" fontId="0" fillId="0" borderId="6" xfId="0" applyNumberFormat="1" applyBorder="1" applyAlignment="1">
      <alignment horizontal="center" vertical="center" wrapText="1"/>
    </xf>
    <xf numFmtId="176" fontId="0" fillId="0" borderId="29" xfId="0" applyNumberFormat="1" applyBorder="1" applyAlignment="1">
      <alignment horizontal="center" vertical="center" wrapText="1"/>
    </xf>
    <xf numFmtId="176" fontId="0" fillId="0" borderId="28" xfId="0" applyNumberFormat="1" applyBorder="1" applyAlignment="1">
      <alignment horizontal="left" vertical="center" wrapText="1"/>
    </xf>
    <xf numFmtId="176" fontId="0" fillId="0" borderId="29" xfId="0" applyNumberFormat="1" applyBorder="1" applyAlignment="1">
      <alignment horizontal="left" vertical="center" wrapText="1"/>
    </xf>
    <xf numFmtId="176" fontId="0" fillId="0" borderId="23" xfId="0" applyNumberFormat="1" applyBorder="1" applyAlignment="1">
      <alignment horizontal="left" vertical="center" wrapText="1"/>
    </xf>
    <xf numFmtId="176" fontId="0" fillId="0" borderId="24" xfId="0" applyNumberFormat="1" applyBorder="1" applyAlignment="1">
      <alignment horizontal="left" vertical="center" wrapText="1"/>
    </xf>
    <xf numFmtId="176" fontId="0" fillId="0" borderId="20" xfId="0" applyNumberFormat="1" applyBorder="1" applyAlignment="1">
      <alignment horizontal="left" vertical="center" wrapText="1"/>
    </xf>
    <xf numFmtId="176" fontId="0" fillId="0" borderId="21" xfId="0" applyNumberFormat="1" applyBorder="1" applyAlignment="1">
      <alignment horizontal="left" vertical="center" wrapText="1"/>
    </xf>
    <xf numFmtId="176" fontId="0" fillId="0" borderId="26" xfId="0" applyNumberFormat="1" applyBorder="1" applyAlignment="1">
      <alignment horizontal="left" vertical="center" wrapText="1"/>
    </xf>
    <xf numFmtId="176" fontId="0" fillId="0" borderId="27" xfId="0" applyNumberFormat="1" applyBorder="1" applyAlignment="1">
      <alignment horizontal="left" vertical="center" wrapText="1"/>
    </xf>
    <xf numFmtId="176" fontId="0" fillId="0" borderId="28" xfId="0" applyNumberFormat="1" applyBorder="1" applyAlignment="1">
      <alignment horizontal="center" vertical="center" wrapText="1"/>
    </xf>
    <xf numFmtId="176" fontId="0" fillId="0" borderId="16"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3" xfId="0" applyNumberFormat="1" applyBorder="1" applyAlignment="1">
      <alignment horizontal="center" vertical="center" wrapText="1"/>
    </xf>
    <xf numFmtId="0" fontId="19" fillId="0" borderId="53" xfId="0" applyFont="1" applyBorder="1" applyAlignment="1">
      <alignment horizontal="left" vertical="center" wrapText="1"/>
    </xf>
    <xf numFmtId="0" fontId="15" fillId="5" borderId="20"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24" xfId="0" applyFont="1" applyFill="1" applyBorder="1" applyAlignment="1">
      <alignment horizontal="center" vertical="center"/>
    </xf>
    <xf numFmtId="0" fontId="15" fillId="0" borderId="20" xfId="0" applyFont="1" applyBorder="1" applyAlignment="1">
      <alignment horizontal="left" vertical="center" wrapText="1"/>
    </xf>
    <xf numFmtId="0" fontId="15" fillId="0" borderId="19" xfId="0" applyFont="1" applyBorder="1" applyAlignment="1">
      <alignment horizontal="left" vertical="center" wrapText="1"/>
    </xf>
    <xf numFmtId="0" fontId="15" fillId="0" borderId="21" xfId="0" applyFont="1" applyBorder="1" applyAlignment="1">
      <alignment horizontal="left"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left" vertical="center" wrapText="1"/>
    </xf>
    <xf numFmtId="0" fontId="15" fillId="0" borderId="23" xfId="0" applyFont="1" applyBorder="1" applyAlignment="1">
      <alignment horizontal="left" vertical="center" wrapText="1"/>
    </xf>
    <xf numFmtId="0" fontId="15" fillId="0" borderId="11" xfId="0" applyFont="1" applyBorder="1" applyAlignment="1">
      <alignment horizontal="left" vertical="center" wrapText="1"/>
    </xf>
    <xf numFmtId="0" fontId="15" fillId="0" borderId="24" xfId="0" applyFont="1" applyBorder="1" applyAlignment="1">
      <alignment horizontal="left" vertical="center" wrapText="1"/>
    </xf>
    <xf numFmtId="0" fontId="15" fillId="4" borderId="20" xfId="0" applyFont="1" applyFill="1" applyBorder="1" applyAlignment="1">
      <alignment horizontal="left" vertical="center"/>
    </xf>
    <xf numFmtId="0" fontId="15" fillId="4" borderId="19" xfId="0" applyFont="1" applyFill="1" applyBorder="1" applyAlignment="1">
      <alignment horizontal="left" vertical="center"/>
    </xf>
    <xf numFmtId="0" fontId="15" fillId="4" borderId="21" xfId="0" applyFont="1" applyFill="1" applyBorder="1" applyAlignment="1">
      <alignment horizontal="left" vertical="center"/>
    </xf>
    <xf numFmtId="0" fontId="15" fillId="4" borderId="26" xfId="0" applyFont="1" applyFill="1" applyBorder="1" applyAlignment="1">
      <alignment horizontal="left" vertical="center"/>
    </xf>
    <xf numFmtId="0" fontId="15" fillId="4" borderId="0" xfId="0" applyFont="1" applyFill="1" applyBorder="1" applyAlignment="1">
      <alignment horizontal="left" vertical="center"/>
    </xf>
    <xf numFmtId="0" fontId="15" fillId="4" borderId="27" xfId="0" applyFont="1" applyFill="1" applyBorder="1" applyAlignment="1">
      <alignment horizontal="left" vertical="center"/>
    </xf>
    <xf numFmtId="0" fontId="15" fillId="4" borderId="23" xfId="0" applyFont="1" applyFill="1" applyBorder="1" applyAlignment="1">
      <alignment horizontal="left" vertical="center"/>
    </xf>
    <xf numFmtId="0" fontId="15" fillId="4" borderId="11" xfId="0" applyFont="1" applyFill="1" applyBorder="1" applyAlignment="1">
      <alignment horizontal="left" vertical="center"/>
    </xf>
    <xf numFmtId="0" fontId="15" fillId="4" borderId="24" xfId="0" applyFont="1" applyFill="1" applyBorder="1" applyAlignment="1">
      <alignment horizontal="left"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4" borderId="0" xfId="0" applyFont="1" applyFill="1" applyAlignment="1">
      <alignment horizontal="left"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53" xfId="0" applyFont="1" applyBorder="1" applyAlignment="1">
      <alignment horizontal="left" vertical="center" wrapText="1"/>
    </xf>
    <xf numFmtId="0" fontId="15" fillId="0" borderId="53" xfId="0" applyFont="1" applyBorder="1" applyAlignment="1">
      <alignment horizontal="lef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4" borderId="20"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24" xfId="0" applyFont="1" applyFill="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6" fillId="0" borderId="0" xfId="0" applyFont="1" applyAlignment="1">
      <alignment horizontal="left" vertical="distributed" wrapText="1"/>
    </xf>
    <xf numFmtId="0" fontId="29" fillId="4" borderId="20"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1" xfId="0" applyFont="1" applyFill="1" applyBorder="1" applyAlignment="1">
      <alignment horizontal="center" vertical="center"/>
    </xf>
    <xf numFmtId="0" fontId="29" fillId="4" borderId="23" xfId="0" applyFont="1" applyFill="1" applyBorder="1" applyAlignment="1">
      <alignment horizontal="center" vertical="center"/>
    </xf>
    <xf numFmtId="0" fontId="29" fillId="4" borderId="11" xfId="0" applyFont="1" applyFill="1" applyBorder="1" applyAlignment="1">
      <alignment horizontal="center" vertical="center"/>
    </xf>
    <xf numFmtId="0" fontId="29" fillId="4" borderId="24" xfId="0" applyFont="1" applyFill="1" applyBorder="1" applyAlignment="1">
      <alignment horizontal="center" vertical="center"/>
    </xf>
    <xf numFmtId="0" fontId="29" fillId="4" borderId="20" xfId="0" applyFont="1" applyFill="1" applyBorder="1" applyAlignment="1">
      <alignment horizontal="left" vertical="center" wrapText="1"/>
    </xf>
    <xf numFmtId="0" fontId="29" fillId="4" borderId="19" xfId="0" applyFont="1" applyFill="1" applyBorder="1" applyAlignment="1">
      <alignment horizontal="left" vertical="center" wrapText="1"/>
    </xf>
    <xf numFmtId="0" fontId="29" fillId="4" borderId="21" xfId="0" applyFont="1" applyFill="1" applyBorder="1" applyAlignment="1">
      <alignment horizontal="left" vertical="center" wrapText="1"/>
    </xf>
    <xf numFmtId="0" fontId="29" fillId="4" borderId="26" xfId="0" applyFont="1" applyFill="1" applyBorder="1" applyAlignment="1">
      <alignment horizontal="left" vertical="center" wrapText="1"/>
    </xf>
    <xf numFmtId="0" fontId="29" fillId="4" borderId="0" xfId="0" applyFont="1" applyFill="1" applyBorder="1" applyAlignment="1">
      <alignment horizontal="left" vertical="center" wrapText="1"/>
    </xf>
    <xf numFmtId="0" fontId="29" fillId="4" borderId="27" xfId="0" applyFont="1" applyFill="1" applyBorder="1" applyAlignment="1">
      <alignment horizontal="left" vertical="center" wrapText="1"/>
    </xf>
    <xf numFmtId="0" fontId="29" fillId="4" borderId="23" xfId="0" applyFont="1" applyFill="1" applyBorder="1" applyAlignment="1">
      <alignment horizontal="left" vertical="center" wrapText="1"/>
    </xf>
    <xf numFmtId="0" fontId="29" fillId="4" borderId="11" xfId="0" applyFont="1" applyFill="1" applyBorder="1" applyAlignment="1">
      <alignment horizontal="left" vertical="center" wrapText="1"/>
    </xf>
    <xf numFmtId="0" fontId="29" fillId="4" borderId="24" xfId="0" applyFont="1" applyFill="1" applyBorder="1" applyAlignment="1">
      <alignment horizontal="left" vertical="center" wrapText="1"/>
    </xf>
    <xf numFmtId="0" fontId="29" fillId="4" borderId="0" xfId="0" applyFont="1" applyFill="1" applyAlignment="1">
      <alignment horizontal="left" vertical="center"/>
    </xf>
    <xf numFmtId="0" fontId="29" fillId="4" borderId="11" xfId="0" applyFont="1" applyFill="1" applyBorder="1" applyAlignment="1">
      <alignment horizontal="left" vertical="center"/>
    </xf>
    <xf numFmtId="0" fontId="29" fillId="4" borderId="0" xfId="0" applyFont="1" applyFill="1" applyBorder="1" applyAlignment="1">
      <alignment horizontal="left" vertical="center"/>
    </xf>
    <xf numFmtId="176" fontId="1" fillId="0" borderId="32" xfId="0" applyNumberFormat="1" applyFont="1" applyFill="1" applyBorder="1" applyAlignment="1">
      <alignment horizontal="right" vertical="center"/>
    </xf>
    <xf numFmtId="176" fontId="1" fillId="0" borderId="31" xfId="0" applyNumberFormat="1" applyFont="1" applyFill="1" applyBorder="1" applyAlignment="1">
      <alignment horizontal="right"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8" xfId="0" applyFont="1" applyBorder="1" applyAlignment="1">
      <alignment horizontal="center" vertical="center"/>
    </xf>
    <xf numFmtId="0" fontId="1" fillId="0" borderId="5" xfId="0" applyFont="1" applyBorder="1" applyAlignment="1">
      <alignment horizontal="center" vertical="center"/>
    </xf>
    <xf numFmtId="0" fontId="1" fillId="0" borderId="29" xfId="0" applyFont="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59" xfId="0" applyFont="1" applyFill="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 fillId="0" borderId="4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7" xfId="0" applyFont="1" applyBorder="1" applyAlignment="1">
      <alignment horizontal="center" vertical="center" wrapText="1"/>
    </xf>
    <xf numFmtId="176" fontId="1" fillId="0" borderId="41" xfId="0" applyNumberFormat="1" applyFont="1" applyFill="1" applyBorder="1" applyAlignment="1">
      <alignment horizontal="right" vertical="center"/>
    </xf>
    <xf numFmtId="176" fontId="1" fillId="0" borderId="38" xfId="0" applyNumberFormat="1" applyFont="1" applyFill="1" applyBorder="1" applyAlignment="1">
      <alignment horizontal="right" vertical="center"/>
    </xf>
    <xf numFmtId="0" fontId="1" fillId="0" borderId="53"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92" xfId="0" applyFont="1" applyFill="1" applyBorder="1" applyAlignment="1">
      <alignment horizontal="center" vertical="center"/>
    </xf>
    <xf numFmtId="0" fontId="1" fillId="2" borderId="50" xfId="0" applyFont="1" applyFill="1" applyBorder="1" applyAlignment="1">
      <alignment horizontal="center" vertical="center"/>
    </xf>
    <xf numFmtId="176" fontId="1" fillId="0" borderId="0"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2" borderId="10" xfId="0" applyNumberFormat="1" applyFont="1" applyFill="1" applyBorder="1" applyAlignment="1">
      <alignment horizontal="center" vertical="center"/>
    </xf>
    <xf numFmtId="176" fontId="1" fillId="2" borderId="7" xfId="0" applyNumberFormat="1" applyFont="1" applyFill="1" applyBorder="1" applyAlignment="1">
      <alignment horizontal="center"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8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9" xfId="0" applyFont="1" applyFill="1" applyBorder="1" applyAlignment="1">
      <alignment horizontal="center" vertical="center" wrapText="1"/>
    </xf>
    <xf numFmtId="176" fontId="1" fillId="2" borderId="12" xfId="0" applyNumberFormat="1" applyFont="1" applyFill="1" applyBorder="1" applyAlignment="1">
      <alignment horizontal="center" vertical="center"/>
    </xf>
    <xf numFmtId="176" fontId="1" fillId="2" borderId="0" xfId="0" applyNumberFormat="1" applyFont="1" applyFill="1" applyBorder="1" applyAlignment="1">
      <alignment horizontal="center" vertical="center"/>
    </xf>
    <xf numFmtId="176" fontId="1" fillId="2" borderId="9" xfId="0" applyNumberFormat="1" applyFont="1" applyFill="1" applyBorder="1" applyAlignment="1">
      <alignment horizontal="center" vertical="center"/>
    </xf>
    <xf numFmtId="176" fontId="1" fillId="2" borderId="8" xfId="0" applyNumberFormat="1" applyFont="1" applyFill="1" applyBorder="1" applyAlignment="1">
      <alignment horizontal="center" vertical="center"/>
    </xf>
    <xf numFmtId="0" fontId="1" fillId="2" borderId="1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32" xfId="0" applyFont="1" applyFill="1" applyBorder="1" applyAlignment="1">
      <alignment horizontal="center" vertical="center"/>
    </xf>
    <xf numFmtId="176" fontId="1" fillId="0" borderId="4"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1" fillId="2" borderId="4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47" xfId="0" applyFont="1" applyFill="1" applyBorder="1" applyAlignment="1">
      <alignment horizontal="center" vertical="center"/>
    </xf>
    <xf numFmtId="176" fontId="1" fillId="0" borderId="5" xfId="0" applyNumberFormat="1" applyFont="1" applyBorder="1" applyAlignment="1">
      <alignment horizontal="right" vertical="center"/>
    </xf>
    <xf numFmtId="0" fontId="1" fillId="0" borderId="5" xfId="0" applyFont="1" applyBorder="1" applyAlignment="1">
      <alignment horizontal="right" vertical="center"/>
    </xf>
    <xf numFmtId="0" fontId="1" fillId="0" borderId="3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42" xfId="0" applyFont="1" applyBorder="1" applyAlignment="1">
      <alignment horizontal="center" vertical="center" wrapText="1"/>
    </xf>
    <xf numFmtId="176" fontId="1" fillId="0" borderId="27" xfId="0" applyNumberFormat="1" applyFont="1" applyBorder="1" applyAlignment="1">
      <alignment horizontal="center" vertical="center"/>
    </xf>
    <xf numFmtId="176" fontId="1" fillId="0" borderId="17" xfId="0" applyNumberFormat="1" applyFont="1" applyBorder="1" applyAlignment="1">
      <alignment horizontal="center" vertical="center"/>
    </xf>
    <xf numFmtId="0" fontId="1" fillId="0" borderId="2"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30" xfId="0" applyFont="1" applyBorder="1" applyAlignment="1">
      <alignment horizontal="center" vertical="center"/>
    </xf>
    <xf numFmtId="0" fontId="1" fillId="0" borderId="71" xfId="0" applyFont="1" applyBorder="1" applyAlignment="1">
      <alignment horizontal="center" vertical="center" wrapText="1"/>
    </xf>
    <xf numFmtId="0" fontId="1" fillId="0" borderId="41" xfId="0" applyFont="1" applyBorder="1" applyAlignment="1">
      <alignment horizontal="center" vertical="center"/>
    </xf>
    <xf numFmtId="0" fontId="1" fillId="0" borderId="38" xfId="0" applyFont="1" applyBorder="1" applyAlignment="1">
      <alignment horizontal="center" vertical="center"/>
    </xf>
    <xf numFmtId="0" fontId="1" fillId="0" borderId="42" xfId="0" applyFont="1" applyBorder="1" applyAlignment="1">
      <alignment horizontal="center" vertical="center"/>
    </xf>
    <xf numFmtId="0" fontId="1" fillId="0" borderId="42"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61" xfId="0" applyFont="1" applyFill="1" applyBorder="1" applyAlignment="1">
      <alignment horizontal="center" vertical="center"/>
    </xf>
    <xf numFmtId="0" fontId="1" fillId="2" borderId="45" xfId="0" applyFont="1" applyFill="1" applyBorder="1" applyAlignment="1">
      <alignment horizontal="center" vertical="center"/>
    </xf>
    <xf numFmtId="0" fontId="1" fillId="0" borderId="33" xfId="0" applyFont="1" applyBorder="1" applyAlignment="1">
      <alignment horizontal="center"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0" fillId="0" borderId="0" xfId="0" applyFont="1" applyAlignment="1">
      <alignment horizontal="right"/>
    </xf>
    <xf numFmtId="0" fontId="1" fillId="0" borderId="32" xfId="0" applyFont="1" applyFill="1" applyBorder="1" applyAlignment="1">
      <alignment horizontal="center" vertical="center"/>
    </xf>
    <xf numFmtId="0" fontId="1" fillId="0" borderId="41" xfId="0" applyFont="1" applyFill="1" applyBorder="1" applyAlignment="1">
      <alignment horizontal="center" vertical="center"/>
    </xf>
    <xf numFmtId="177" fontId="1" fillId="0" borderId="26" xfId="0" applyNumberFormat="1" applyFont="1" applyFill="1" applyBorder="1" applyAlignment="1">
      <alignment horizontal="center" vertical="center" shrinkToFit="1"/>
    </xf>
    <xf numFmtId="177" fontId="1" fillId="0" borderId="0" xfId="0" applyNumberFormat="1" applyFont="1" applyFill="1" applyBorder="1" applyAlignment="1">
      <alignment horizontal="center" vertical="center" shrinkToFit="1"/>
    </xf>
    <xf numFmtId="177" fontId="1" fillId="0" borderId="11" xfId="0" applyNumberFormat="1" applyFont="1" applyFill="1" applyBorder="1" applyAlignment="1">
      <alignment horizontal="center" vertical="center" shrinkToFit="1"/>
    </xf>
    <xf numFmtId="0" fontId="1" fillId="0" borderId="32" xfId="0" applyNumberFormat="1" applyFont="1" applyBorder="1" applyAlignment="1">
      <alignment horizontal="center" vertical="center" shrinkToFit="1"/>
    </xf>
    <xf numFmtId="0" fontId="1" fillId="0" borderId="31" xfId="0" applyNumberFormat="1" applyFont="1" applyBorder="1" applyAlignment="1">
      <alignment horizontal="center" vertical="center" shrinkToFit="1"/>
    </xf>
    <xf numFmtId="0" fontId="1" fillId="0" borderId="30" xfId="0" applyNumberFormat="1" applyFont="1" applyBorder="1" applyAlignment="1">
      <alignment horizontal="center" vertical="center" shrinkToFit="1"/>
    </xf>
    <xf numFmtId="177" fontId="1" fillId="0" borderId="32" xfId="0" applyNumberFormat="1" applyFont="1" applyBorder="1" applyAlignment="1">
      <alignment horizontal="center" vertical="center" shrinkToFit="1"/>
    </xf>
    <xf numFmtId="177" fontId="1" fillId="0" borderId="31" xfId="0" applyNumberFormat="1" applyFont="1" applyBorder="1" applyAlignment="1">
      <alignment horizontal="center" vertical="center" shrinkToFit="1"/>
    </xf>
    <xf numFmtId="177" fontId="1" fillId="0" borderId="30" xfId="0" applyNumberFormat="1" applyFont="1" applyBorder="1" applyAlignment="1">
      <alignment horizontal="center" vertical="center" shrinkToFit="1"/>
    </xf>
    <xf numFmtId="0" fontId="1" fillId="0" borderId="32" xfId="0" applyNumberFormat="1" applyFont="1" applyFill="1" applyBorder="1" applyAlignment="1">
      <alignment horizontal="center" vertical="center" shrinkToFit="1"/>
    </xf>
    <xf numFmtId="0" fontId="1" fillId="0" borderId="31" xfId="0" applyNumberFormat="1" applyFont="1" applyFill="1" applyBorder="1" applyAlignment="1">
      <alignment horizontal="center" vertical="center" shrinkToFit="1"/>
    </xf>
    <xf numFmtId="0" fontId="1" fillId="0" borderId="30" xfId="0" applyNumberFormat="1" applyFont="1" applyFill="1" applyBorder="1" applyAlignment="1">
      <alignment horizontal="center" vertical="center" shrinkToFit="1"/>
    </xf>
    <xf numFmtId="177" fontId="1" fillId="0" borderId="32" xfId="0" applyNumberFormat="1" applyFont="1" applyFill="1" applyBorder="1" applyAlignment="1">
      <alignment horizontal="center" vertical="center" shrinkToFit="1"/>
    </xf>
    <xf numFmtId="177" fontId="1" fillId="0" borderId="31" xfId="0" applyNumberFormat="1" applyFont="1" applyFill="1" applyBorder="1" applyAlignment="1">
      <alignment horizontal="center" vertical="center" shrinkToFit="1"/>
    </xf>
    <xf numFmtId="177" fontId="1" fillId="0" borderId="30" xfId="0" applyNumberFormat="1" applyFont="1" applyFill="1" applyBorder="1" applyAlignment="1">
      <alignment horizontal="center" vertical="center" shrinkToFit="1"/>
    </xf>
    <xf numFmtId="0" fontId="1" fillId="0" borderId="53" xfId="0" applyFont="1" applyBorder="1" applyAlignment="1">
      <alignment horizontal="center" vertical="center"/>
    </xf>
    <xf numFmtId="0" fontId="1" fillId="0" borderId="59"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 xfId="0"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center" vertical="center"/>
    </xf>
    <xf numFmtId="0" fontId="1" fillId="0" borderId="24" xfId="0" applyFont="1" applyBorder="1" applyAlignment="1">
      <alignment horizontal="center" vertical="center"/>
    </xf>
    <xf numFmtId="0" fontId="1" fillId="0" borderId="22" xfId="0" applyFont="1" applyBorder="1" applyAlignment="1">
      <alignment horizontal="center" vertical="center"/>
    </xf>
    <xf numFmtId="0" fontId="1" fillId="0" borderId="3" xfId="0" applyFont="1" applyBorder="1" applyAlignment="1">
      <alignment horizontal="center" vertical="center"/>
    </xf>
    <xf numFmtId="0" fontId="7" fillId="0" borderId="28" xfId="0" applyFont="1" applyBorder="1" applyAlignment="1">
      <alignment horizontal="center" vertical="center" wrapText="1"/>
    </xf>
    <xf numFmtId="0" fontId="7" fillId="0" borderId="5" xfId="0" applyFont="1" applyBorder="1" applyAlignment="1">
      <alignment horizontal="center" vertical="center"/>
    </xf>
    <xf numFmtId="0" fontId="7" fillId="0" borderId="69" xfId="0" applyFont="1" applyBorder="1" applyAlignment="1">
      <alignment horizontal="center" vertical="center"/>
    </xf>
    <xf numFmtId="0" fontId="7" fillId="0" borderId="23" xfId="0" applyFont="1" applyBorder="1" applyAlignment="1">
      <alignment horizontal="center" vertical="center"/>
    </xf>
    <xf numFmtId="0" fontId="7" fillId="0" borderId="11" xfId="0" applyFont="1" applyBorder="1" applyAlignment="1">
      <alignment horizontal="center" vertical="center"/>
    </xf>
    <xf numFmtId="0" fontId="7" fillId="0" borderId="70" xfId="0" applyFont="1" applyBorder="1" applyAlignment="1">
      <alignment horizontal="center" vertical="center"/>
    </xf>
    <xf numFmtId="0" fontId="7" fillId="0" borderId="94" xfId="0" applyFont="1" applyBorder="1" applyAlignment="1">
      <alignment horizontal="left" vertical="center" wrapText="1"/>
    </xf>
    <xf numFmtId="0" fontId="7" fillId="0" borderId="95" xfId="0" applyFont="1" applyBorder="1" applyAlignment="1">
      <alignment horizontal="left" vertical="center" wrapText="1"/>
    </xf>
    <xf numFmtId="0" fontId="7" fillId="0" borderId="96" xfId="0" applyFont="1" applyBorder="1" applyAlignment="1">
      <alignment horizontal="left" vertical="center" wrapText="1"/>
    </xf>
    <xf numFmtId="0" fontId="7" fillId="0" borderId="97" xfId="0" applyFont="1" applyBorder="1" applyAlignment="1">
      <alignment horizontal="left" vertical="center" wrapText="1"/>
    </xf>
    <xf numFmtId="0" fontId="7" fillId="0" borderId="0" xfId="0" applyFont="1" applyBorder="1" applyAlignment="1">
      <alignment horizontal="left" vertical="center" wrapText="1"/>
    </xf>
    <xf numFmtId="0" fontId="7" fillId="0" borderId="98" xfId="0" applyFont="1" applyBorder="1" applyAlignment="1">
      <alignment horizontal="left" vertical="center" wrapText="1"/>
    </xf>
    <xf numFmtId="0" fontId="7" fillId="0" borderId="99" xfId="0" applyFont="1" applyBorder="1" applyAlignment="1">
      <alignment horizontal="left" vertical="center" wrapText="1"/>
    </xf>
    <xf numFmtId="0" fontId="7" fillId="0" borderId="100" xfId="0" applyFont="1" applyBorder="1" applyAlignment="1">
      <alignment horizontal="left" vertical="center" wrapText="1"/>
    </xf>
    <xf numFmtId="0" fontId="7" fillId="0" borderId="101"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177" fontId="1" fillId="0" borderId="0" xfId="0" applyNumberFormat="1" applyFont="1" applyBorder="1" applyAlignment="1">
      <alignment horizontal="center" vertical="center"/>
    </xf>
    <xf numFmtId="177" fontId="1" fillId="0" borderId="11" xfId="0" applyNumberFormat="1" applyFont="1" applyBorder="1" applyAlignment="1">
      <alignment horizontal="center" vertical="center"/>
    </xf>
    <xf numFmtId="177" fontId="1" fillId="0" borderId="53" xfId="0" applyNumberFormat="1" applyFont="1" applyBorder="1" applyAlignment="1">
      <alignment horizontal="center" vertical="center" shrinkToFit="1"/>
    </xf>
    <xf numFmtId="177" fontId="1" fillId="0" borderId="94" xfId="0" applyNumberFormat="1" applyFont="1" applyBorder="1" applyAlignment="1">
      <alignment horizontal="left" vertical="top" wrapText="1"/>
    </xf>
    <xf numFmtId="177" fontId="1" fillId="0" borderId="95" xfId="0" applyNumberFormat="1" applyFont="1" applyBorder="1" applyAlignment="1">
      <alignment horizontal="left" vertical="top" wrapText="1"/>
    </xf>
    <xf numFmtId="177" fontId="1" fillId="0" borderId="96" xfId="0" applyNumberFormat="1" applyFont="1" applyBorder="1" applyAlignment="1">
      <alignment horizontal="left" vertical="top" wrapText="1"/>
    </xf>
    <xf numFmtId="177" fontId="1" fillId="0" borderId="97" xfId="0" applyNumberFormat="1" applyFont="1" applyBorder="1" applyAlignment="1">
      <alignment horizontal="left" vertical="top" wrapText="1"/>
    </xf>
    <xf numFmtId="177" fontId="1" fillId="0" borderId="0" xfId="0" applyNumberFormat="1" applyFont="1" applyBorder="1" applyAlignment="1">
      <alignment horizontal="left" vertical="top" wrapText="1"/>
    </xf>
    <xf numFmtId="177" fontId="1" fillId="0" borderId="98" xfId="0" applyNumberFormat="1" applyFont="1" applyBorder="1" applyAlignment="1">
      <alignment horizontal="left" vertical="top" wrapText="1"/>
    </xf>
    <xf numFmtId="177" fontId="1" fillId="0" borderId="99" xfId="0" applyNumberFormat="1" applyFont="1" applyBorder="1" applyAlignment="1">
      <alignment horizontal="left" vertical="top" wrapText="1"/>
    </xf>
    <xf numFmtId="177" fontId="1" fillId="0" borderId="100" xfId="0" applyNumberFormat="1" applyFont="1" applyBorder="1" applyAlignment="1">
      <alignment horizontal="left" vertical="top" wrapText="1"/>
    </xf>
    <xf numFmtId="177" fontId="1" fillId="0" borderId="101" xfId="0" applyNumberFormat="1" applyFont="1" applyBorder="1" applyAlignment="1">
      <alignment horizontal="left" vertical="top" wrapText="1"/>
    </xf>
    <xf numFmtId="177" fontId="3" fillId="0" borderId="125" xfId="0" applyNumberFormat="1" applyFont="1" applyBorder="1" applyAlignment="1">
      <alignment horizontal="left" vertical="center"/>
    </xf>
    <xf numFmtId="177" fontId="3" fillId="0" borderId="126" xfId="0" applyNumberFormat="1" applyFont="1" applyBorder="1" applyAlignment="1">
      <alignment horizontal="left" vertical="center"/>
    </xf>
    <xf numFmtId="177" fontId="3" fillId="0" borderId="127" xfId="0" applyNumberFormat="1" applyFont="1" applyBorder="1" applyAlignment="1">
      <alignment horizontal="left" vertical="center"/>
    </xf>
    <xf numFmtId="177" fontId="1" fillId="0" borderId="56" xfId="0" applyNumberFormat="1" applyFont="1" applyFill="1" applyBorder="1" applyAlignment="1">
      <alignment horizontal="center" vertical="center" shrinkToFit="1"/>
    </xf>
    <xf numFmtId="177" fontId="6" fillId="0" borderId="56" xfId="0" applyNumberFormat="1" applyFont="1" applyFill="1" applyBorder="1" applyAlignment="1">
      <alignment horizontal="center" vertical="center" shrinkToFit="1"/>
    </xf>
    <xf numFmtId="177" fontId="6" fillId="0" borderId="57" xfId="0" applyNumberFormat="1" applyFont="1" applyFill="1" applyBorder="1" applyAlignment="1">
      <alignment horizontal="center" vertical="center" shrinkToFit="1"/>
    </xf>
    <xf numFmtId="177" fontId="6" fillId="0" borderId="53" xfId="0" applyNumberFormat="1" applyFont="1" applyFill="1" applyBorder="1" applyAlignment="1">
      <alignment horizontal="center" vertical="center" shrinkToFit="1"/>
    </xf>
    <xf numFmtId="177" fontId="6" fillId="0" borderId="59" xfId="0" applyNumberFormat="1" applyFont="1" applyFill="1" applyBorder="1" applyAlignment="1">
      <alignment horizontal="center" vertical="center" shrinkToFit="1"/>
    </xf>
    <xf numFmtId="177" fontId="1" fillId="0" borderId="22" xfId="0" applyNumberFormat="1" applyFont="1" applyFill="1" applyBorder="1" applyAlignment="1">
      <alignment horizontal="center" vertical="center"/>
    </xf>
    <xf numFmtId="177" fontId="6" fillId="0" borderId="19"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6" fillId="0" borderId="53" xfId="0" applyNumberFormat="1" applyFont="1" applyFill="1" applyBorder="1" applyAlignment="1">
      <alignment horizontal="center" vertical="center"/>
    </xf>
    <xf numFmtId="177" fontId="6" fillId="0" borderId="61" xfId="0" applyNumberFormat="1" applyFont="1" applyFill="1" applyBorder="1" applyAlignment="1">
      <alignment horizontal="center" vertical="center"/>
    </xf>
    <xf numFmtId="177" fontId="6" fillId="0" borderId="59" xfId="0" applyNumberFormat="1" applyFont="1" applyFill="1" applyBorder="1" applyAlignment="1">
      <alignment horizontal="center" vertical="center"/>
    </xf>
    <xf numFmtId="177" fontId="6" fillId="0" borderId="62" xfId="0" applyNumberFormat="1" applyFont="1" applyFill="1" applyBorder="1" applyAlignment="1">
      <alignment horizontal="center" vertical="center"/>
    </xf>
    <xf numFmtId="177" fontId="5" fillId="0" borderId="15" xfId="0" applyNumberFormat="1" applyFont="1" applyBorder="1" applyAlignment="1">
      <alignment horizontal="left" vertical="center" wrapText="1"/>
    </xf>
    <xf numFmtId="177" fontId="5" fillId="0" borderId="14" xfId="0" applyNumberFormat="1" applyFont="1" applyBorder="1" applyAlignment="1">
      <alignment horizontal="left" vertical="center" wrapText="1"/>
    </xf>
    <xf numFmtId="177" fontId="5" fillId="0" borderId="13" xfId="0" applyNumberFormat="1" applyFont="1" applyBorder="1" applyAlignment="1">
      <alignment horizontal="left" vertical="center" wrapText="1"/>
    </xf>
    <xf numFmtId="177" fontId="5" fillId="0" borderId="12" xfId="0" applyNumberFormat="1" applyFont="1" applyBorder="1" applyAlignment="1">
      <alignment horizontal="left" vertical="center" wrapText="1"/>
    </xf>
    <xf numFmtId="177" fontId="5" fillId="0" borderId="0" xfId="0" applyNumberFormat="1" applyFont="1" applyBorder="1" applyAlignment="1">
      <alignment horizontal="left" vertical="center" wrapText="1"/>
    </xf>
    <xf numFmtId="177" fontId="5" fillId="0" borderId="10" xfId="0" applyNumberFormat="1" applyFont="1" applyBorder="1" applyAlignment="1">
      <alignment horizontal="left" vertical="center" wrapText="1"/>
    </xf>
    <xf numFmtId="177" fontId="1" fillId="0" borderId="6"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xf>
    <xf numFmtId="177" fontId="6" fillId="0" borderId="29" xfId="0" applyNumberFormat="1" applyFont="1" applyFill="1" applyBorder="1" applyAlignment="1">
      <alignment horizontal="center" vertical="center"/>
    </xf>
    <xf numFmtId="177" fontId="6" fillId="0" borderId="25" xfId="0" applyNumberFormat="1" applyFont="1" applyFill="1" applyBorder="1" applyAlignment="1">
      <alignment horizontal="center" vertical="center"/>
    </xf>
    <xf numFmtId="177" fontId="6" fillId="0" borderId="11" xfId="0" applyNumberFormat="1" applyFont="1" applyFill="1" applyBorder="1" applyAlignment="1">
      <alignment horizontal="center" vertical="center"/>
    </xf>
    <xf numFmtId="177" fontId="6" fillId="0" borderId="24"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2" borderId="113" xfId="0" applyNumberFormat="1" applyFont="1" applyFill="1" applyBorder="1" applyAlignment="1">
      <alignment horizontal="center" vertical="center"/>
    </xf>
    <xf numFmtId="177" fontId="1" fillId="2" borderId="14"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xf>
    <xf numFmtId="177" fontId="1" fillId="0" borderId="26"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2" borderId="107" xfId="0" applyNumberFormat="1" applyFont="1" applyFill="1" applyBorder="1" applyAlignment="1">
      <alignment horizontal="center" vertical="center"/>
    </xf>
    <xf numFmtId="177" fontId="1" fillId="2" borderId="104" xfId="0" applyNumberFormat="1" applyFont="1" applyFill="1" applyBorder="1" applyAlignment="1">
      <alignment horizontal="center" vertical="center"/>
    </xf>
    <xf numFmtId="177" fontId="1" fillId="0" borderId="27" xfId="0" applyNumberFormat="1" applyFont="1" applyFill="1" applyBorder="1" applyAlignment="1">
      <alignment horizontal="center" vertical="center"/>
    </xf>
    <xf numFmtId="177" fontId="23" fillId="0" borderId="4" xfId="0" applyNumberFormat="1" applyFont="1" applyBorder="1" applyAlignment="1">
      <alignment horizontal="center" vertical="center" wrapText="1"/>
    </xf>
    <xf numFmtId="177" fontId="23" fillId="0" borderId="27" xfId="0" applyNumberFormat="1" applyFont="1" applyBorder="1" applyAlignment="1">
      <alignment horizontal="center" vertical="center"/>
    </xf>
    <xf numFmtId="177" fontId="23" fillId="0" borderId="25" xfId="0" applyNumberFormat="1" applyFont="1" applyBorder="1" applyAlignment="1">
      <alignment horizontal="center" vertical="center"/>
    </xf>
    <xf numFmtId="177" fontId="23" fillId="0" borderId="24" xfId="0" applyNumberFormat="1" applyFont="1" applyBorder="1" applyAlignment="1">
      <alignment horizontal="center" vertical="center"/>
    </xf>
    <xf numFmtId="177" fontId="23" fillId="0" borderId="22" xfId="0" applyNumberFormat="1" applyFont="1" applyBorder="1" applyAlignment="1">
      <alignment horizontal="center" vertical="center" wrapText="1"/>
    </xf>
    <xf numFmtId="177" fontId="23" fillId="0" borderId="21" xfId="0" applyNumberFormat="1" applyFont="1" applyBorder="1" applyAlignment="1">
      <alignment horizontal="center" vertical="center"/>
    </xf>
    <xf numFmtId="177" fontId="23" fillId="0" borderId="4" xfId="0" applyNumberFormat="1" applyFont="1" applyBorder="1" applyAlignment="1">
      <alignment horizontal="center" vertical="center"/>
    </xf>
    <xf numFmtId="177" fontId="1" fillId="0" borderId="34"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8" fontId="1" fillId="0" borderId="5" xfId="0" applyNumberFormat="1" applyFont="1" applyFill="1" applyBorder="1" applyAlignment="1">
      <alignment horizontal="center" vertical="center"/>
    </xf>
    <xf numFmtId="178" fontId="1" fillId="0" borderId="69"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2" borderId="44" xfId="0" applyNumberFormat="1" applyFont="1" applyFill="1" applyBorder="1" applyAlignment="1">
      <alignment horizontal="center" vertical="center"/>
    </xf>
    <xf numFmtId="177" fontId="1" fillId="2" borderId="45" xfId="0" applyNumberFormat="1" applyFont="1" applyFill="1" applyBorder="1" applyAlignment="1">
      <alignment horizontal="center" vertical="center"/>
    </xf>
    <xf numFmtId="177" fontId="1" fillId="2" borderId="8" xfId="0" applyNumberFormat="1" applyFont="1" applyFill="1" applyBorder="1" applyAlignment="1">
      <alignment horizontal="center" vertical="center"/>
    </xf>
    <xf numFmtId="177" fontId="1" fillId="2" borderId="7" xfId="0" applyNumberFormat="1" applyFont="1" applyFill="1" applyBorder="1" applyAlignment="1">
      <alignment horizontal="center" vertical="center"/>
    </xf>
    <xf numFmtId="177" fontId="1" fillId="2" borderId="114" xfId="0" applyNumberFormat="1" applyFont="1" applyFill="1" applyBorder="1" applyAlignment="1">
      <alignment horizontal="center" vertical="center"/>
    </xf>
    <xf numFmtId="177" fontId="1" fillId="2" borderId="51" xfId="0" applyNumberFormat="1" applyFont="1" applyFill="1" applyBorder="1" applyAlignment="1">
      <alignment horizontal="center" vertical="center"/>
    </xf>
    <xf numFmtId="177" fontId="1" fillId="0" borderId="17" xfId="0" applyNumberFormat="1" applyFont="1" applyFill="1" applyBorder="1" applyAlignment="1">
      <alignment horizontal="center" vertical="center"/>
    </xf>
    <xf numFmtId="178" fontId="1" fillId="0" borderId="14" xfId="0" applyNumberFormat="1" applyFont="1" applyFill="1" applyBorder="1" applyAlignment="1">
      <alignment horizontal="center" vertical="center"/>
    </xf>
    <xf numFmtId="178" fontId="1" fillId="0" borderId="115" xfId="0" applyNumberFormat="1" applyFont="1" applyFill="1" applyBorder="1" applyAlignment="1">
      <alignment horizontal="center" vertical="center"/>
    </xf>
    <xf numFmtId="177" fontId="6" fillId="0" borderId="35" xfId="0" applyNumberFormat="1" applyFont="1" applyFill="1" applyBorder="1" applyAlignment="1">
      <alignment horizontal="center" vertical="center"/>
    </xf>
    <xf numFmtId="177" fontId="6" fillId="0" borderId="34"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177" fontId="1" fillId="0" borderId="69"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103"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6" fillId="0" borderId="31" xfId="0" applyNumberFormat="1" applyFont="1" applyFill="1" applyBorder="1" applyAlignment="1">
      <alignment horizontal="center" vertical="center"/>
    </xf>
    <xf numFmtId="177" fontId="6" fillId="0" borderId="30" xfId="0" applyNumberFormat="1" applyFont="1" applyFill="1" applyBorder="1" applyAlignment="1">
      <alignment horizontal="center" vertical="center"/>
    </xf>
    <xf numFmtId="177" fontId="6" fillId="0" borderId="33" xfId="0" applyNumberFormat="1" applyFont="1" applyFill="1" applyBorder="1" applyAlignment="1">
      <alignment horizontal="center" vertical="center"/>
    </xf>
    <xf numFmtId="177" fontId="1" fillId="0" borderId="20" xfId="0" applyNumberFormat="1" applyFont="1" applyFill="1" applyBorder="1" applyAlignment="1">
      <alignment horizontal="center" vertical="center"/>
    </xf>
    <xf numFmtId="177" fontId="6" fillId="0" borderId="21" xfId="0" applyNumberFormat="1" applyFont="1" applyFill="1" applyBorder="1" applyAlignment="1">
      <alignment horizontal="center" vertical="center"/>
    </xf>
    <xf numFmtId="177" fontId="6" fillId="0" borderId="18" xfId="0" applyNumberFormat="1" applyFont="1" applyFill="1" applyBorder="1" applyAlignment="1">
      <alignment horizontal="center" vertical="center"/>
    </xf>
    <xf numFmtId="177" fontId="1" fillId="0" borderId="113" xfId="0" applyNumberFormat="1" applyFont="1" applyFill="1" applyBorder="1" applyAlignment="1">
      <alignment horizontal="center" vertical="center"/>
    </xf>
    <xf numFmtId="177" fontId="1" fillId="0" borderId="14" xfId="0" applyNumberFormat="1" applyFont="1" applyFill="1" applyBorder="1" applyAlignment="1">
      <alignment horizontal="center" vertical="center"/>
    </xf>
    <xf numFmtId="178" fontId="1" fillId="0" borderId="113" xfId="0" applyNumberFormat="1" applyFont="1" applyFill="1" applyBorder="1" applyAlignment="1">
      <alignment horizontal="center" vertical="center"/>
    </xf>
    <xf numFmtId="178" fontId="1" fillId="0" borderId="114" xfId="0" applyNumberFormat="1" applyFont="1" applyFill="1" applyBorder="1" applyAlignment="1">
      <alignment horizontal="center" vertical="center"/>
    </xf>
    <xf numFmtId="178" fontId="1" fillId="0" borderId="16" xfId="0" applyNumberFormat="1" applyFont="1" applyFill="1" applyBorder="1" applyAlignment="1">
      <alignment horizontal="center" vertical="center"/>
    </xf>
    <xf numFmtId="178" fontId="1" fillId="0" borderId="17" xfId="0" applyNumberFormat="1" applyFont="1" applyFill="1" applyBorder="1" applyAlignment="1">
      <alignment horizontal="center" vertical="center"/>
    </xf>
    <xf numFmtId="177" fontId="6" fillId="0" borderId="37" xfId="0" applyNumberFormat="1" applyFont="1" applyFill="1" applyBorder="1" applyAlignment="1">
      <alignment horizontal="center" vertical="center"/>
    </xf>
    <xf numFmtId="177" fontId="1" fillId="0" borderId="74" xfId="0" applyNumberFormat="1" applyFont="1" applyFill="1" applyBorder="1" applyAlignment="1">
      <alignment horizontal="center" vertical="center"/>
    </xf>
    <xf numFmtId="177" fontId="6" fillId="0" borderId="75" xfId="0" applyNumberFormat="1" applyFont="1" applyFill="1" applyBorder="1" applyAlignment="1">
      <alignment vertical="center"/>
    </xf>
    <xf numFmtId="177" fontId="6" fillId="0" borderId="76" xfId="0" applyNumberFormat="1" applyFont="1" applyFill="1" applyBorder="1" applyAlignment="1">
      <alignment vertical="center"/>
    </xf>
    <xf numFmtId="177" fontId="6" fillId="0" borderId="77" xfId="0" applyNumberFormat="1" applyFont="1" applyFill="1" applyBorder="1" applyAlignment="1">
      <alignment vertical="center"/>
    </xf>
    <xf numFmtId="177" fontId="6" fillId="0" borderId="78" xfId="0" applyNumberFormat="1" applyFont="1" applyFill="1" applyBorder="1" applyAlignment="1">
      <alignment vertical="center"/>
    </xf>
    <xf numFmtId="177" fontId="6" fillId="0" borderId="79" xfId="0" applyNumberFormat="1" applyFont="1" applyFill="1" applyBorder="1" applyAlignment="1">
      <alignment vertical="center"/>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0" fillId="0" borderId="0" xfId="0" applyNumberFormat="1" applyFont="1" applyAlignment="1">
      <alignment horizontal="right"/>
    </xf>
    <xf numFmtId="177" fontId="1" fillId="0" borderId="55" xfId="0" applyNumberFormat="1" applyFont="1" applyBorder="1" applyAlignment="1">
      <alignment horizontal="center" vertical="center" wrapText="1"/>
    </xf>
    <xf numFmtId="177" fontId="1" fillId="0" borderId="56" xfId="0" applyNumberFormat="1" applyFont="1" applyBorder="1" applyAlignment="1">
      <alignment horizontal="center" vertical="center" wrapText="1"/>
    </xf>
    <xf numFmtId="177" fontId="1" fillId="0" borderId="31"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56" xfId="0" applyNumberFormat="1" applyFont="1" applyBorder="1" applyAlignment="1">
      <alignment horizontal="center" vertical="center"/>
    </xf>
    <xf numFmtId="177" fontId="1" fillId="0" borderId="53" xfId="0" applyNumberFormat="1" applyFont="1" applyBorder="1" applyAlignment="1">
      <alignment horizontal="center" vertical="center"/>
    </xf>
    <xf numFmtId="177" fontId="1" fillId="0" borderId="53" xfId="0" applyNumberFormat="1" applyFont="1" applyFill="1" applyBorder="1" applyAlignment="1">
      <alignment horizontal="right" vertical="center"/>
    </xf>
    <xf numFmtId="177" fontId="1" fillId="0" borderId="32" xfId="0" applyNumberFormat="1" applyFont="1" applyFill="1" applyBorder="1" applyAlignment="1">
      <alignment horizontal="right" vertical="center"/>
    </xf>
    <xf numFmtId="177" fontId="23" fillId="0" borderId="22" xfId="0" applyNumberFormat="1" applyFont="1" applyBorder="1" applyAlignment="1">
      <alignment horizontal="center" vertical="center"/>
    </xf>
    <xf numFmtId="177" fontId="6" fillId="0" borderId="6" xfId="0" applyNumberFormat="1" applyFont="1" applyFill="1" applyBorder="1" applyAlignment="1">
      <alignment horizontal="left" vertical="center" wrapText="1"/>
    </xf>
    <xf numFmtId="177" fontId="6" fillId="0" borderId="5" xfId="0" applyNumberFormat="1" applyFont="1" applyFill="1" applyBorder="1" applyAlignment="1">
      <alignment horizontal="left" vertical="center" wrapText="1"/>
    </xf>
    <xf numFmtId="177" fontId="6" fillId="0" borderId="29" xfId="0" applyNumberFormat="1" applyFont="1" applyFill="1" applyBorder="1" applyAlignment="1">
      <alignment horizontal="left" vertical="center" wrapText="1"/>
    </xf>
    <xf numFmtId="177" fontId="6" fillId="0" borderId="4" xfId="0" applyNumberFormat="1" applyFont="1" applyFill="1" applyBorder="1" applyAlignment="1">
      <alignment horizontal="left" vertical="center" wrapText="1"/>
    </xf>
    <xf numFmtId="177" fontId="6" fillId="0" borderId="0" xfId="0" applyNumberFormat="1" applyFont="1" applyFill="1" applyBorder="1" applyAlignment="1">
      <alignment horizontal="left" vertical="center" wrapText="1"/>
    </xf>
    <xf numFmtId="177" fontId="6" fillId="0" borderId="27" xfId="0" applyNumberFormat="1" applyFont="1" applyFill="1" applyBorder="1" applyAlignment="1">
      <alignment horizontal="left" vertical="center" wrapText="1"/>
    </xf>
    <xf numFmtId="177" fontId="6" fillId="0" borderId="3" xfId="0" applyNumberFormat="1" applyFont="1" applyFill="1" applyBorder="1" applyAlignment="1">
      <alignment horizontal="left" vertical="center" wrapText="1"/>
    </xf>
    <xf numFmtId="177" fontId="6" fillId="0" borderId="2" xfId="0" applyNumberFormat="1" applyFont="1" applyFill="1" applyBorder="1" applyAlignment="1">
      <alignment horizontal="left" vertical="center" wrapText="1"/>
    </xf>
    <xf numFmtId="177" fontId="6" fillId="0" borderId="17" xfId="0" applyNumberFormat="1" applyFont="1" applyFill="1" applyBorder="1" applyAlignment="1">
      <alignment horizontal="left" vertical="center" wrapText="1"/>
    </xf>
    <xf numFmtId="178" fontId="1" fillId="0" borderId="116" xfId="0" applyNumberFormat="1" applyFont="1" applyFill="1" applyBorder="1" applyAlignment="1">
      <alignment horizontal="center" vertical="center"/>
    </xf>
    <xf numFmtId="178" fontId="1" fillId="0" borderId="75" xfId="0" applyNumberFormat="1" applyFont="1" applyFill="1" applyBorder="1" applyAlignment="1">
      <alignment horizontal="center" vertical="center"/>
    </xf>
    <xf numFmtId="178" fontId="1" fillId="0" borderId="117" xfId="0" applyNumberFormat="1" applyFont="1" applyFill="1" applyBorder="1" applyAlignment="1">
      <alignment horizontal="center" vertical="center"/>
    </xf>
    <xf numFmtId="178" fontId="1" fillId="0" borderId="84" xfId="0" applyNumberFormat="1" applyFont="1" applyFill="1" applyBorder="1" applyAlignment="1">
      <alignment horizontal="center" vertical="center"/>
    </xf>
    <xf numFmtId="178" fontId="1" fillId="0" borderId="80" xfId="0" applyNumberFormat="1" applyFont="1" applyFill="1" applyBorder="1" applyAlignment="1">
      <alignment horizontal="center" vertical="center"/>
    </xf>
    <xf numFmtId="178" fontId="1" fillId="0" borderId="87" xfId="0" applyNumberFormat="1" applyFont="1" applyFill="1" applyBorder="1" applyAlignment="1">
      <alignment horizontal="center" vertical="center"/>
    </xf>
    <xf numFmtId="178" fontId="1" fillId="0" borderId="81" xfId="0" applyNumberFormat="1" applyFont="1" applyFill="1" applyBorder="1" applyAlignment="1">
      <alignment horizontal="center" vertical="center"/>
    </xf>
    <xf numFmtId="178" fontId="1" fillId="0" borderId="82" xfId="0" applyNumberFormat="1" applyFont="1" applyFill="1" applyBorder="1" applyAlignment="1">
      <alignment horizontal="center" vertical="center"/>
    </xf>
    <xf numFmtId="178" fontId="1" fillId="0" borderId="86" xfId="0" applyNumberFormat="1" applyFont="1" applyFill="1" applyBorder="1" applyAlignment="1">
      <alignment horizontal="center" vertical="center"/>
    </xf>
    <xf numFmtId="178" fontId="1" fillId="0" borderId="110" xfId="0" applyNumberFormat="1" applyFont="1" applyFill="1" applyBorder="1" applyAlignment="1">
      <alignment horizontal="center" vertical="center"/>
    </xf>
    <xf numFmtId="178" fontId="1" fillId="0" borderId="111" xfId="0" applyNumberFormat="1" applyFont="1" applyFill="1" applyBorder="1" applyAlignment="1">
      <alignment horizontal="center" vertical="center"/>
    </xf>
    <xf numFmtId="178" fontId="1" fillId="0" borderId="112" xfId="0" applyNumberFormat="1" applyFont="1" applyFill="1" applyBorder="1" applyAlignment="1">
      <alignment horizontal="center" vertical="center"/>
    </xf>
    <xf numFmtId="177" fontId="1" fillId="0" borderId="71" xfId="0" applyNumberFormat="1" applyFont="1" applyFill="1" applyBorder="1" applyAlignment="1">
      <alignment horizontal="center" vertical="center" wrapText="1"/>
    </xf>
    <xf numFmtId="177" fontId="1" fillId="0" borderId="31" xfId="0" applyNumberFormat="1" applyFont="1" applyFill="1" applyBorder="1" applyAlignment="1">
      <alignment horizontal="center" vertical="center" wrapText="1"/>
    </xf>
    <xf numFmtId="177" fontId="1" fillId="0" borderId="30" xfId="0" applyNumberFormat="1" applyFont="1" applyFill="1" applyBorder="1" applyAlignment="1">
      <alignment horizontal="center" vertical="center" wrapText="1"/>
    </xf>
    <xf numFmtId="177" fontId="1" fillId="0" borderId="30" xfId="0" applyNumberFormat="1" applyFont="1" applyFill="1" applyBorder="1" applyAlignment="1">
      <alignment horizontal="center" vertical="center"/>
    </xf>
    <xf numFmtId="177" fontId="6" fillId="0" borderId="22" xfId="0" applyNumberFormat="1" applyFont="1" applyFill="1" applyBorder="1" applyAlignment="1">
      <alignment horizontal="left" vertical="center" wrapText="1"/>
    </xf>
    <xf numFmtId="177" fontId="6" fillId="0" borderId="19" xfId="0" applyNumberFormat="1" applyFont="1" applyFill="1" applyBorder="1" applyAlignment="1">
      <alignment horizontal="left" vertical="center" wrapText="1"/>
    </xf>
    <xf numFmtId="177" fontId="6" fillId="0" borderId="21" xfId="0" applyNumberFormat="1" applyFont="1" applyFill="1" applyBorder="1" applyAlignment="1">
      <alignment horizontal="left" vertical="center" wrapText="1"/>
    </xf>
    <xf numFmtId="177" fontId="6" fillId="0" borderId="109" xfId="0" applyNumberFormat="1" applyFont="1" applyFill="1" applyBorder="1" applyAlignment="1">
      <alignment horizontal="left" vertical="center" wrapText="1"/>
    </xf>
    <xf numFmtId="177" fontId="6" fillId="0" borderId="8" xfId="0" applyNumberFormat="1" applyFont="1" applyFill="1" applyBorder="1" applyAlignment="1">
      <alignment horizontal="left" vertical="center" wrapText="1"/>
    </xf>
    <xf numFmtId="177" fontId="6" fillId="0" borderId="50" xfId="0" applyNumberFormat="1" applyFont="1" applyFill="1" applyBorder="1" applyAlignment="1">
      <alignment horizontal="left" vertical="center" wrapText="1"/>
    </xf>
    <xf numFmtId="177" fontId="1" fillId="0" borderId="11" xfId="0" applyNumberFormat="1" applyFont="1" applyFill="1" applyBorder="1" applyAlignment="1">
      <alignment horizontal="center" vertical="center"/>
    </xf>
    <xf numFmtId="177" fontId="1" fillId="0" borderId="70" xfId="0" applyNumberFormat="1" applyFont="1" applyFill="1" applyBorder="1" applyAlignment="1">
      <alignment horizontal="center" vertical="center"/>
    </xf>
    <xf numFmtId="177" fontId="1" fillId="0" borderId="66" xfId="0" applyNumberFormat="1" applyFont="1" applyBorder="1" applyAlignment="1">
      <alignment horizontal="center" vertical="center"/>
    </xf>
    <xf numFmtId="177" fontId="1" fillId="0" borderId="54" xfId="0" applyNumberFormat="1" applyFont="1" applyBorder="1" applyAlignment="1">
      <alignment horizontal="center" vertical="center"/>
    </xf>
    <xf numFmtId="177" fontId="1" fillId="0" borderId="66" xfId="0" applyNumberFormat="1" applyFont="1" applyFill="1" applyBorder="1" applyAlignment="1">
      <alignment horizontal="right" vertical="center"/>
    </xf>
    <xf numFmtId="177" fontId="1" fillId="0" borderId="107" xfId="0" applyNumberFormat="1" applyFont="1" applyFill="1" applyBorder="1" applyAlignment="1">
      <alignment horizontal="right" vertical="center"/>
    </xf>
    <xf numFmtId="177" fontId="1" fillId="0" borderId="54" xfId="0" applyNumberFormat="1" applyFont="1" applyFill="1" applyBorder="1" applyAlignment="1">
      <alignment horizontal="right" vertical="center"/>
    </xf>
    <xf numFmtId="177" fontId="1" fillId="0" borderId="23" xfId="0" applyNumberFormat="1" applyFont="1" applyFill="1" applyBorder="1" applyAlignment="1">
      <alignment horizontal="right" vertical="center"/>
    </xf>
    <xf numFmtId="177" fontId="1" fillId="0" borderId="11" xfId="0" applyNumberFormat="1" applyFont="1" applyFill="1" applyBorder="1" applyAlignment="1">
      <alignment horizontal="right" vertical="center"/>
    </xf>
    <xf numFmtId="177" fontId="1" fillId="0" borderId="10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156" xfId="0" applyNumberFormat="1" applyFont="1" applyFill="1" applyBorder="1" applyAlignment="1">
      <alignment horizontal="center" vertical="center" wrapText="1"/>
    </xf>
    <xf numFmtId="177" fontId="1" fillId="0" borderId="104" xfId="0" applyNumberFormat="1" applyFont="1" applyFill="1" applyBorder="1" applyAlignment="1">
      <alignment horizontal="center" vertical="center" wrapText="1"/>
    </xf>
    <xf numFmtId="177" fontId="1" fillId="0" borderId="51" xfId="0" applyNumberFormat="1" applyFont="1" applyFill="1" applyBorder="1" applyAlignment="1">
      <alignment horizontal="center" vertical="center" wrapText="1"/>
    </xf>
    <xf numFmtId="177" fontId="1" fillId="0" borderId="25" xfId="0" applyNumberFormat="1" applyFont="1" applyFill="1" applyBorder="1" applyAlignment="1">
      <alignment horizontal="center" vertical="center" wrapText="1"/>
    </xf>
    <xf numFmtId="177" fontId="1" fillId="0" borderId="11" xfId="0" applyNumberFormat="1" applyFont="1" applyFill="1" applyBorder="1" applyAlignment="1">
      <alignment horizontal="center" vertical="center" wrapText="1"/>
    </xf>
    <xf numFmtId="177" fontId="1" fillId="0" borderId="24" xfId="0" applyNumberFormat="1" applyFont="1" applyFill="1" applyBorder="1" applyAlignment="1">
      <alignment horizontal="center" vertical="center" wrapText="1"/>
    </xf>
    <xf numFmtId="177" fontId="1" fillId="0" borderId="106"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19" xfId="0" applyNumberFormat="1" applyFont="1" applyFill="1" applyBorder="1" applyAlignment="1">
      <alignment horizontal="center" vertical="center"/>
    </xf>
    <xf numFmtId="177" fontId="1" fillId="0" borderId="21" xfId="0" applyNumberFormat="1" applyFont="1" applyFill="1" applyBorder="1" applyAlignment="1">
      <alignment horizontal="center" vertical="center"/>
    </xf>
    <xf numFmtId="177" fontId="1" fillId="0" borderId="92"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0" xfId="0" applyNumberFormat="1" applyFont="1" applyFill="1" applyBorder="1" applyAlignment="1">
      <alignment horizontal="right" vertical="center"/>
    </xf>
    <xf numFmtId="177" fontId="1" fillId="0" borderId="61" xfId="0" applyNumberFormat="1" applyFont="1" applyFill="1" applyBorder="1" applyAlignment="1">
      <alignment horizontal="right" vertical="center"/>
    </xf>
    <xf numFmtId="177" fontId="1" fillId="0" borderId="41" xfId="0" applyNumberFormat="1" applyFont="1" applyFill="1" applyBorder="1" applyAlignment="1">
      <alignment horizontal="right" vertical="center"/>
    </xf>
    <xf numFmtId="177" fontId="1" fillId="0" borderId="102" xfId="0" applyNumberFormat="1" applyFont="1" applyFill="1" applyBorder="1" applyAlignment="1">
      <alignment horizontal="center" vertical="center"/>
    </xf>
    <xf numFmtId="177" fontId="1" fillId="0" borderId="108"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9" xfId="0" applyNumberFormat="1" applyFont="1" applyFill="1" applyBorder="1" applyAlignment="1">
      <alignment horizontal="center" vertical="center"/>
    </xf>
    <xf numFmtId="177" fontId="1" fillId="2" borderId="123" xfId="0" applyNumberFormat="1" applyFont="1" applyFill="1" applyBorder="1" applyAlignment="1">
      <alignment horizontal="center" vertical="center"/>
    </xf>
    <xf numFmtId="177" fontId="1" fillId="2" borderId="124" xfId="0" applyNumberFormat="1" applyFont="1" applyFill="1" applyBorder="1" applyAlignment="1">
      <alignment horizontal="center" vertical="center"/>
    </xf>
    <xf numFmtId="177" fontId="6" fillId="2" borderId="123" xfId="0" applyNumberFormat="1" applyFont="1" applyFill="1" applyBorder="1" applyAlignment="1">
      <alignment horizontal="center" vertical="center"/>
    </xf>
    <xf numFmtId="177" fontId="6" fillId="2" borderId="124" xfId="0" applyNumberFormat="1" applyFont="1" applyFill="1" applyBorder="1" applyAlignment="1">
      <alignment horizontal="center" vertical="center"/>
    </xf>
    <xf numFmtId="177" fontId="1" fillId="2" borderId="50" xfId="0" applyNumberFormat="1" applyFont="1" applyFill="1" applyBorder="1" applyAlignment="1">
      <alignment horizontal="center" vertical="center"/>
    </xf>
    <xf numFmtId="177" fontId="1" fillId="2" borderId="92" xfId="0" applyNumberFormat="1" applyFont="1" applyFill="1" applyBorder="1" applyAlignment="1">
      <alignment horizontal="center" vertical="center"/>
    </xf>
    <xf numFmtId="177" fontId="1" fillId="0" borderId="113" xfId="0" applyNumberFormat="1" applyFont="1" applyFill="1" applyBorder="1" applyAlignment="1">
      <alignment horizontal="center" vertical="center" wrapText="1"/>
    </xf>
    <xf numFmtId="177" fontId="1" fillId="0" borderId="114" xfId="0" applyNumberFormat="1" applyFont="1" applyFill="1" applyBorder="1" applyAlignment="1">
      <alignment horizontal="center" vertical="center"/>
    </xf>
    <xf numFmtId="177" fontId="1" fillId="0" borderId="118" xfId="0" applyNumberFormat="1" applyFont="1" applyFill="1" applyBorder="1" applyAlignment="1">
      <alignment horizontal="center" vertical="center"/>
    </xf>
    <xf numFmtId="177" fontId="6" fillId="0" borderId="118" xfId="0" applyNumberFormat="1" applyFont="1" applyFill="1" applyBorder="1" applyAlignment="1">
      <alignment horizontal="center" vertical="center"/>
    </xf>
    <xf numFmtId="177" fontId="6" fillId="0" borderId="85" xfId="0" applyNumberFormat="1" applyFont="1" applyFill="1" applyBorder="1" applyAlignment="1">
      <alignment horizontal="center" vertical="center"/>
    </xf>
    <xf numFmtId="177" fontId="1" fillId="0" borderId="119" xfId="0" applyNumberFormat="1" applyFont="1" applyFill="1" applyBorder="1" applyAlignment="1">
      <alignment horizontal="center" vertical="center"/>
    </xf>
    <xf numFmtId="177" fontId="7" fillId="0" borderId="6"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7" fontId="1" fillId="0" borderId="85" xfId="0" applyNumberFormat="1" applyFont="1" applyFill="1" applyBorder="1" applyAlignment="1">
      <alignment horizontal="center" vertical="center"/>
    </xf>
    <xf numFmtId="177" fontId="1" fillId="0" borderId="5" xfId="0" applyNumberFormat="1" applyFont="1" applyFill="1" applyBorder="1" applyAlignment="1">
      <alignment vertical="center"/>
    </xf>
    <xf numFmtId="177" fontId="1" fillId="0" borderId="3" xfId="0" applyNumberFormat="1" applyFont="1" applyFill="1" applyBorder="1" applyAlignment="1">
      <alignment horizontal="center" vertical="center"/>
    </xf>
    <xf numFmtId="177" fontId="1" fillId="0" borderId="2" xfId="0" applyNumberFormat="1" applyFont="1" applyFill="1" applyBorder="1" applyAlignment="1">
      <alignment vertical="center"/>
    </xf>
    <xf numFmtId="177" fontId="6" fillId="0" borderId="116" xfId="0" applyNumberFormat="1" applyFont="1" applyFill="1" applyBorder="1" applyAlignment="1">
      <alignment horizontal="center" vertical="center"/>
    </xf>
    <xf numFmtId="177" fontId="6" fillId="0" borderId="75" xfId="0" applyNumberFormat="1" applyFont="1" applyFill="1" applyBorder="1" applyAlignment="1">
      <alignment horizontal="center" vertical="center"/>
    </xf>
    <xf numFmtId="177" fontId="6" fillId="0" borderId="76" xfId="0" applyNumberFormat="1" applyFont="1" applyFill="1" applyBorder="1" applyAlignment="1">
      <alignment horizontal="center" vertical="center"/>
    </xf>
    <xf numFmtId="177" fontId="6" fillId="0" borderId="120" xfId="0" applyNumberFormat="1" applyFont="1" applyFill="1" applyBorder="1" applyAlignment="1">
      <alignment horizontal="center" vertical="center"/>
    </xf>
    <xf numFmtId="177" fontId="6" fillId="0" borderId="121" xfId="0" applyNumberFormat="1" applyFont="1" applyFill="1" applyBorder="1" applyAlignment="1">
      <alignment horizontal="center" vertical="center"/>
    </xf>
    <xf numFmtId="177" fontId="6" fillId="0" borderId="122" xfId="0" applyNumberFormat="1" applyFont="1" applyFill="1" applyBorder="1" applyAlignment="1">
      <alignment horizontal="center" vertical="center"/>
    </xf>
    <xf numFmtId="177" fontId="1" fillId="0" borderId="28" xfId="0" applyNumberFormat="1" applyFont="1" applyFill="1" applyBorder="1" applyAlignment="1">
      <alignment horizontal="center" vertical="center" wrapText="1"/>
    </xf>
    <xf numFmtId="177" fontId="1" fillId="0" borderId="31"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177" fontId="1" fillId="0" borderId="57" xfId="0" applyNumberFormat="1" applyFont="1" applyBorder="1" applyAlignment="1">
      <alignment horizontal="center" vertical="center"/>
    </xf>
    <xf numFmtId="177" fontId="1" fillId="0" borderId="41" xfId="0" applyNumberFormat="1" applyFont="1" applyFill="1" applyBorder="1" applyAlignment="1">
      <alignment horizontal="center" vertical="center"/>
    </xf>
    <xf numFmtId="177" fontId="1" fillId="0" borderId="42" xfId="0" applyNumberFormat="1" applyFont="1" applyFill="1" applyBorder="1" applyAlignment="1">
      <alignment horizontal="center" vertical="center"/>
    </xf>
    <xf numFmtId="177" fontId="9" fillId="0" borderId="0" xfId="0" applyNumberFormat="1" applyFont="1" applyAlignment="1">
      <alignment horizontal="center" vertical="center" wrapText="1"/>
    </xf>
    <xf numFmtId="177" fontId="1" fillId="0" borderId="0" xfId="0" applyNumberFormat="1" applyFont="1" applyAlignment="1">
      <alignment horizontal="center" vertical="center" wrapText="1"/>
    </xf>
    <xf numFmtId="177" fontId="1" fillId="0" borderId="107" xfId="0" applyNumberFormat="1" applyFont="1" applyFill="1" applyBorder="1" applyAlignment="1">
      <alignment horizontal="center" vertical="center"/>
    </xf>
    <xf numFmtId="177" fontId="1" fillId="0" borderId="73" xfId="0" applyNumberFormat="1" applyFont="1" applyFill="1" applyBorder="1" applyAlignment="1">
      <alignment horizontal="center" vertical="center" wrapText="1"/>
    </xf>
    <xf numFmtId="177" fontId="1" fillId="0" borderId="38" xfId="0" applyNumberFormat="1" applyFont="1" applyFill="1" applyBorder="1" applyAlignment="1">
      <alignment horizontal="center" vertical="center" wrapText="1"/>
    </xf>
    <xf numFmtId="177" fontId="1" fillId="0" borderId="42" xfId="0" applyNumberFormat="1" applyFont="1" applyFill="1" applyBorder="1" applyAlignment="1">
      <alignment horizontal="center" vertical="center" wrapText="1"/>
    </xf>
    <xf numFmtId="178" fontId="1" fillId="0" borderId="28"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177" fontId="1" fillId="0" borderId="61" xfId="0" applyNumberFormat="1" applyFont="1" applyBorder="1" applyAlignment="1">
      <alignment horizontal="center" vertical="center"/>
    </xf>
    <xf numFmtId="0" fontId="15" fillId="4" borderId="20"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4" borderId="27" xfId="0" applyFont="1" applyFill="1" applyBorder="1" applyAlignment="1">
      <alignment horizontal="left" vertical="center" wrapText="1"/>
    </xf>
    <xf numFmtId="0" fontId="15" fillId="4" borderId="23"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24"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280146</xdr:colOff>
      <xdr:row>3</xdr:row>
      <xdr:rowOff>44822</xdr:rowOff>
    </xdr:from>
    <xdr:to>
      <xdr:col>27</xdr:col>
      <xdr:colOff>22411</xdr:colOff>
      <xdr:row>6</xdr:row>
      <xdr:rowOff>190498</xdr:rowOff>
    </xdr:to>
    <xdr:sp macro="" textlink="">
      <xdr:nvSpPr>
        <xdr:cNvPr id="5121" name="Text Box 1">
          <a:extLst>
            <a:ext uri="{FF2B5EF4-FFF2-40B4-BE49-F238E27FC236}">
              <a16:creationId xmlns:a16="http://schemas.microsoft.com/office/drawing/2014/main" id="{00000000-0008-0000-0000-000001140000}"/>
            </a:ext>
          </a:extLst>
        </xdr:cNvPr>
        <xdr:cNvSpPr txBox="1">
          <a:spLocks noChangeArrowheads="1"/>
        </xdr:cNvSpPr>
      </xdr:nvSpPr>
      <xdr:spPr bwMode="auto">
        <a:xfrm>
          <a:off x="280146" y="717175"/>
          <a:ext cx="9121589" cy="818029"/>
        </a:xfrm>
        <a:prstGeom prst="rect">
          <a:avLst/>
        </a:prstGeom>
        <a:solidFill>
          <a:schemeClr val="accent2"/>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このファイルは定期昇給期が10月である組合員の方向けです（名古屋市等）。定期昇給期が4月である方（愛知県等）は「保険者算定申立書・同意書（4月昇給者用）」のエクセルファイルを使用してください。</a:t>
          </a:r>
        </a:p>
      </xdr:txBody>
    </xdr:sp>
    <xdr:clientData/>
  </xdr:twoCellAnchor>
  <xdr:twoCellAnchor>
    <xdr:from>
      <xdr:col>0</xdr:col>
      <xdr:colOff>168087</xdr:colOff>
      <xdr:row>0</xdr:row>
      <xdr:rowOff>78441</xdr:rowOff>
    </xdr:from>
    <xdr:to>
      <xdr:col>6</xdr:col>
      <xdr:colOff>333375</xdr:colOff>
      <xdr:row>2</xdr:row>
      <xdr:rowOff>212912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68087" y="78441"/>
          <a:ext cx="2279838" cy="572621"/>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令和６年度版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95251</xdr:rowOff>
    </xdr:from>
    <xdr:to>
      <xdr:col>13</xdr:col>
      <xdr:colOff>457200</xdr:colOff>
      <xdr:row>9</xdr:row>
      <xdr:rowOff>133351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0500" y="95251"/>
          <a:ext cx="8867775" cy="1752600"/>
        </a:xfrm>
        <a:prstGeom prst="roundRect">
          <a:avLst>
            <a:gd name="adj" fmla="val 5935"/>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10</xdr:row>
      <xdr:rowOff>66675</xdr:rowOff>
    </xdr:from>
    <xdr:to>
      <xdr:col>17</xdr:col>
      <xdr:colOff>266700</xdr:colOff>
      <xdr:row>52</xdr:row>
      <xdr:rowOff>38100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71450" y="1971675"/>
          <a:ext cx="11439525" cy="7400925"/>
        </a:xfrm>
        <a:prstGeom prst="roundRect">
          <a:avLst>
            <a:gd name="adj" fmla="val 2129"/>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1</xdr:row>
      <xdr:rowOff>0</xdr:rowOff>
    </xdr:from>
    <xdr:to>
      <xdr:col>17</xdr:col>
      <xdr:colOff>419101</xdr:colOff>
      <xdr:row>4</xdr:row>
      <xdr:rowOff>19050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9286875" y="190500"/>
          <a:ext cx="2476501" cy="590550"/>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令和６年度版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0</xdr:row>
      <xdr:rowOff>95251</xdr:rowOff>
    </xdr:from>
    <xdr:to>
      <xdr:col>13</xdr:col>
      <xdr:colOff>457200</xdr:colOff>
      <xdr:row>9</xdr:row>
      <xdr:rowOff>133351</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0500" y="95251"/>
          <a:ext cx="8867775" cy="1752600"/>
        </a:xfrm>
        <a:prstGeom prst="roundRect">
          <a:avLst>
            <a:gd name="adj" fmla="val 5935"/>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10</xdr:row>
      <xdr:rowOff>66674</xdr:rowOff>
    </xdr:from>
    <xdr:to>
      <xdr:col>17</xdr:col>
      <xdr:colOff>266700</xdr:colOff>
      <xdr:row>59</xdr:row>
      <xdr:rowOff>152399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71450" y="1971674"/>
          <a:ext cx="11439525" cy="8848725"/>
        </a:xfrm>
        <a:prstGeom prst="roundRect">
          <a:avLst>
            <a:gd name="adj" fmla="val 2129"/>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1</xdr:row>
      <xdr:rowOff>0</xdr:rowOff>
    </xdr:from>
    <xdr:to>
      <xdr:col>17</xdr:col>
      <xdr:colOff>419101</xdr:colOff>
      <xdr:row>3</xdr:row>
      <xdr:rowOff>141194</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9286875" y="190500"/>
          <a:ext cx="2476501" cy="522194"/>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令和６年度版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147355</xdr:colOff>
      <xdr:row>5</xdr:row>
      <xdr:rowOff>89647</xdr:rowOff>
    </xdr:from>
    <xdr:to>
      <xdr:col>30</xdr:col>
      <xdr:colOff>112058</xdr:colOff>
      <xdr:row>16</xdr:row>
      <xdr:rowOff>78441</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47355" y="1042147"/>
          <a:ext cx="5679703" cy="2084294"/>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表示された結果が、定時決定の場合は「保険者算定対象」であるとき、随時改定の場合は「保険者算定対象（改定実施）」又は「保険者算定対象（従前等級適用）」であるときには年間平均による保険者算定の対象となりますので、希望する場合は判定結果に応じ</a:t>
          </a:r>
          <a:r>
            <a:rPr kumimoji="1" lang="ja-JP" altLang="en-US" sz="1100">
              <a:solidFill>
                <a:schemeClr val="tx1"/>
              </a:solidFill>
              <a:effectLst/>
              <a:latin typeface="+mn-lt"/>
              <a:ea typeface="+mn-ea"/>
              <a:cs typeface="+mn-cs"/>
            </a:rPr>
            <a:t>＜必要書類一覧＞のとおり各様式等を提出して</a:t>
          </a:r>
          <a:r>
            <a:rPr kumimoji="1" lang="ja-JP" altLang="ja-JP" sz="1100">
              <a:solidFill>
                <a:schemeClr val="tx1"/>
              </a:solidFill>
              <a:effectLst/>
              <a:latin typeface="+mn-lt"/>
              <a:ea typeface="+mn-ea"/>
              <a:cs typeface="+mn-cs"/>
            </a:rPr>
            <a:t>ください。</a:t>
          </a:r>
          <a:endParaRPr lang="ja-JP" altLang="ja-JP">
            <a:solidFill>
              <a:schemeClr val="tx1"/>
            </a:solidFill>
            <a:effectLst/>
          </a:endParaRPr>
        </a:p>
        <a:p>
          <a:pPr algn="l"/>
          <a:r>
            <a:rPr kumimoji="1" lang="ja-JP" altLang="en-US" sz="1100">
              <a:solidFill>
                <a:schemeClr val="tx1"/>
              </a:solidFill>
            </a:rPr>
            <a:t>・「対象外」又は「算定不可」の場合は保険者算定の対象となりません。</a:t>
          </a:r>
          <a:endParaRPr kumimoji="1" lang="en-US" altLang="ja-JP" sz="1100">
            <a:solidFill>
              <a:schemeClr val="tx1"/>
            </a:solidFill>
          </a:endParaRPr>
        </a:p>
        <a:p>
          <a:pPr algn="l"/>
          <a:r>
            <a:rPr kumimoji="1" lang="ja-JP" altLang="en-US" sz="1100">
              <a:solidFill>
                <a:schemeClr val="tx1"/>
              </a:solidFill>
            </a:rPr>
            <a:t>・</a:t>
          </a:r>
          <a:r>
            <a:rPr kumimoji="1" lang="en-US" altLang="ja-JP" sz="1100" u="sng">
              <a:solidFill>
                <a:schemeClr val="tx1"/>
              </a:solidFill>
            </a:rPr>
            <a:t>【</a:t>
          </a:r>
          <a:r>
            <a:rPr kumimoji="1" lang="ja-JP" altLang="en-US" sz="1100" u="sng">
              <a:solidFill>
                <a:schemeClr val="tx1"/>
              </a:solidFill>
            </a:rPr>
            <a:t>入力用（定時用）</a:t>
          </a:r>
          <a:r>
            <a:rPr kumimoji="1" lang="en-US" altLang="ja-JP" sz="1100" u="sng">
              <a:solidFill>
                <a:schemeClr val="tx1"/>
              </a:solidFill>
            </a:rPr>
            <a:t>】</a:t>
          </a:r>
          <a:r>
            <a:rPr kumimoji="1" lang="ja-JP" altLang="en-US" sz="1100" u="sng">
              <a:solidFill>
                <a:schemeClr val="tx1"/>
              </a:solidFill>
            </a:rPr>
            <a:t>または</a:t>
          </a:r>
          <a:r>
            <a:rPr kumimoji="1" lang="en-US" altLang="ja-JP" sz="1100" u="sng">
              <a:solidFill>
                <a:schemeClr val="tx1"/>
              </a:solidFill>
            </a:rPr>
            <a:t>【</a:t>
          </a:r>
          <a:r>
            <a:rPr kumimoji="1" lang="ja-JP" altLang="en-US" sz="1100" u="sng">
              <a:solidFill>
                <a:schemeClr val="tx1"/>
              </a:solidFill>
            </a:rPr>
            <a:t>入力用（随時用）</a:t>
          </a:r>
          <a:r>
            <a:rPr kumimoji="1" lang="en-US" altLang="ja-JP" sz="1100" u="sng">
              <a:solidFill>
                <a:schemeClr val="tx1"/>
              </a:solidFill>
            </a:rPr>
            <a:t>】</a:t>
          </a:r>
          <a:r>
            <a:rPr kumimoji="1" lang="ja-JP" altLang="en-US" sz="1100" u="sng">
              <a:solidFill>
                <a:schemeClr val="tx1"/>
              </a:solidFill>
            </a:rPr>
            <a:t>シートの全ての項目を正しく入力した上で</a:t>
          </a:r>
          <a:r>
            <a:rPr kumimoji="1" lang="ja-JP" altLang="en-US" sz="1100" u="none">
              <a:solidFill>
                <a:schemeClr val="tx1"/>
              </a:solidFill>
            </a:rPr>
            <a:t>該当の判定が</a:t>
          </a:r>
          <a:r>
            <a:rPr kumimoji="1" lang="ja-JP" altLang="en-US" sz="1100">
              <a:solidFill>
                <a:schemeClr val="tx1"/>
              </a:solidFill>
            </a:rPr>
            <a:t>「支部へ確認」と表示された場合は、公立学校共済組合愛知支部に連絡してください。（等級表の上限</a:t>
          </a:r>
          <a:r>
            <a:rPr kumimoji="1" lang="en-US" altLang="ja-JP" sz="1100">
              <a:solidFill>
                <a:schemeClr val="tx1"/>
              </a:solidFill>
            </a:rPr>
            <a:t>/</a:t>
          </a:r>
          <a:r>
            <a:rPr kumimoji="1" lang="ja-JP" altLang="en-US" sz="1100">
              <a:solidFill>
                <a:schemeClr val="tx1"/>
              </a:solidFill>
            </a:rPr>
            <a:t>下限）</a:t>
          </a:r>
          <a:endParaRPr kumimoji="1" lang="en-US" altLang="ja-JP" sz="1100" u="none">
            <a:solidFill>
              <a:schemeClr val="tx1"/>
            </a:solidFill>
          </a:endParaRPr>
        </a:p>
        <a:p>
          <a:pPr algn="l"/>
          <a:r>
            <a:rPr kumimoji="1" lang="ja-JP" altLang="en-US" sz="1100">
              <a:solidFill>
                <a:schemeClr val="tx1"/>
              </a:solidFill>
            </a:rPr>
            <a:t>報酬額等を入力していない場合、判定結果は表示されません。</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0</xdr:col>
      <xdr:colOff>104775</xdr:colOff>
      <xdr:row>0</xdr:row>
      <xdr:rowOff>57150</xdr:rowOff>
    </xdr:from>
    <xdr:to>
      <xdr:col>30</xdr:col>
      <xdr:colOff>168088</xdr:colOff>
      <xdr:row>16</xdr:row>
      <xdr:rowOff>134471</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104775" y="57150"/>
          <a:ext cx="5778313" cy="3125321"/>
        </a:xfrm>
        <a:prstGeom prst="roundRect">
          <a:avLst>
            <a:gd name="adj" fmla="val 4914"/>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36982</xdr:colOff>
      <xdr:row>4</xdr:row>
      <xdr:rowOff>179854</xdr:rowOff>
    </xdr:from>
    <xdr:to>
      <xdr:col>32</xdr:col>
      <xdr:colOff>189382</xdr:colOff>
      <xdr:row>8</xdr:row>
      <xdr:rowOff>170329</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a:off x="5942482" y="941854"/>
          <a:ext cx="342900" cy="752475"/>
        </a:xfrm>
        <a:prstGeom prst="rightArrow">
          <a:avLst>
            <a:gd name="adj1" fmla="val 50000"/>
            <a:gd name="adj2" fmla="val 59946"/>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33616</xdr:colOff>
      <xdr:row>0</xdr:row>
      <xdr:rowOff>56030</xdr:rowOff>
    </xdr:from>
    <xdr:to>
      <xdr:col>76</xdr:col>
      <xdr:colOff>67235</xdr:colOff>
      <xdr:row>22</xdr:row>
      <xdr:rowOff>100853</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6320116" y="56030"/>
          <a:ext cx="8269943" cy="4235823"/>
        </a:xfrm>
        <a:prstGeom prst="roundRect">
          <a:avLst>
            <a:gd name="adj" fmla="val 2171"/>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102535</xdr:colOff>
      <xdr:row>0</xdr:row>
      <xdr:rowOff>179294</xdr:rowOff>
    </xdr:from>
    <xdr:to>
      <xdr:col>42</xdr:col>
      <xdr:colOff>24094</xdr:colOff>
      <xdr:row>2</xdr:row>
      <xdr:rowOff>89647</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6579535" y="179294"/>
          <a:ext cx="1445559" cy="291353"/>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＜必要書類一覧＞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161925</xdr:colOff>
      <xdr:row>2</xdr:row>
      <xdr:rowOff>57150</xdr:rowOff>
    </xdr:from>
    <xdr:to>
      <xdr:col>16</xdr:col>
      <xdr:colOff>333374</xdr:colOff>
      <xdr:row>6</xdr:row>
      <xdr:rowOff>161925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286125" y="438150"/>
          <a:ext cx="3295649"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所属内に複数の部署があり、繁忙又は閑散の発生期間や理由が異なる場合は、それらの部署を単位としてそれぞれ当申立書を作成してください。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161925</xdr:colOff>
      <xdr:row>2</xdr:row>
      <xdr:rowOff>57150</xdr:rowOff>
    </xdr:from>
    <xdr:to>
      <xdr:col>16</xdr:col>
      <xdr:colOff>333374</xdr:colOff>
      <xdr:row>6</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286125" y="438150"/>
          <a:ext cx="3295649"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所属内に複数の部署があり、繁忙又は閑散の発生期間や理由が異なる場合は、それらの部署を単位としてそれぞれ当申立書を作成してください。</a:t>
          </a:r>
        </a:p>
      </xdr:txBody>
    </xdr:sp>
    <xdr:clientData/>
  </xdr:twoCellAnchor>
  <xdr:twoCellAnchor>
    <xdr:from>
      <xdr:col>1</xdr:col>
      <xdr:colOff>47625</xdr:colOff>
      <xdr:row>0</xdr:row>
      <xdr:rowOff>19049</xdr:rowOff>
    </xdr:from>
    <xdr:to>
      <xdr:col>16</xdr:col>
      <xdr:colOff>342899</xdr:colOff>
      <xdr:row>6</xdr:row>
      <xdr:rowOff>180975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38150" y="19049"/>
          <a:ext cx="6153149" cy="13049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創英角ｺﾞｼｯｸUB" panose="020B0909000000000000" pitchFamily="49" charset="-128"/>
              <a:ea typeface="HG創英角ｺﾞｼｯｸUB" panose="020B0909000000000000" pitchFamily="49" charset="-128"/>
            </a:rPr>
            <a:t>これはあくまで記載例ですので、各所属所の状況に即し、具体的に記載してください。</a:t>
          </a:r>
          <a:endParaRPr kumimoji="1" lang="en-US" altLang="ja-JP" sz="11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chemeClr val="tx1"/>
              </a:solidFill>
              <a:latin typeface="HG創英角ｺﾞｼｯｸUB" panose="020B0909000000000000" pitchFamily="49" charset="-128"/>
              <a:ea typeface="HG創英角ｺﾞｼｯｸUB" panose="020B0909000000000000" pitchFamily="49" charset="-128"/>
            </a:rPr>
            <a:t>以下の２点を明確に記載してください。（満たしていない場合は申立てできません。）</a:t>
          </a:r>
          <a:endParaRPr kumimoji="1" lang="en-US" altLang="ja-JP" sz="11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chemeClr val="tx1"/>
              </a:solidFill>
              <a:latin typeface="HG創英角ｺﾞｼｯｸUB" panose="020B0909000000000000" pitchFamily="49" charset="-128"/>
              <a:ea typeface="HG創英角ｺﾞｼｯｸUB" panose="020B0909000000000000" pitchFamily="49" charset="-128"/>
            </a:rPr>
            <a:t>・繁忙期又は閑散期の発生理由が業務の性質に起因しており、その結果として報酬の額が変動していること</a:t>
          </a:r>
          <a:endParaRPr kumimoji="1" lang="en-US" altLang="ja-JP" sz="11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chemeClr val="tx1"/>
              </a:solidFill>
              <a:latin typeface="HG創英角ｺﾞｼｯｸUB" panose="020B0909000000000000" pitchFamily="49" charset="-128"/>
              <a:ea typeface="HG創英角ｺﾞｼｯｸUB" panose="020B0909000000000000" pitchFamily="49" charset="-128"/>
            </a:rPr>
            <a:t>・その状況が例年発生していること</a:t>
          </a:r>
          <a:endParaRPr kumimoji="1" lang="en-US" altLang="ja-JP" sz="1100">
            <a:solidFill>
              <a:schemeClr val="tx1"/>
            </a:solidFill>
            <a:latin typeface="HG創英角ｺﾞｼｯｸUB" panose="020B0909000000000000" pitchFamily="49" charset="-128"/>
            <a:ea typeface="HG創英角ｺﾞｼｯｸUB" panose="020B0909000000000000" pitchFamily="49" charset="-128"/>
          </a:endParaRPr>
        </a:p>
        <a:p>
          <a:pPr algn="l"/>
          <a:endParaRPr kumimoji="1" lang="ja-JP" altLang="en-US" sz="1100">
            <a:solidFill>
              <a:schemeClr val="tx1"/>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161925</xdr:colOff>
      <xdr:row>2</xdr:row>
      <xdr:rowOff>57150</xdr:rowOff>
    </xdr:from>
    <xdr:to>
      <xdr:col>16</xdr:col>
      <xdr:colOff>333374</xdr:colOff>
      <xdr:row>6</xdr:row>
      <xdr:rowOff>161925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3057525" y="438150"/>
          <a:ext cx="3067049"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所属内に複数の部署があり、繁忙又は閑散の発生期間や理由が異なる場合は、それらの部署を単位としてそれぞれ当申立書を作成してください。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8:AA34"/>
  <sheetViews>
    <sheetView tabSelected="1" zoomScale="80" zoomScaleNormal="80" zoomScaleSheetLayoutView="85" workbookViewId="0">
      <selection activeCell="A100" sqref="A100"/>
    </sheetView>
  </sheetViews>
  <sheetFormatPr defaultColWidth="4.625" defaultRowHeight="17.25" customHeight="1" x14ac:dyDescent="0.15"/>
  <sheetData>
    <row r="8" spans="2:27" ht="17.25" customHeight="1" x14ac:dyDescent="0.15">
      <c r="B8" t="s">
        <v>194</v>
      </c>
    </row>
    <row r="9" spans="2:27" ht="17.25" customHeight="1" x14ac:dyDescent="0.15">
      <c r="B9" s="221" t="s">
        <v>332</v>
      </c>
      <c r="C9" s="222"/>
      <c r="D9" s="222"/>
      <c r="E9" s="222"/>
      <c r="F9" s="222"/>
      <c r="G9" s="222"/>
      <c r="H9" s="222"/>
      <c r="I9" s="222"/>
      <c r="J9" s="222"/>
      <c r="K9" s="222"/>
      <c r="L9" s="222"/>
      <c r="M9" s="222"/>
      <c r="N9" s="222"/>
      <c r="O9" s="222"/>
      <c r="P9" s="222"/>
      <c r="Q9" s="222"/>
      <c r="R9" s="222"/>
      <c r="S9" s="222"/>
      <c r="T9" s="222"/>
      <c r="U9" s="222"/>
      <c r="V9" s="222"/>
      <c r="W9" s="222"/>
      <c r="X9" s="222"/>
      <c r="Y9" s="222"/>
      <c r="Z9" s="222"/>
      <c r="AA9" s="223"/>
    </row>
    <row r="10" spans="2:27" ht="17.25" customHeight="1" x14ac:dyDescent="0.15">
      <c r="B10" s="224"/>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6"/>
    </row>
    <row r="11" spans="2:27" ht="17.25" customHeight="1" x14ac:dyDescent="0.15">
      <c r="B11" s="224"/>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6"/>
    </row>
    <row r="12" spans="2:27" ht="17.25" customHeight="1" x14ac:dyDescent="0.15">
      <c r="B12" s="224"/>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6"/>
    </row>
    <row r="13" spans="2:27" ht="17.25" customHeight="1" x14ac:dyDescent="0.15">
      <c r="B13" s="224"/>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6"/>
    </row>
    <row r="14" spans="2:27" ht="17.25" customHeight="1" x14ac:dyDescent="0.15">
      <c r="B14" s="224"/>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6"/>
    </row>
    <row r="15" spans="2:27" ht="17.25" customHeight="1" x14ac:dyDescent="0.15">
      <c r="B15" s="224"/>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6"/>
    </row>
    <row r="16" spans="2:27" ht="17.25" customHeight="1" x14ac:dyDescent="0.15">
      <c r="B16" s="224"/>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6"/>
    </row>
    <row r="17" spans="2:27" ht="17.25" customHeight="1" x14ac:dyDescent="0.15">
      <c r="B17" s="224"/>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6"/>
    </row>
    <row r="18" spans="2:27" ht="17.25" customHeight="1" x14ac:dyDescent="0.15">
      <c r="B18" s="224"/>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6"/>
    </row>
    <row r="19" spans="2:27" ht="17.25" customHeight="1" x14ac:dyDescent="0.15">
      <c r="B19" s="224"/>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6"/>
    </row>
    <row r="20" spans="2:27" ht="17.25" customHeight="1" x14ac:dyDescent="0.15">
      <c r="B20" s="227"/>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9"/>
    </row>
    <row r="22" spans="2:27" ht="17.25" customHeight="1" x14ac:dyDescent="0.15">
      <c r="B22" t="s">
        <v>195</v>
      </c>
    </row>
    <row r="23" spans="2:27" ht="17.25" customHeight="1" x14ac:dyDescent="0.15">
      <c r="B23" s="230" t="s">
        <v>333</v>
      </c>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row>
    <row r="24" spans="2:27" ht="17.25" customHeight="1" x14ac:dyDescent="0.15">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row>
    <row r="25" spans="2:27" ht="17.25" customHeight="1" x14ac:dyDescent="0.15">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row>
    <row r="26" spans="2:27" ht="17.25" customHeight="1" x14ac:dyDescent="0.15">
      <c r="B26" s="230"/>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row>
    <row r="27" spans="2:27" ht="17.25" customHeight="1" x14ac:dyDescent="0.15">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row>
    <row r="28" spans="2:27" ht="17.25" customHeight="1" x14ac:dyDescent="0.15">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row>
    <row r="29" spans="2:27" ht="17.25" customHeight="1" x14ac:dyDescent="0.15">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row>
    <row r="30" spans="2:27" ht="17.25" customHeight="1" x14ac:dyDescent="0.15">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row>
    <row r="31" spans="2:27" ht="17.25" customHeight="1" x14ac:dyDescent="0.15">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row>
    <row r="32" spans="2:27" ht="17.25" customHeight="1" x14ac:dyDescent="0.15">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row>
    <row r="33" spans="2:27" ht="17.25" customHeight="1" x14ac:dyDescent="0.15">
      <c r="B33" s="230"/>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row>
    <row r="34" spans="2:27" ht="17.25" customHeight="1" x14ac:dyDescent="0.15">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row>
  </sheetData>
  <sheetProtection algorithmName="SHA-512" hashValue="DvYNTG30TGFBAKqEznf0QuPf8H2uLRHfxaynepchFhDylExotPOPtObxXqFwlOAhcTDQhy7T65iM2Lkc3VDYdQ==" saltValue="lG1jYAs79Y4sq5fks1bFPA==" spinCount="100000" sheet="1" objects="1" scenarios="1"/>
  <mergeCells count="2">
    <mergeCell ref="B9:AA20"/>
    <mergeCell ref="B23:AA33"/>
  </mergeCells>
  <phoneticPr fontId="2"/>
  <pageMargins left="0.7" right="0.7" top="0.75" bottom="0.75" header="0.3" footer="0.3"/>
  <pageSetup paperSize="9" scale="68" fitToHeight="0" orientation="portrait" r:id="rId1"/>
  <headerFooter>
    <oddHeader>&amp;C&amp;F&amp;A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B1:Q45"/>
  <sheetViews>
    <sheetView view="pageLayout" zoomScaleNormal="100" workbookViewId="0">
      <selection activeCell="Q53" sqref="Q53"/>
    </sheetView>
  </sheetViews>
  <sheetFormatPr defaultColWidth="5.125" defaultRowHeight="15" customHeight="1" x14ac:dyDescent="0.15"/>
  <cols>
    <col min="1" max="16384" width="5.125" style="52"/>
  </cols>
  <sheetData>
    <row r="1" spans="2:17" ht="15" customHeight="1" x14ac:dyDescent="0.15">
      <c r="P1" s="52" t="s">
        <v>258</v>
      </c>
    </row>
    <row r="5" spans="2:17" ht="15" customHeight="1" x14ac:dyDescent="0.15">
      <c r="B5" s="127" t="s">
        <v>112</v>
      </c>
    </row>
    <row r="8" spans="2:17" ht="15" customHeight="1" x14ac:dyDescent="0.15">
      <c r="B8" s="486" t="s">
        <v>290</v>
      </c>
      <c r="C8" s="487"/>
      <c r="D8" s="487"/>
      <c r="E8" s="487"/>
      <c r="F8" s="487"/>
      <c r="G8" s="487"/>
      <c r="H8" s="487"/>
      <c r="I8" s="487"/>
      <c r="J8" s="487"/>
      <c r="K8" s="487"/>
      <c r="L8" s="487"/>
      <c r="M8" s="487"/>
      <c r="N8" s="487"/>
      <c r="O8" s="487"/>
      <c r="P8" s="487"/>
      <c r="Q8" s="487"/>
    </row>
    <row r="9" spans="2:17" ht="15" customHeight="1" x14ac:dyDescent="0.15">
      <c r="B9" s="487"/>
      <c r="C9" s="487"/>
      <c r="D9" s="487"/>
      <c r="E9" s="487"/>
      <c r="F9" s="487"/>
      <c r="G9" s="487"/>
      <c r="H9" s="487"/>
      <c r="I9" s="487"/>
      <c r="J9" s="487"/>
      <c r="K9" s="487"/>
      <c r="L9" s="487"/>
      <c r="M9" s="487"/>
      <c r="N9" s="487"/>
      <c r="O9" s="487"/>
      <c r="P9" s="487"/>
      <c r="Q9" s="487"/>
    </row>
    <row r="10" spans="2:17" ht="15" customHeight="1" x14ac:dyDescent="0.15">
      <c r="B10" s="487"/>
      <c r="C10" s="487"/>
      <c r="D10" s="487"/>
      <c r="E10" s="487"/>
      <c r="F10" s="487"/>
      <c r="G10" s="487"/>
      <c r="H10" s="487"/>
      <c r="I10" s="487"/>
      <c r="J10" s="487"/>
      <c r="K10" s="487"/>
      <c r="L10" s="487"/>
      <c r="M10" s="487"/>
      <c r="N10" s="487"/>
      <c r="O10" s="487"/>
      <c r="P10" s="487"/>
      <c r="Q10" s="487"/>
    </row>
    <row r="11" spans="2:17" ht="15" customHeight="1" x14ac:dyDescent="0.15">
      <c r="B11" s="199"/>
      <c r="C11" s="199"/>
      <c r="D11" s="199"/>
      <c r="E11" s="199"/>
      <c r="F11" s="199"/>
      <c r="G11" s="199"/>
      <c r="H11" s="199"/>
      <c r="I11" s="199"/>
      <c r="J11" s="199"/>
      <c r="K11" s="199"/>
      <c r="L11" s="199"/>
      <c r="M11" s="199"/>
      <c r="N11" s="199"/>
      <c r="O11" s="199"/>
      <c r="P11" s="199"/>
    </row>
    <row r="12" spans="2:17" ht="16.5" customHeight="1" x14ac:dyDescent="0.15">
      <c r="B12" s="488" t="s">
        <v>329</v>
      </c>
      <c r="C12" s="488"/>
      <c r="D12" s="488"/>
      <c r="E12" s="488"/>
      <c r="F12" s="488"/>
      <c r="G12" s="488"/>
      <c r="H12" s="488"/>
      <c r="I12" s="488"/>
      <c r="J12" s="488"/>
      <c r="K12" s="488"/>
      <c r="L12" s="488"/>
      <c r="M12" s="488"/>
      <c r="N12" s="488"/>
      <c r="O12" s="488"/>
      <c r="P12" s="488"/>
      <c r="Q12" s="488"/>
    </row>
    <row r="13" spans="2:17" ht="16.5" customHeight="1" x14ac:dyDescent="0.15">
      <c r="B13" s="488"/>
      <c r="C13" s="488"/>
      <c r="D13" s="488"/>
      <c r="E13" s="488"/>
      <c r="F13" s="488"/>
      <c r="G13" s="488"/>
      <c r="H13" s="488"/>
      <c r="I13" s="488"/>
      <c r="J13" s="488"/>
      <c r="K13" s="488"/>
      <c r="L13" s="488"/>
      <c r="M13" s="488"/>
      <c r="N13" s="488"/>
      <c r="O13" s="488"/>
      <c r="P13" s="488"/>
      <c r="Q13" s="488"/>
    </row>
    <row r="14" spans="2:17" ht="16.5" customHeight="1" x14ac:dyDescent="0.15">
      <c r="B14" s="488"/>
      <c r="C14" s="488"/>
      <c r="D14" s="488"/>
      <c r="E14" s="488"/>
      <c r="F14" s="488"/>
      <c r="G14" s="488"/>
      <c r="H14" s="488"/>
      <c r="I14" s="488"/>
      <c r="J14" s="488"/>
      <c r="K14" s="488"/>
      <c r="L14" s="488"/>
      <c r="M14" s="488"/>
      <c r="N14" s="488"/>
      <c r="O14" s="488"/>
      <c r="P14" s="488"/>
      <c r="Q14" s="488"/>
    </row>
    <row r="15" spans="2:17" ht="16.5" customHeight="1" x14ac:dyDescent="0.15">
      <c r="B15" s="488"/>
      <c r="C15" s="488"/>
      <c r="D15" s="488"/>
      <c r="E15" s="488"/>
      <c r="F15" s="488"/>
      <c r="G15" s="488"/>
      <c r="H15" s="488"/>
      <c r="I15" s="488"/>
      <c r="J15" s="488"/>
      <c r="K15" s="488"/>
      <c r="L15" s="488"/>
      <c r="M15" s="488"/>
      <c r="N15" s="488"/>
      <c r="O15" s="488"/>
      <c r="P15" s="488"/>
      <c r="Q15" s="488"/>
    </row>
    <row r="16" spans="2:17" ht="16.5" customHeight="1" x14ac:dyDescent="0.15">
      <c r="B16" s="488"/>
      <c r="C16" s="488"/>
      <c r="D16" s="488"/>
      <c r="E16" s="488"/>
      <c r="F16" s="488"/>
      <c r="G16" s="488"/>
      <c r="H16" s="488"/>
      <c r="I16" s="488"/>
      <c r="J16" s="488"/>
      <c r="K16" s="488"/>
      <c r="L16" s="488"/>
      <c r="M16" s="488"/>
      <c r="N16" s="488"/>
      <c r="O16" s="488"/>
      <c r="P16" s="488"/>
      <c r="Q16" s="488"/>
    </row>
    <row r="17" spans="2:17" ht="16.5" customHeight="1" x14ac:dyDescent="0.15">
      <c r="B17" s="488"/>
      <c r="C17" s="488"/>
      <c r="D17" s="488"/>
      <c r="E17" s="488"/>
      <c r="F17" s="488"/>
      <c r="G17" s="488"/>
      <c r="H17" s="488"/>
      <c r="I17" s="488"/>
      <c r="J17" s="488"/>
      <c r="K17" s="488"/>
      <c r="L17" s="488"/>
      <c r="M17" s="488"/>
      <c r="N17" s="488"/>
      <c r="O17" s="488"/>
      <c r="P17" s="488"/>
      <c r="Q17" s="488"/>
    </row>
    <row r="18" spans="2:17" ht="16.5" customHeight="1" x14ac:dyDescent="0.15">
      <c r="B18" s="488"/>
      <c r="C18" s="488"/>
      <c r="D18" s="488"/>
      <c r="E18" s="488"/>
      <c r="F18" s="488"/>
      <c r="G18" s="488"/>
      <c r="H18" s="488"/>
      <c r="I18" s="488"/>
      <c r="J18" s="488"/>
      <c r="K18" s="488"/>
      <c r="L18" s="488"/>
      <c r="M18" s="488"/>
      <c r="N18" s="488"/>
      <c r="O18" s="488"/>
      <c r="P18" s="488"/>
      <c r="Q18" s="488"/>
    </row>
    <row r="19" spans="2:17" ht="16.5" customHeight="1" x14ac:dyDescent="0.15">
      <c r="B19" s="488"/>
      <c r="C19" s="488"/>
      <c r="D19" s="488"/>
      <c r="E19" s="488"/>
      <c r="F19" s="488"/>
      <c r="G19" s="488"/>
      <c r="H19" s="488"/>
      <c r="I19" s="488"/>
      <c r="J19" s="488"/>
      <c r="K19" s="488"/>
      <c r="L19" s="488"/>
      <c r="M19" s="488"/>
      <c r="N19" s="488"/>
      <c r="O19" s="488"/>
      <c r="P19" s="488"/>
      <c r="Q19" s="488"/>
    </row>
    <row r="20" spans="2:17" ht="16.5" customHeight="1" x14ac:dyDescent="0.15">
      <c r="B20" s="471" t="s">
        <v>113</v>
      </c>
      <c r="C20" s="471"/>
      <c r="D20" s="471"/>
      <c r="E20" s="471"/>
      <c r="F20" s="471"/>
      <c r="G20" s="471"/>
      <c r="H20" s="471"/>
      <c r="I20" s="471"/>
      <c r="J20" s="471"/>
      <c r="K20" s="471"/>
      <c r="L20" s="471"/>
      <c r="M20" s="471"/>
      <c r="N20" s="471"/>
      <c r="O20" s="471"/>
      <c r="P20" s="471"/>
      <c r="Q20" s="471"/>
    </row>
    <row r="21" spans="2:17" ht="16.5" customHeight="1" x14ac:dyDescent="0.15">
      <c r="B21" s="469"/>
      <c r="C21" s="469"/>
      <c r="D21" s="469"/>
      <c r="E21" s="469"/>
      <c r="F21" s="469"/>
      <c r="G21" s="469"/>
      <c r="H21" s="469"/>
      <c r="I21" s="469"/>
      <c r="J21" s="469"/>
      <c r="K21" s="469"/>
      <c r="L21" s="469"/>
      <c r="M21" s="469"/>
      <c r="N21" s="469"/>
      <c r="O21" s="469"/>
      <c r="P21" s="469"/>
      <c r="Q21" s="469"/>
    </row>
    <row r="22" spans="2:17" ht="15" customHeight="1" x14ac:dyDescent="0.15">
      <c r="B22" s="474" t="s">
        <v>285</v>
      </c>
      <c r="C22" s="475"/>
      <c r="D22" s="475"/>
      <c r="E22" s="475"/>
      <c r="F22" s="476" t="s">
        <v>288</v>
      </c>
      <c r="G22" s="477"/>
      <c r="H22" s="480"/>
      <c r="I22" s="481"/>
      <c r="J22" s="482"/>
      <c r="K22" s="446" t="s">
        <v>286</v>
      </c>
      <c r="L22" s="447"/>
      <c r="M22" s="480"/>
      <c r="N22" s="481"/>
      <c r="O22" s="482"/>
      <c r="P22" s="446" t="s">
        <v>287</v>
      </c>
      <c r="Q22" s="447"/>
    </row>
    <row r="23" spans="2:17" ht="15" customHeight="1" x14ac:dyDescent="0.15">
      <c r="B23" s="475"/>
      <c r="C23" s="475"/>
      <c r="D23" s="475"/>
      <c r="E23" s="475"/>
      <c r="F23" s="478"/>
      <c r="G23" s="479"/>
      <c r="H23" s="483"/>
      <c r="I23" s="484"/>
      <c r="J23" s="485"/>
      <c r="K23" s="448"/>
      <c r="L23" s="449"/>
      <c r="M23" s="483"/>
      <c r="N23" s="484"/>
      <c r="O23" s="485"/>
      <c r="P23" s="448"/>
      <c r="Q23" s="449"/>
    </row>
    <row r="24" spans="2:17" ht="15" customHeight="1" x14ac:dyDescent="0.15">
      <c r="B24" s="450" t="s">
        <v>289</v>
      </c>
      <c r="C24" s="451"/>
      <c r="D24" s="451"/>
      <c r="E24" s="452"/>
      <c r="F24" s="872"/>
      <c r="G24" s="873"/>
      <c r="H24" s="873"/>
      <c r="I24" s="873"/>
      <c r="J24" s="873"/>
      <c r="K24" s="873"/>
      <c r="L24" s="873"/>
      <c r="M24" s="873"/>
      <c r="N24" s="873"/>
      <c r="O24" s="873"/>
      <c r="P24" s="873"/>
      <c r="Q24" s="874"/>
    </row>
    <row r="25" spans="2:17" ht="15" customHeight="1" x14ac:dyDescent="0.15">
      <c r="B25" s="453"/>
      <c r="C25" s="454"/>
      <c r="D25" s="454"/>
      <c r="E25" s="455"/>
      <c r="F25" s="875"/>
      <c r="G25" s="876"/>
      <c r="H25" s="876"/>
      <c r="I25" s="876"/>
      <c r="J25" s="876"/>
      <c r="K25" s="876"/>
      <c r="L25" s="876"/>
      <c r="M25" s="876"/>
      <c r="N25" s="876"/>
      <c r="O25" s="876"/>
      <c r="P25" s="876"/>
      <c r="Q25" s="877"/>
    </row>
    <row r="26" spans="2:17" ht="15" customHeight="1" x14ac:dyDescent="0.15">
      <c r="B26" s="453"/>
      <c r="C26" s="454"/>
      <c r="D26" s="454"/>
      <c r="E26" s="455"/>
      <c r="F26" s="875"/>
      <c r="G26" s="876"/>
      <c r="H26" s="876"/>
      <c r="I26" s="876"/>
      <c r="J26" s="876"/>
      <c r="K26" s="876"/>
      <c r="L26" s="876"/>
      <c r="M26" s="876"/>
      <c r="N26" s="876"/>
      <c r="O26" s="876"/>
      <c r="P26" s="876"/>
      <c r="Q26" s="877"/>
    </row>
    <row r="27" spans="2:17" ht="15" customHeight="1" x14ac:dyDescent="0.15">
      <c r="B27" s="453"/>
      <c r="C27" s="454"/>
      <c r="D27" s="454"/>
      <c r="E27" s="455"/>
      <c r="F27" s="875"/>
      <c r="G27" s="876"/>
      <c r="H27" s="876"/>
      <c r="I27" s="876"/>
      <c r="J27" s="876"/>
      <c r="K27" s="876"/>
      <c r="L27" s="876"/>
      <c r="M27" s="876"/>
      <c r="N27" s="876"/>
      <c r="O27" s="876"/>
      <c r="P27" s="876"/>
      <c r="Q27" s="877"/>
    </row>
    <row r="28" spans="2:17" ht="15" customHeight="1" x14ac:dyDescent="0.15">
      <c r="B28" s="456"/>
      <c r="C28" s="457"/>
      <c r="D28" s="457"/>
      <c r="E28" s="458"/>
      <c r="F28" s="878"/>
      <c r="G28" s="879"/>
      <c r="H28" s="879"/>
      <c r="I28" s="879"/>
      <c r="J28" s="879"/>
      <c r="K28" s="879"/>
      <c r="L28" s="879"/>
      <c r="M28" s="879"/>
      <c r="N28" s="879"/>
      <c r="O28" s="879"/>
      <c r="P28" s="879"/>
      <c r="Q28" s="880"/>
    </row>
    <row r="30" spans="2:17" ht="15" customHeight="1" x14ac:dyDescent="0.15">
      <c r="B30" s="200" t="s">
        <v>236</v>
      </c>
      <c r="C30" s="125"/>
      <c r="D30" s="200" t="s">
        <v>114</v>
      </c>
      <c r="E30" s="125"/>
      <c r="F30" s="200" t="s">
        <v>115</v>
      </c>
      <c r="G30" s="125"/>
      <c r="H30" s="200" t="s">
        <v>116</v>
      </c>
    </row>
    <row r="32" spans="2:17" ht="15" customHeight="1" x14ac:dyDescent="0.15">
      <c r="C32" s="468" t="s">
        <v>117</v>
      </c>
      <c r="D32" s="468"/>
      <c r="E32" s="468"/>
      <c r="F32" s="470"/>
      <c r="G32" s="470"/>
      <c r="H32" s="470"/>
      <c r="I32" s="470"/>
      <c r="J32" s="470"/>
      <c r="K32" s="470"/>
      <c r="L32" s="470"/>
      <c r="M32" s="470"/>
      <c r="N32" s="470"/>
      <c r="O32" s="126"/>
    </row>
    <row r="33" spans="2:17" ht="15" customHeight="1" x14ac:dyDescent="0.15">
      <c r="C33" s="469"/>
      <c r="D33" s="469"/>
      <c r="E33" s="469"/>
      <c r="F33" s="466"/>
      <c r="G33" s="466"/>
      <c r="H33" s="466"/>
      <c r="I33" s="466"/>
      <c r="J33" s="466"/>
      <c r="K33" s="466"/>
      <c r="L33" s="466"/>
      <c r="M33" s="466"/>
      <c r="N33" s="466"/>
      <c r="O33" s="123"/>
    </row>
    <row r="34" spans="2:17" ht="15" customHeight="1" x14ac:dyDescent="0.15">
      <c r="C34" s="121"/>
      <c r="D34" s="121"/>
      <c r="E34" s="121"/>
      <c r="F34" s="124"/>
      <c r="G34" s="124"/>
      <c r="H34" s="124"/>
      <c r="I34" s="124"/>
      <c r="J34" s="124"/>
      <c r="K34" s="124"/>
      <c r="L34" s="124"/>
      <c r="M34" s="124"/>
      <c r="N34" s="124"/>
      <c r="O34" s="122"/>
    </row>
    <row r="35" spans="2:17" ht="15" customHeight="1" x14ac:dyDescent="0.15">
      <c r="C35" s="471" t="s">
        <v>118</v>
      </c>
      <c r="D35" s="471"/>
      <c r="E35" s="471"/>
      <c r="F35" s="463"/>
      <c r="G35" s="463"/>
      <c r="H35" s="463"/>
      <c r="I35" s="463"/>
      <c r="J35" s="463"/>
      <c r="K35" s="463"/>
      <c r="L35" s="463"/>
      <c r="M35" s="463"/>
      <c r="N35" s="463"/>
      <c r="O35" s="472" t="s">
        <v>119</v>
      </c>
    </row>
    <row r="36" spans="2:17" ht="15" customHeight="1" x14ac:dyDescent="0.15">
      <c r="C36" s="469"/>
      <c r="D36" s="469"/>
      <c r="E36" s="469"/>
      <c r="F36" s="466"/>
      <c r="G36" s="466"/>
      <c r="H36" s="466"/>
      <c r="I36" s="466"/>
      <c r="J36" s="466"/>
      <c r="K36" s="466"/>
      <c r="L36" s="466"/>
      <c r="M36" s="466"/>
      <c r="N36" s="466"/>
      <c r="O36" s="473"/>
    </row>
    <row r="37" spans="2:17" ht="15" customHeight="1" x14ac:dyDescent="0.15">
      <c r="C37" s="197" t="s">
        <v>323</v>
      </c>
      <c r="F37" s="194"/>
    </row>
    <row r="38" spans="2:17" ht="15" customHeight="1" x14ac:dyDescent="0.15">
      <c r="C38" s="197"/>
      <c r="F38" s="194"/>
    </row>
    <row r="39" spans="2:17" ht="15" customHeight="1" x14ac:dyDescent="0.15">
      <c r="B39" s="445" t="s">
        <v>341</v>
      </c>
      <c r="C39" s="445"/>
      <c r="D39" s="445"/>
      <c r="E39" s="445"/>
      <c r="F39" s="445"/>
      <c r="G39" s="445"/>
      <c r="H39" s="445"/>
      <c r="I39" s="445"/>
      <c r="J39" s="445"/>
      <c r="K39" s="445"/>
      <c r="L39" s="445"/>
      <c r="M39" s="445"/>
      <c r="N39" s="445"/>
      <c r="O39" s="445"/>
      <c r="P39" s="445"/>
      <c r="Q39" s="445"/>
    </row>
    <row r="40" spans="2:17" ht="15" customHeight="1" x14ac:dyDescent="0.15">
      <c r="B40" s="445"/>
      <c r="C40" s="445"/>
      <c r="D40" s="445"/>
      <c r="E40" s="445"/>
      <c r="F40" s="445"/>
      <c r="G40" s="445"/>
      <c r="H40" s="445"/>
      <c r="I40" s="445"/>
      <c r="J40" s="445"/>
      <c r="K40" s="445"/>
      <c r="L40" s="445"/>
      <c r="M40" s="445"/>
      <c r="N40" s="445"/>
      <c r="O40" s="445"/>
      <c r="P40" s="445"/>
      <c r="Q40" s="445"/>
    </row>
    <row r="41" spans="2:17" ht="15" customHeight="1" x14ac:dyDescent="0.15">
      <c r="B41" s="445"/>
      <c r="C41" s="445"/>
      <c r="D41" s="445"/>
      <c r="E41" s="445"/>
      <c r="F41" s="445"/>
      <c r="G41" s="445"/>
      <c r="H41" s="445"/>
      <c r="I41" s="445"/>
      <c r="J41" s="445"/>
      <c r="K41" s="445"/>
      <c r="L41" s="445"/>
      <c r="M41" s="445"/>
      <c r="N41" s="445"/>
      <c r="O41" s="445"/>
      <c r="P41" s="445"/>
      <c r="Q41" s="445"/>
    </row>
    <row r="42" spans="2:17" ht="15" customHeight="1" x14ac:dyDescent="0.15">
      <c r="B42" s="445"/>
      <c r="C42" s="445"/>
      <c r="D42" s="445"/>
      <c r="E42" s="445"/>
      <c r="F42" s="445"/>
      <c r="G42" s="445"/>
      <c r="H42" s="445"/>
      <c r="I42" s="445"/>
      <c r="J42" s="445"/>
      <c r="K42" s="445"/>
      <c r="L42" s="445"/>
      <c r="M42" s="445"/>
      <c r="N42" s="445"/>
      <c r="O42" s="445"/>
      <c r="P42" s="445"/>
      <c r="Q42" s="445"/>
    </row>
    <row r="43" spans="2:17" ht="15" customHeight="1" x14ac:dyDescent="0.15">
      <c r="B43" s="445"/>
      <c r="C43" s="445"/>
      <c r="D43" s="445"/>
      <c r="E43" s="445"/>
      <c r="F43" s="445"/>
      <c r="G43" s="445"/>
      <c r="H43" s="445"/>
      <c r="I43" s="445"/>
      <c r="J43" s="445"/>
      <c r="K43" s="445"/>
      <c r="L43" s="445"/>
      <c r="M43" s="445"/>
      <c r="N43" s="445"/>
      <c r="O43" s="445"/>
      <c r="P43" s="445"/>
      <c r="Q43" s="445"/>
    </row>
    <row r="44" spans="2:17" ht="15" customHeight="1" x14ac:dyDescent="0.15">
      <c r="B44" s="445"/>
      <c r="C44" s="445"/>
      <c r="D44" s="445"/>
      <c r="E44" s="445"/>
      <c r="F44" s="445"/>
      <c r="G44" s="445"/>
      <c r="H44" s="445"/>
      <c r="I44" s="445"/>
      <c r="J44" s="445"/>
      <c r="K44" s="445"/>
      <c r="L44" s="445"/>
      <c r="M44" s="445"/>
      <c r="N44" s="445"/>
      <c r="O44" s="445"/>
      <c r="P44" s="445"/>
      <c r="Q44" s="445"/>
    </row>
    <row r="45" spans="2:17" ht="15" customHeight="1" x14ac:dyDescent="0.15">
      <c r="B45" s="445"/>
      <c r="C45" s="445"/>
      <c r="D45" s="445"/>
      <c r="E45" s="445"/>
      <c r="F45" s="445"/>
      <c r="G45" s="445"/>
      <c r="H45" s="445"/>
      <c r="I45" s="445"/>
      <c r="J45" s="445"/>
      <c r="K45" s="445"/>
      <c r="L45" s="445"/>
      <c r="M45" s="445"/>
      <c r="N45" s="445"/>
      <c r="O45" s="445"/>
      <c r="P45" s="445"/>
      <c r="Q45" s="445"/>
    </row>
  </sheetData>
  <sheetProtection algorithmName="SHA-512" hashValue="u5weZ8qAgPquDsJs854GcHoGxjZrrbaoXOHd1fdryPHokBd2Se5JLmVdLEm8XFjqLa9ETMHgxy31HDg3LisJZA==" saltValue="FQPLPgudPNrlBsV5UO7Qfw==" spinCount="100000" sheet="1" objects="1" scenarios="1"/>
  <mergeCells count="17">
    <mergeCell ref="B8:Q10"/>
    <mergeCell ref="B12:Q19"/>
    <mergeCell ref="B20:Q21"/>
    <mergeCell ref="B22:E23"/>
    <mergeCell ref="F22:G23"/>
    <mergeCell ref="H22:J23"/>
    <mergeCell ref="K22:L23"/>
    <mergeCell ref="M22:O23"/>
    <mergeCell ref="P22:Q23"/>
    <mergeCell ref="B39:Q45"/>
    <mergeCell ref="B24:E28"/>
    <mergeCell ref="F24:Q28"/>
    <mergeCell ref="C32:E33"/>
    <mergeCell ref="F32:N33"/>
    <mergeCell ref="C35:E36"/>
    <mergeCell ref="F35:N36"/>
    <mergeCell ref="O35:O36"/>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pageSetUpPr fitToPage="1"/>
  </sheetPr>
  <dimension ref="A1:AP113"/>
  <sheetViews>
    <sheetView showGridLines="0" zoomScale="60" zoomScaleNormal="60" zoomScaleSheetLayoutView="80" workbookViewId="0">
      <selection activeCell="A100" sqref="A100"/>
    </sheetView>
  </sheetViews>
  <sheetFormatPr defaultColWidth="4.125" defaultRowHeight="21" customHeight="1" x14ac:dyDescent="0.15"/>
  <cols>
    <col min="1" max="1" width="4.125" style="2"/>
    <col min="2" max="16384" width="4.125" style="1"/>
  </cols>
  <sheetData>
    <row r="1" spans="1:42" ht="21" customHeight="1" x14ac:dyDescent="0.2">
      <c r="AK1" s="606" t="s">
        <v>259</v>
      </c>
      <c r="AL1" s="606"/>
      <c r="AM1" s="606"/>
      <c r="AN1" s="606"/>
      <c r="AP1" s="18"/>
    </row>
    <row r="2" spans="1:42" ht="21" customHeight="1" x14ac:dyDescent="0.15">
      <c r="B2" s="522" t="s">
        <v>317</v>
      </c>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180"/>
      <c r="AP2" s="18"/>
    </row>
    <row r="3" spans="1:42" ht="21" customHeight="1" x14ac:dyDescent="0.15">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180"/>
      <c r="AO3" s="15"/>
      <c r="AP3" s="18"/>
    </row>
    <row r="4" spans="1:42" ht="21" customHeight="1" x14ac:dyDescent="0.15">
      <c r="B4" s="523" t="s">
        <v>265</v>
      </c>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180"/>
      <c r="AO4" s="15"/>
      <c r="AP4" s="18"/>
    </row>
    <row r="5" spans="1:42" ht="21" customHeight="1" x14ac:dyDescent="0.15">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15"/>
      <c r="AP5" s="18"/>
    </row>
    <row r="6" spans="1:42" ht="21" customHeight="1" thickBot="1" x14ac:dyDescent="0.2">
      <c r="B6" s="83" t="s">
        <v>11</v>
      </c>
      <c r="C6" s="4"/>
      <c r="D6" s="4"/>
      <c r="E6" s="4"/>
      <c r="F6" s="4"/>
      <c r="G6" s="4"/>
      <c r="H6" s="4"/>
      <c r="I6" s="4"/>
      <c r="J6" s="4"/>
      <c r="K6" s="4"/>
      <c r="L6" s="4"/>
      <c r="M6" s="4"/>
      <c r="N6" s="4"/>
      <c r="O6" s="84"/>
      <c r="P6" s="4"/>
      <c r="Q6" s="4"/>
      <c r="R6" s="4"/>
      <c r="S6" s="4"/>
      <c r="T6" s="4"/>
      <c r="U6" s="4"/>
      <c r="V6" s="4"/>
      <c r="W6" s="4"/>
      <c r="X6" s="4"/>
      <c r="Y6" s="4"/>
      <c r="Z6" s="4"/>
      <c r="AA6" s="4"/>
      <c r="AB6" s="4"/>
      <c r="AC6" s="4"/>
      <c r="AD6" s="4"/>
      <c r="AE6" s="4"/>
      <c r="AF6" s="4"/>
      <c r="AG6" s="4"/>
      <c r="AH6" s="4"/>
      <c r="AI6" s="4"/>
      <c r="AJ6" s="4"/>
      <c r="AK6" s="4"/>
      <c r="AL6" s="4"/>
      <c r="AM6" s="4"/>
      <c r="AP6" s="18"/>
    </row>
    <row r="7" spans="1:42" ht="21" customHeight="1" x14ac:dyDescent="0.15">
      <c r="A7" s="71"/>
      <c r="B7" s="524" t="s">
        <v>21</v>
      </c>
      <c r="C7" s="525"/>
      <c r="D7" s="525"/>
      <c r="E7" s="525"/>
      <c r="F7" s="525"/>
      <c r="G7" s="526"/>
      <c r="H7" s="525" t="s">
        <v>23</v>
      </c>
      <c r="I7" s="525"/>
      <c r="J7" s="525"/>
      <c r="K7" s="525"/>
      <c r="L7" s="526"/>
      <c r="M7" s="512" t="s">
        <v>121</v>
      </c>
      <c r="N7" s="513"/>
      <c r="O7" s="514"/>
      <c r="P7" s="512" t="s">
        <v>24</v>
      </c>
      <c r="Q7" s="513"/>
      <c r="R7" s="513"/>
      <c r="S7" s="513"/>
      <c r="T7" s="513"/>
      <c r="U7" s="513"/>
      <c r="V7" s="513"/>
      <c r="W7" s="514"/>
      <c r="X7" s="515" t="s">
        <v>25</v>
      </c>
      <c r="Y7" s="516"/>
      <c r="Z7" s="516"/>
      <c r="AA7" s="516"/>
      <c r="AB7" s="516"/>
      <c r="AC7" s="516"/>
      <c r="AD7" s="516"/>
      <c r="AE7" s="517"/>
      <c r="AF7" s="515" t="s">
        <v>8</v>
      </c>
      <c r="AG7" s="516"/>
      <c r="AH7" s="516"/>
      <c r="AI7" s="516"/>
      <c r="AJ7" s="516"/>
      <c r="AK7" s="516"/>
      <c r="AL7" s="516"/>
      <c r="AM7" s="518"/>
      <c r="AP7" s="18"/>
    </row>
    <row r="8" spans="1:42" ht="21" customHeight="1" x14ac:dyDescent="0.15">
      <c r="A8" s="71"/>
      <c r="B8" s="594"/>
      <c r="C8" s="576"/>
      <c r="D8" s="576"/>
      <c r="E8" s="576"/>
      <c r="F8" s="576"/>
      <c r="G8" s="577"/>
      <c r="H8" s="607"/>
      <c r="I8" s="519"/>
      <c r="J8" s="519"/>
      <c r="K8" s="519"/>
      <c r="L8" s="520"/>
      <c r="M8" s="509"/>
      <c r="N8" s="510"/>
      <c r="O8" s="511"/>
      <c r="P8" s="507"/>
      <c r="Q8" s="508"/>
      <c r="R8" s="508"/>
      <c r="S8" s="508"/>
      <c r="T8" s="508"/>
      <c r="U8" s="508"/>
      <c r="V8" s="519" t="s">
        <v>2</v>
      </c>
      <c r="W8" s="520"/>
      <c r="X8" s="507"/>
      <c r="Y8" s="508"/>
      <c r="Z8" s="508"/>
      <c r="AA8" s="508"/>
      <c r="AB8" s="508"/>
      <c r="AC8" s="508"/>
      <c r="AD8" s="520" t="s">
        <v>2</v>
      </c>
      <c r="AE8" s="529"/>
      <c r="AF8" s="507"/>
      <c r="AG8" s="508"/>
      <c r="AH8" s="508"/>
      <c r="AI8" s="508"/>
      <c r="AJ8" s="508"/>
      <c r="AK8" s="508"/>
      <c r="AL8" s="520" t="s">
        <v>2</v>
      </c>
      <c r="AM8" s="521"/>
      <c r="AN8" s="1" t="str">
        <f>IF(OR(K8="未満",M8="該当"),"除","")</f>
        <v/>
      </c>
    </row>
    <row r="9" spans="1:42" ht="21" customHeight="1" x14ac:dyDescent="0.15">
      <c r="A9" s="71"/>
      <c r="B9" s="594"/>
      <c r="C9" s="576"/>
      <c r="D9" s="576"/>
      <c r="E9" s="576"/>
      <c r="F9" s="576"/>
      <c r="G9" s="577"/>
      <c r="H9" s="607"/>
      <c r="I9" s="519"/>
      <c r="J9" s="519"/>
      <c r="K9" s="519"/>
      <c r="L9" s="520"/>
      <c r="M9" s="509"/>
      <c r="N9" s="510"/>
      <c r="O9" s="511"/>
      <c r="P9" s="507"/>
      <c r="Q9" s="508"/>
      <c r="R9" s="508"/>
      <c r="S9" s="508"/>
      <c r="T9" s="508"/>
      <c r="U9" s="508"/>
      <c r="V9" s="519" t="s">
        <v>2</v>
      </c>
      <c r="W9" s="519"/>
      <c r="X9" s="507"/>
      <c r="Y9" s="508"/>
      <c r="Z9" s="508"/>
      <c r="AA9" s="508"/>
      <c r="AB9" s="508"/>
      <c r="AC9" s="508"/>
      <c r="AD9" s="520" t="s">
        <v>2</v>
      </c>
      <c r="AE9" s="529"/>
      <c r="AF9" s="507"/>
      <c r="AG9" s="508"/>
      <c r="AH9" s="508"/>
      <c r="AI9" s="508"/>
      <c r="AJ9" s="508"/>
      <c r="AK9" s="508"/>
      <c r="AL9" s="520" t="s">
        <v>2</v>
      </c>
      <c r="AM9" s="521"/>
      <c r="AN9" s="1" t="str">
        <f t="shared" ref="AN9:AN19" si="0">IF(OR(K9="未満",M9="該当"),"除","")</f>
        <v/>
      </c>
    </row>
    <row r="10" spans="1:42" ht="21" customHeight="1" x14ac:dyDescent="0.15">
      <c r="A10" s="71"/>
      <c r="B10" s="594"/>
      <c r="C10" s="576"/>
      <c r="D10" s="576"/>
      <c r="E10" s="576"/>
      <c r="F10" s="576"/>
      <c r="G10" s="577"/>
      <c r="H10" s="607"/>
      <c r="I10" s="519"/>
      <c r="J10" s="519"/>
      <c r="K10" s="519"/>
      <c r="L10" s="520"/>
      <c r="M10" s="509"/>
      <c r="N10" s="510"/>
      <c r="O10" s="511"/>
      <c r="P10" s="507"/>
      <c r="Q10" s="508"/>
      <c r="R10" s="508"/>
      <c r="S10" s="508"/>
      <c r="T10" s="508"/>
      <c r="U10" s="508"/>
      <c r="V10" s="519" t="s">
        <v>2</v>
      </c>
      <c r="W10" s="519"/>
      <c r="X10" s="507"/>
      <c r="Y10" s="508"/>
      <c r="Z10" s="508"/>
      <c r="AA10" s="508"/>
      <c r="AB10" s="508"/>
      <c r="AC10" s="508"/>
      <c r="AD10" s="520" t="s">
        <v>2</v>
      </c>
      <c r="AE10" s="529"/>
      <c r="AF10" s="507"/>
      <c r="AG10" s="508"/>
      <c r="AH10" s="508"/>
      <c r="AI10" s="508"/>
      <c r="AJ10" s="508"/>
      <c r="AK10" s="508"/>
      <c r="AL10" s="520" t="s">
        <v>2</v>
      </c>
      <c r="AM10" s="521"/>
      <c r="AN10" s="1" t="str">
        <f t="shared" si="0"/>
        <v/>
      </c>
    </row>
    <row r="11" spans="1:42" ht="21" customHeight="1" x14ac:dyDescent="0.15">
      <c r="A11" s="71"/>
      <c r="B11" s="594"/>
      <c r="C11" s="576"/>
      <c r="D11" s="576"/>
      <c r="E11" s="576"/>
      <c r="F11" s="576"/>
      <c r="G11" s="577"/>
      <c r="H11" s="607"/>
      <c r="I11" s="519"/>
      <c r="J11" s="519"/>
      <c r="K11" s="519"/>
      <c r="L11" s="520"/>
      <c r="M11" s="509"/>
      <c r="N11" s="510"/>
      <c r="O11" s="511"/>
      <c r="P11" s="507"/>
      <c r="Q11" s="508"/>
      <c r="R11" s="508"/>
      <c r="S11" s="508"/>
      <c r="T11" s="508"/>
      <c r="U11" s="508"/>
      <c r="V11" s="519" t="s">
        <v>2</v>
      </c>
      <c r="W11" s="519"/>
      <c r="X11" s="507"/>
      <c r="Y11" s="508"/>
      <c r="Z11" s="508"/>
      <c r="AA11" s="508"/>
      <c r="AB11" s="508"/>
      <c r="AC11" s="508"/>
      <c r="AD11" s="520" t="s">
        <v>2</v>
      </c>
      <c r="AE11" s="529"/>
      <c r="AF11" s="507"/>
      <c r="AG11" s="508"/>
      <c r="AH11" s="508"/>
      <c r="AI11" s="508"/>
      <c r="AJ11" s="508"/>
      <c r="AK11" s="508"/>
      <c r="AL11" s="520" t="s">
        <v>2</v>
      </c>
      <c r="AM11" s="521"/>
      <c r="AN11" s="1" t="str">
        <f t="shared" si="0"/>
        <v/>
      </c>
    </row>
    <row r="12" spans="1:42" ht="21" customHeight="1" x14ac:dyDescent="0.15">
      <c r="A12" s="71"/>
      <c r="B12" s="594"/>
      <c r="C12" s="576"/>
      <c r="D12" s="576"/>
      <c r="E12" s="576"/>
      <c r="F12" s="576"/>
      <c r="G12" s="577"/>
      <c r="H12" s="607"/>
      <c r="I12" s="519"/>
      <c r="J12" s="519"/>
      <c r="K12" s="519"/>
      <c r="L12" s="520"/>
      <c r="M12" s="509"/>
      <c r="N12" s="510"/>
      <c r="O12" s="511"/>
      <c r="P12" s="507"/>
      <c r="Q12" s="508"/>
      <c r="R12" s="508"/>
      <c r="S12" s="508"/>
      <c r="T12" s="508"/>
      <c r="U12" s="508"/>
      <c r="V12" s="519" t="s">
        <v>2</v>
      </c>
      <c r="W12" s="519"/>
      <c r="X12" s="507"/>
      <c r="Y12" s="508"/>
      <c r="Z12" s="508"/>
      <c r="AA12" s="508"/>
      <c r="AB12" s="508"/>
      <c r="AC12" s="508"/>
      <c r="AD12" s="520" t="s">
        <v>2</v>
      </c>
      <c r="AE12" s="529"/>
      <c r="AF12" s="507"/>
      <c r="AG12" s="508"/>
      <c r="AH12" s="508"/>
      <c r="AI12" s="508"/>
      <c r="AJ12" s="508"/>
      <c r="AK12" s="508"/>
      <c r="AL12" s="520" t="s">
        <v>2</v>
      </c>
      <c r="AM12" s="521"/>
      <c r="AN12" s="1" t="str">
        <f t="shared" si="0"/>
        <v/>
      </c>
    </row>
    <row r="13" spans="1:42" ht="21" customHeight="1" x14ac:dyDescent="0.15">
      <c r="A13" s="71"/>
      <c r="B13" s="594"/>
      <c r="C13" s="576"/>
      <c r="D13" s="576"/>
      <c r="E13" s="576"/>
      <c r="F13" s="576"/>
      <c r="G13" s="577"/>
      <c r="H13" s="607"/>
      <c r="I13" s="519"/>
      <c r="J13" s="519"/>
      <c r="K13" s="519"/>
      <c r="L13" s="520"/>
      <c r="M13" s="509"/>
      <c r="N13" s="510"/>
      <c r="O13" s="511"/>
      <c r="P13" s="507"/>
      <c r="Q13" s="508"/>
      <c r="R13" s="508"/>
      <c r="S13" s="508"/>
      <c r="T13" s="508"/>
      <c r="U13" s="508"/>
      <c r="V13" s="519" t="s">
        <v>2</v>
      </c>
      <c r="W13" s="519"/>
      <c r="X13" s="507"/>
      <c r="Y13" s="508"/>
      <c r="Z13" s="508"/>
      <c r="AA13" s="508"/>
      <c r="AB13" s="508"/>
      <c r="AC13" s="508"/>
      <c r="AD13" s="520" t="s">
        <v>2</v>
      </c>
      <c r="AE13" s="529"/>
      <c r="AF13" s="507"/>
      <c r="AG13" s="508"/>
      <c r="AH13" s="508"/>
      <c r="AI13" s="508"/>
      <c r="AJ13" s="508"/>
      <c r="AK13" s="508"/>
      <c r="AL13" s="520" t="s">
        <v>2</v>
      </c>
      <c r="AM13" s="521"/>
      <c r="AN13" s="1" t="str">
        <f t="shared" si="0"/>
        <v/>
      </c>
    </row>
    <row r="14" spans="1:42" ht="21" customHeight="1" x14ac:dyDescent="0.15">
      <c r="A14" s="71"/>
      <c r="B14" s="594"/>
      <c r="C14" s="576"/>
      <c r="D14" s="576"/>
      <c r="E14" s="576"/>
      <c r="F14" s="576"/>
      <c r="G14" s="577"/>
      <c r="H14" s="607"/>
      <c r="I14" s="519"/>
      <c r="J14" s="519"/>
      <c r="K14" s="519"/>
      <c r="L14" s="520"/>
      <c r="M14" s="509"/>
      <c r="N14" s="510"/>
      <c r="O14" s="511"/>
      <c r="P14" s="507"/>
      <c r="Q14" s="508"/>
      <c r="R14" s="508"/>
      <c r="S14" s="508"/>
      <c r="T14" s="508"/>
      <c r="U14" s="508"/>
      <c r="V14" s="519" t="s">
        <v>2</v>
      </c>
      <c r="W14" s="519"/>
      <c r="X14" s="507"/>
      <c r="Y14" s="508"/>
      <c r="Z14" s="508"/>
      <c r="AA14" s="508"/>
      <c r="AB14" s="508"/>
      <c r="AC14" s="508"/>
      <c r="AD14" s="520" t="s">
        <v>2</v>
      </c>
      <c r="AE14" s="529"/>
      <c r="AF14" s="507"/>
      <c r="AG14" s="508"/>
      <c r="AH14" s="508"/>
      <c r="AI14" s="508"/>
      <c r="AJ14" s="508"/>
      <c r="AK14" s="508"/>
      <c r="AL14" s="520" t="s">
        <v>2</v>
      </c>
      <c r="AM14" s="521"/>
      <c r="AN14" s="1" t="str">
        <f t="shared" si="0"/>
        <v/>
      </c>
    </row>
    <row r="15" spans="1:42" ht="21" customHeight="1" x14ac:dyDescent="0.15">
      <c r="A15" s="71"/>
      <c r="B15" s="594"/>
      <c r="C15" s="576"/>
      <c r="D15" s="576"/>
      <c r="E15" s="576"/>
      <c r="F15" s="576"/>
      <c r="G15" s="577"/>
      <c r="H15" s="607"/>
      <c r="I15" s="519"/>
      <c r="J15" s="519"/>
      <c r="K15" s="519"/>
      <c r="L15" s="520"/>
      <c r="M15" s="509"/>
      <c r="N15" s="510"/>
      <c r="O15" s="511"/>
      <c r="P15" s="507"/>
      <c r="Q15" s="508"/>
      <c r="R15" s="508"/>
      <c r="S15" s="508"/>
      <c r="T15" s="508"/>
      <c r="U15" s="508"/>
      <c r="V15" s="519" t="s">
        <v>2</v>
      </c>
      <c r="W15" s="519"/>
      <c r="X15" s="507"/>
      <c r="Y15" s="508"/>
      <c r="Z15" s="508"/>
      <c r="AA15" s="508"/>
      <c r="AB15" s="508"/>
      <c r="AC15" s="508"/>
      <c r="AD15" s="520" t="s">
        <v>2</v>
      </c>
      <c r="AE15" s="529"/>
      <c r="AF15" s="507"/>
      <c r="AG15" s="508"/>
      <c r="AH15" s="508"/>
      <c r="AI15" s="508"/>
      <c r="AJ15" s="508"/>
      <c r="AK15" s="508"/>
      <c r="AL15" s="520" t="s">
        <v>2</v>
      </c>
      <c r="AM15" s="521"/>
      <c r="AN15" s="1" t="str">
        <f t="shared" si="0"/>
        <v/>
      </c>
    </row>
    <row r="16" spans="1:42" ht="21" customHeight="1" x14ac:dyDescent="0.15">
      <c r="A16" s="71"/>
      <c r="B16" s="594"/>
      <c r="C16" s="576"/>
      <c r="D16" s="576"/>
      <c r="E16" s="576"/>
      <c r="F16" s="576"/>
      <c r="G16" s="577"/>
      <c r="H16" s="607"/>
      <c r="I16" s="519"/>
      <c r="J16" s="519"/>
      <c r="K16" s="519"/>
      <c r="L16" s="520"/>
      <c r="M16" s="509"/>
      <c r="N16" s="510"/>
      <c r="O16" s="511"/>
      <c r="P16" s="507"/>
      <c r="Q16" s="508"/>
      <c r="R16" s="508"/>
      <c r="S16" s="508"/>
      <c r="T16" s="508"/>
      <c r="U16" s="508"/>
      <c r="V16" s="519" t="s">
        <v>2</v>
      </c>
      <c r="W16" s="519"/>
      <c r="X16" s="507"/>
      <c r="Y16" s="508"/>
      <c r="Z16" s="508"/>
      <c r="AA16" s="508"/>
      <c r="AB16" s="508"/>
      <c r="AC16" s="508"/>
      <c r="AD16" s="520" t="s">
        <v>2</v>
      </c>
      <c r="AE16" s="529"/>
      <c r="AF16" s="507"/>
      <c r="AG16" s="508"/>
      <c r="AH16" s="508"/>
      <c r="AI16" s="508"/>
      <c r="AJ16" s="508"/>
      <c r="AK16" s="508"/>
      <c r="AL16" s="520" t="s">
        <v>2</v>
      </c>
      <c r="AM16" s="521"/>
      <c r="AN16" s="1" t="str">
        <f t="shared" si="0"/>
        <v/>
      </c>
    </row>
    <row r="17" spans="1:42" ht="21" customHeight="1" x14ac:dyDescent="0.15">
      <c r="A17" s="71"/>
      <c r="B17" s="594"/>
      <c r="C17" s="576"/>
      <c r="D17" s="576"/>
      <c r="E17" s="576"/>
      <c r="F17" s="576"/>
      <c r="G17" s="577"/>
      <c r="H17" s="607"/>
      <c r="I17" s="519"/>
      <c r="J17" s="519"/>
      <c r="K17" s="519"/>
      <c r="L17" s="520"/>
      <c r="M17" s="509"/>
      <c r="N17" s="510"/>
      <c r="O17" s="511"/>
      <c r="P17" s="507"/>
      <c r="Q17" s="508"/>
      <c r="R17" s="508"/>
      <c r="S17" s="508"/>
      <c r="T17" s="508"/>
      <c r="U17" s="508"/>
      <c r="V17" s="519" t="s">
        <v>2</v>
      </c>
      <c r="W17" s="519"/>
      <c r="X17" s="507"/>
      <c r="Y17" s="508"/>
      <c r="Z17" s="508"/>
      <c r="AA17" s="508"/>
      <c r="AB17" s="508"/>
      <c r="AC17" s="508"/>
      <c r="AD17" s="520" t="s">
        <v>2</v>
      </c>
      <c r="AE17" s="529"/>
      <c r="AF17" s="507"/>
      <c r="AG17" s="508"/>
      <c r="AH17" s="508"/>
      <c r="AI17" s="508"/>
      <c r="AJ17" s="508"/>
      <c r="AK17" s="508"/>
      <c r="AL17" s="520" t="s">
        <v>2</v>
      </c>
      <c r="AM17" s="521"/>
      <c r="AN17" s="1" t="str">
        <f t="shared" si="0"/>
        <v/>
      </c>
    </row>
    <row r="18" spans="1:42" ht="21" customHeight="1" x14ac:dyDescent="0.15">
      <c r="A18" s="71"/>
      <c r="B18" s="594"/>
      <c r="C18" s="576"/>
      <c r="D18" s="576"/>
      <c r="E18" s="576"/>
      <c r="F18" s="576"/>
      <c r="G18" s="577"/>
      <c r="H18" s="607"/>
      <c r="I18" s="519"/>
      <c r="J18" s="519"/>
      <c r="K18" s="519"/>
      <c r="L18" s="520"/>
      <c r="M18" s="509"/>
      <c r="N18" s="510"/>
      <c r="O18" s="511"/>
      <c r="P18" s="507"/>
      <c r="Q18" s="508"/>
      <c r="R18" s="508"/>
      <c r="S18" s="508"/>
      <c r="T18" s="508"/>
      <c r="U18" s="508"/>
      <c r="V18" s="519" t="s">
        <v>2</v>
      </c>
      <c r="W18" s="519"/>
      <c r="X18" s="507"/>
      <c r="Y18" s="508"/>
      <c r="Z18" s="508"/>
      <c r="AA18" s="508"/>
      <c r="AB18" s="508"/>
      <c r="AC18" s="508"/>
      <c r="AD18" s="520" t="s">
        <v>2</v>
      </c>
      <c r="AE18" s="529"/>
      <c r="AF18" s="507"/>
      <c r="AG18" s="508"/>
      <c r="AH18" s="508"/>
      <c r="AI18" s="508"/>
      <c r="AJ18" s="508"/>
      <c r="AK18" s="508"/>
      <c r="AL18" s="520" t="s">
        <v>2</v>
      </c>
      <c r="AM18" s="521"/>
      <c r="AN18" s="1" t="str">
        <f t="shared" si="0"/>
        <v/>
      </c>
    </row>
    <row r="19" spans="1:42" ht="21" customHeight="1" thickBot="1" x14ac:dyDescent="0.2">
      <c r="A19" s="71"/>
      <c r="B19" s="578"/>
      <c r="C19" s="579"/>
      <c r="D19" s="579"/>
      <c r="E19" s="579"/>
      <c r="F19" s="579"/>
      <c r="G19" s="580"/>
      <c r="H19" s="608"/>
      <c r="I19" s="600"/>
      <c r="J19" s="600"/>
      <c r="K19" s="600"/>
      <c r="L19" s="598"/>
      <c r="M19" s="595"/>
      <c r="N19" s="596"/>
      <c r="O19" s="597"/>
      <c r="P19" s="527"/>
      <c r="Q19" s="528"/>
      <c r="R19" s="528"/>
      <c r="S19" s="528"/>
      <c r="T19" s="528"/>
      <c r="U19" s="528"/>
      <c r="V19" s="600" t="s">
        <v>2</v>
      </c>
      <c r="W19" s="600"/>
      <c r="X19" s="527"/>
      <c r="Y19" s="528"/>
      <c r="Z19" s="528"/>
      <c r="AA19" s="528"/>
      <c r="AB19" s="528"/>
      <c r="AC19" s="528"/>
      <c r="AD19" s="598" t="s">
        <v>2</v>
      </c>
      <c r="AE19" s="601"/>
      <c r="AF19" s="527"/>
      <c r="AG19" s="528"/>
      <c r="AH19" s="528"/>
      <c r="AI19" s="528"/>
      <c r="AJ19" s="528"/>
      <c r="AK19" s="528"/>
      <c r="AL19" s="598" t="s">
        <v>2</v>
      </c>
      <c r="AM19" s="599"/>
      <c r="AN19" s="1" t="str">
        <f t="shared" si="0"/>
        <v/>
      </c>
    </row>
    <row r="20" spans="1:42" ht="21" customHeight="1" x14ac:dyDescent="0.15">
      <c r="P20" s="574"/>
      <c r="Q20" s="575"/>
      <c r="R20" s="575"/>
      <c r="S20" s="575"/>
      <c r="T20" s="575"/>
      <c r="U20" s="575"/>
      <c r="X20" s="574"/>
      <c r="Y20" s="575"/>
      <c r="Z20" s="575"/>
      <c r="AA20" s="575"/>
      <c r="AB20" s="575"/>
      <c r="AC20" s="575"/>
      <c r="AF20" s="574"/>
      <c r="AG20" s="575"/>
      <c r="AH20" s="575"/>
      <c r="AI20" s="575"/>
      <c r="AJ20" s="575"/>
      <c r="AK20" s="575"/>
      <c r="AP20" s="17"/>
    </row>
    <row r="21" spans="1:42" ht="21" customHeight="1" thickBot="1" x14ac:dyDescent="0.2">
      <c r="B21" s="10" t="s">
        <v>19</v>
      </c>
      <c r="AP21" s="17"/>
    </row>
    <row r="22" spans="1:42" ht="21" customHeight="1" x14ac:dyDescent="0.15">
      <c r="B22" s="538" t="s">
        <v>20</v>
      </c>
      <c r="C22" s="539"/>
      <c r="D22" s="539"/>
      <c r="E22" s="539"/>
      <c r="F22" s="539"/>
      <c r="G22" s="539"/>
      <c r="H22" s="539"/>
      <c r="I22" s="539"/>
      <c r="J22" s="539"/>
      <c r="K22" s="539"/>
      <c r="L22" s="539"/>
      <c r="M22" s="539"/>
      <c r="N22" s="539"/>
      <c r="O22" s="539"/>
      <c r="P22" s="515" t="s">
        <v>144</v>
      </c>
      <c r="Q22" s="516"/>
      <c r="R22" s="516"/>
      <c r="S22" s="516"/>
      <c r="T22" s="516"/>
      <c r="U22" s="516"/>
      <c r="V22" s="516"/>
      <c r="W22" s="517"/>
      <c r="X22" s="515" t="s">
        <v>33</v>
      </c>
      <c r="Y22" s="516"/>
      <c r="Z22" s="516"/>
      <c r="AA22" s="516"/>
      <c r="AB22" s="516"/>
      <c r="AC22" s="516"/>
      <c r="AD22" s="516"/>
      <c r="AE22" s="517"/>
      <c r="AF22" s="515" t="s">
        <v>133</v>
      </c>
      <c r="AG22" s="516"/>
      <c r="AH22" s="516"/>
      <c r="AI22" s="516"/>
      <c r="AJ22" s="516"/>
      <c r="AK22" s="516"/>
      <c r="AL22" s="516"/>
      <c r="AM22" s="518"/>
      <c r="AP22" s="17"/>
    </row>
    <row r="23" spans="1:42" ht="21" customHeight="1" x14ac:dyDescent="0.15">
      <c r="B23" s="540"/>
      <c r="C23" s="541"/>
      <c r="D23" s="541"/>
      <c r="E23" s="541"/>
      <c r="F23" s="541"/>
      <c r="G23" s="541"/>
      <c r="H23" s="541"/>
      <c r="I23" s="541"/>
      <c r="J23" s="541"/>
      <c r="K23" s="541"/>
      <c r="L23" s="541"/>
      <c r="M23" s="541"/>
      <c r="N23" s="541"/>
      <c r="O23" s="541"/>
      <c r="P23" s="591" t="s">
        <v>46</v>
      </c>
      <c r="Q23" s="592"/>
      <c r="R23" s="592"/>
      <c r="S23" s="592"/>
      <c r="T23" s="592"/>
      <c r="U23" s="592"/>
      <c r="V23" s="592"/>
      <c r="W23" s="593"/>
      <c r="X23" s="591" t="s">
        <v>146</v>
      </c>
      <c r="Y23" s="592"/>
      <c r="Z23" s="592"/>
      <c r="AA23" s="592"/>
      <c r="AB23" s="592"/>
      <c r="AC23" s="592"/>
      <c r="AD23" s="592"/>
      <c r="AE23" s="593"/>
      <c r="AF23" s="591" t="s">
        <v>146</v>
      </c>
      <c r="AG23" s="592"/>
      <c r="AH23" s="592"/>
      <c r="AI23" s="592"/>
      <c r="AJ23" s="592"/>
      <c r="AK23" s="592"/>
      <c r="AL23" s="592"/>
      <c r="AM23" s="603"/>
      <c r="AP23" s="2"/>
    </row>
    <row r="24" spans="1:42" ht="21" customHeight="1" x14ac:dyDescent="0.15">
      <c r="B24" s="540"/>
      <c r="C24" s="541"/>
      <c r="D24" s="541"/>
      <c r="E24" s="541"/>
      <c r="F24" s="541"/>
      <c r="G24" s="541"/>
      <c r="H24" s="541"/>
      <c r="I24" s="541"/>
      <c r="J24" s="541"/>
      <c r="K24" s="541"/>
      <c r="L24" s="541"/>
      <c r="M24" s="541"/>
      <c r="N24" s="541"/>
      <c r="O24" s="541"/>
      <c r="P24" s="591" t="s">
        <v>31</v>
      </c>
      <c r="Q24" s="593"/>
      <c r="R24" s="591" t="s">
        <v>32</v>
      </c>
      <c r="S24" s="592"/>
      <c r="T24" s="592"/>
      <c r="U24" s="592"/>
      <c r="V24" s="592"/>
      <c r="W24" s="593"/>
      <c r="X24" s="591" t="s">
        <v>31</v>
      </c>
      <c r="Y24" s="593"/>
      <c r="Z24" s="591" t="s">
        <v>32</v>
      </c>
      <c r="AA24" s="592"/>
      <c r="AB24" s="592"/>
      <c r="AC24" s="592"/>
      <c r="AD24" s="592"/>
      <c r="AE24" s="593"/>
      <c r="AF24" s="591" t="s">
        <v>31</v>
      </c>
      <c r="AG24" s="593"/>
      <c r="AH24" s="591" t="s">
        <v>32</v>
      </c>
      <c r="AI24" s="592"/>
      <c r="AJ24" s="592"/>
      <c r="AK24" s="592"/>
      <c r="AL24" s="592"/>
      <c r="AM24" s="603"/>
      <c r="AP24" s="2"/>
    </row>
    <row r="25" spans="1:42" ht="21" customHeight="1" x14ac:dyDescent="0.15">
      <c r="B25" s="540"/>
      <c r="C25" s="541"/>
      <c r="D25" s="541"/>
      <c r="E25" s="541"/>
      <c r="F25" s="541"/>
      <c r="G25" s="541"/>
      <c r="H25" s="541"/>
      <c r="I25" s="541"/>
      <c r="J25" s="541"/>
      <c r="K25" s="541"/>
      <c r="L25" s="541"/>
      <c r="M25" s="541"/>
      <c r="N25" s="541"/>
      <c r="O25" s="541"/>
      <c r="P25" s="509"/>
      <c r="Q25" s="511"/>
      <c r="R25" s="509"/>
      <c r="S25" s="510"/>
      <c r="T25" s="510"/>
      <c r="U25" s="510"/>
      <c r="V25" s="510" t="s">
        <v>149</v>
      </c>
      <c r="W25" s="511"/>
      <c r="X25" s="509"/>
      <c r="Y25" s="511"/>
      <c r="Z25" s="509"/>
      <c r="AA25" s="510"/>
      <c r="AB25" s="510"/>
      <c r="AC25" s="510"/>
      <c r="AD25" s="510" t="s">
        <v>149</v>
      </c>
      <c r="AE25" s="511"/>
      <c r="AF25" s="509"/>
      <c r="AG25" s="511"/>
      <c r="AH25" s="509"/>
      <c r="AI25" s="510"/>
      <c r="AJ25" s="510"/>
      <c r="AK25" s="510"/>
      <c r="AL25" s="510" t="s">
        <v>149</v>
      </c>
      <c r="AM25" s="604"/>
    </row>
    <row r="26" spans="1:42" ht="21" customHeight="1" thickBot="1" x14ac:dyDescent="0.2">
      <c r="B26" s="586"/>
      <c r="C26" s="587"/>
      <c r="D26" s="587"/>
      <c r="E26" s="587"/>
      <c r="F26" s="587"/>
      <c r="G26" s="587"/>
      <c r="H26" s="587"/>
      <c r="I26" s="587"/>
      <c r="J26" s="587"/>
      <c r="K26" s="587"/>
      <c r="L26" s="587"/>
      <c r="M26" s="587"/>
      <c r="N26" s="587"/>
      <c r="O26" s="587"/>
      <c r="P26" s="585"/>
      <c r="Q26" s="584"/>
      <c r="R26" s="585"/>
      <c r="S26" s="583"/>
      <c r="T26" s="583"/>
      <c r="U26" s="583"/>
      <c r="V26" s="583"/>
      <c r="W26" s="584"/>
      <c r="X26" s="585"/>
      <c r="Y26" s="584"/>
      <c r="Z26" s="585"/>
      <c r="AA26" s="583"/>
      <c r="AB26" s="583"/>
      <c r="AC26" s="583"/>
      <c r="AD26" s="583"/>
      <c r="AE26" s="584"/>
      <c r="AF26" s="585"/>
      <c r="AG26" s="584"/>
      <c r="AH26" s="585"/>
      <c r="AI26" s="583"/>
      <c r="AJ26" s="583"/>
      <c r="AK26" s="583"/>
      <c r="AL26" s="583"/>
      <c r="AM26" s="605"/>
    </row>
    <row r="27" spans="1:42" ht="21" customHeight="1" thickBot="1" x14ac:dyDescent="0.2"/>
    <row r="28" spans="1:42" ht="21" customHeight="1" x14ac:dyDescent="0.15">
      <c r="B28" s="538" t="s">
        <v>342</v>
      </c>
      <c r="C28" s="539"/>
      <c r="D28" s="539"/>
      <c r="E28" s="539"/>
      <c r="F28" s="539"/>
      <c r="G28" s="539"/>
      <c r="H28" s="588"/>
      <c r="I28" s="539" t="s">
        <v>153</v>
      </c>
      <c r="J28" s="539"/>
      <c r="K28" s="539"/>
      <c r="L28" s="539"/>
      <c r="M28" s="539"/>
      <c r="N28" s="539"/>
      <c r="O28" s="588"/>
      <c r="P28" s="515" t="s">
        <v>144</v>
      </c>
      <c r="Q28" s="516"/>
      <c r="R28" s="516"/>
      <c r="S28" s="516"/>
      <c r="T28" s="516"/>
      <c r="U28" s="516"/>
      <c r="V28" s="516"/>
      <c r="W28" s="517"/>
      <c r="X28" s="515" t="s">
        <v>33</v>
      </c>
      <c r="Y28" s="516"/>
      <c r="Z28" s="516"/>
      <c r="AA28" s="516"/>
      <c r="AB28" s="516"/>
      <c r="AC28" s="516"/>
      <c r="AD28" s="516"/>
      <c r="AE28" s="517"/>
      <c r="AF28" s="515" t="s">
        <v>133</v>
      </c>
      <c r="AG28" s="516"/>
      <c r="AH28" s="516"/>
      <c r="AI28" s="516"/>
      <c r="AJ28" s="516"/>
      <c r="AK28" s="516"/>
      <c r="AL28" s="516"/>
      <c r="AM28" s="518"/>
      <c r="AN28" s="65"/>
      <c r="AO28" s="3"/>
      <c r="AP28" s="3"/>
    </row>
    <row r="29" spans="1:42" ht="21" customHeight="1" x14ac:dyDescent="0.15">
      <c r="B29" s="540"/>
      <c r="C29" s="541"/>
      <c r="D29" s="541"/>
      <c r="E29" s="541"/>
      <c r="F29" s="541"/>
      <c r="G29" s="541"/>
      <c r="H29" s="589"/>
      <c r="I29" s="541"/>
      <c r="J29" s="541"/>
      <c r="K29" s="541"/>
      <c r="L29" s="541"/>
      <c r="M29" s="541"/>
      <c r="N29" s="541"/>
      <c r="O29" s="589"/>
      <c r="P29" s="591" t="s">
        <v>46</v>
      </c>
      <c r="Q29" s="592"/>
      <c r="R29" s="592"/>
      <c r="S29" s="592"/>
      <c r="T29" s="592"/>
      <c r="U29" s="592"/>
      <c r="V29" s="592"/>
      <c r="W29" s="593"/>
      <c r="X29" s="591" t="s">
        <v>146</v>
      </c>
      <c r="Y29" s="592"/>
      <c r="Z29" s="592"/>
      <c r="AA29" s="592"/>
      <c r="AB29" s="592"/>
      <c r="AC29" s="592"/>
      <c r="AD29" s="592"/>
      <c r="AE29" s="593"/>
      <c r="AF29" s="591" t="s">
        <v>146</v>
      </c>
      <c r="AG29" s="592"/>
      <c r="AH29" s="592"/>
      <c r="AI29" s="592"/>
      <c r="AJ29" s="592"/>
      <c r="AK29" s="592"/>
      <c r="AL29" s="592"/>
      <c r="AM29" s="603"/>
      <c r="AN29" s="65"/>
      <c r="AO29" s="3"/>
      <c r="AP29" s="3"/>
    </row>
    <row r="30" spans="1:42" ht="21" customHeight="1" x14ac:dyDescent="0.15">
      <c r="B30" s="542"/>
      <c r="C30" s="543"/>
      <c r="D30" s="543"/>
      <c r="E30" s="543"/>
      <c r="F30" s="543"/>
      <c r="G30" s="543"/>
      <c r="H30" s="590"/>
      <c r="I30" s="543"/>
      <c r="J30" s="543"/>
      <c r="K30" s="543"/>
      <c r="L30" s="543"/>
      <c r="M30" s="543"/>
      <c r="N30" s="543"/>
      <c r="O30" s="590"/>
      <c r="P30" s="591" t="s">
        <v>275</v>
      </c>
      <c r="Q30" s="593"/>
      <c r="R30" s="591" t="s">
        <v>32</v>
      </c>
      <c r="S30" s="592"/>
      <c r="T30" s="592"/>
      <c r="U30" s="592"/>
      <c r="V30" s="592"/>
      <c r="W30" s="593"/>
      <c r="X30" s="591" t="s">
        <v>276</v>
      </c>
      <c r="Y30" s="593"/>
      <c r="Z30" s="591" t="s">
        <v>32</v>
      </c>
      <c r="AA30" s="592"/>
      <c r="AB30" s="592"/>
      <c r="AC30" s="592"/>
      <c r="AD30" s="592"/>
      <c r="AE30" s="593"/>
      <c r="AF30" s="591" t="s">
        <v>277</v>
      </c>
      <c r="AG30" s="593"/>
      <c r="AH30" s="591" t="s">
        <v>32</v>
      </c>
      <c r="AI30" s="592"/>
      <c r="AJ30" s="592"/>
      <c r="AK30" s="592"/>
      <c r="AL30" s="592"/>
      <c r="AM30" s="603"/>
      <c r="AN30" s="65"/>
      <c r="AO30" s="3"/>
      <c r="AP30" s="3"/>
    </row>
    <row r="31" spans="1:42" ht="21" customHeight="1" x14ac:dyDescent="0.15">
      <c r="B31" s="569"/>
      <c r="C31" s="534"/>
      <c r="D31" s="534"/>
      <c r="E31" s="534"/>
      <c r="F31" s="534"/>
      <c r="G31" s="534"/>
      <c r="H31" s="581" t="s">
        <v>2</v>
      </c>
      <c r="I31" s="534"/>
      <c r="J31" s="534"/>
      <c r="K31" s="534"/>
      <c r="L31" s="534"/>
      <c r="M31" s="534"/>
      <c r="N31" s="534"/>
      <c r="O31" s="534" t="s">
        <v>2</v>
      </c>
      <c r="P31" s="509"/>
      <c r="Q31" s="511"/>
      <c r="R31" s="509"/>
      <c r="S31" s="510"/>
      <c r="T31" s="510"/>
      <c r="U31" s="510"/>
      <c r="V31" s="510" t="s">
        <v>149</v>
      </c>
      <c r="W31" s="511"/>
      <c r="X31" s="509"/>
      <c r="Y31" s="511"/>
      <c r="Z31" s="509"/>
      <c r="AA31" s="510"/>
      <c r="AB31" s="510"/>
      <c r="AC31" s="510"/>
      <c r="AD31" s="510" t="s">
        <v>149</v>
      </c>
      <c r="AE31" s="511"/>
      <c r="AF31" s="509"/>
      <c r="AG31" s="511"/>
      <c r="AH31" s="509"/>
      <c r="AI31" s="510"/>
      <c r="AJ31" s="510"/>
      <c r="AK31" s="510"/>
      <c r="AL31" s="510" t="s">
        <v>149</v>
      </c>
      <c r="AM31" s="604"/>
      <c r="AN31" s="202"/>
      <c r="AO31" s="3"/>
      <c r="AP31" s="3"/>
    </row>
    <row r="32" spans="1:42" ht="21" customHeight="1" thickBot="1" x14ac:dyDescent="0.2">
      <c r="B32" s="570"/>
      <c r="C32" s="535"/>
      <c r="D32" s="535"/>
      <c r="E32" s="535"/>
      <c r="F32" s="535"/>
      <c r="G32" s="535"/>
      <c r="H32" s="582"/>
      <c r="I32" s="535"/>
      <c r="J32" s="535"/>
      <c r="K32" s="535"/>
      <c r="L32" s="535"/>
      <c r="M32" s="535"/>
      <c r="N32" s="535"/>
      <c r="O32" s="535"/>
      <c r="P32" s="585"/>
      <c r="Q32" s="584"/>
      <c r="R32" s="585"/>
      <c r="S32" s="583"/>
      <c r="T32" s="583"/>
      <c r="U32" s="583"/>
      <c r="V32" s="583"/>
      <c r="W32" s="584"/>
      <c r="X32" s="585"/>
      <c r="Y32" s="584"/>
      <c r="Z32" s="585"/>
      <c r="AA32" s="583"/>
      <c r="AB32" s="583"/>
      <c r="AC32" s="583"/>
      <c r="AD32" s="583"/>
      <c r="AE32" s="584"/>
      <c r="AF32" s="585"/>
      <c r="AG32" s="584"/>
      <c r="AH32" s="585"/>
      <c r="AI32" s="583"/>
      <c r="AJ32" s="583"/>
      <c r="AK32" s="583"/>
      <c r="AL32" s="583"/>
      <c r="AM32" s="605"/>
      <c r="AN32" s="202"/>
      <c r="AO32" s="3"/>
      <c r="AP32" s="3"/>
    </row>
    <row r="33" spans="1:42" ht="21" customHeight="1" thickBot="1" x14ac:dyDescent="0.2">
      <c r="AO33" s="3"/>
      <c r="AP33" s="3"/>
    </row>
    <row r="34" spans="1:42" ht="21" customHeight="1" thickTop="1" x14ac:dyDescent="0.15">
      <c r="B34" s="538" t="s">
        <v>154</v>
      </c>
      <c r="C34" s="539"/>
      <c r="D34" s="539"/>
      <c r="E34" s="539"/>
      <c r="F34" s="539"/>
      <c r="G34" s="539"/>
      <c r="H34" s="539"/>
      <c r="I34" s="544" t="s">
        <v>155</v>
      </c>
      <c r="J34" s="545"/>
      <c r="K34" s="545"/>
      <c r="L34" s="545"/>
      <c r="M34" s="545"/>
      <c r="N34" s="545"/>
      <c r="O34" s="546"/>
      <c r="P34" s="561" t="s">
        <v>144</v>
      </c>
      <c r="Q34" s="562"/>
      <c r="R34" s="562"/>
      <c r="S34" s="562"/>
      <c r="T34" s="562"/>
      <c r="U34" s="562"/>
      <c r="V34" s="562"/>
      <c r="W34" s="563"/>
      <c r="X34" s="567" t="s">
        <v>33</v>
      </c>
      <c r="Y34" s="562"/>
      <c r="Z34" s="562"/>
      <c r="AA34" s="562"/>
      <c r="AB34" s="562"/>
      <c r="AC34" s="562"/>
      <c r="AD34" s="562"/>
      <c r="AE34" s="563"/>
      <c r="AF34" s="567" t="s">
        <v>133</v>
      </c>
      <c r="AG34" s="562"/>
      <c r="AH34" s="562"/>
      <c r="AI34" s="562"/>
      <c r="AJ34" s="562"/>
      <c r="AK34" s="562"/>
      <c r="AL34" s="562"/>
      <c r="AM34" s="602"/>
    </row>
    <row r="35" spans="1:42" ht="21" customHeight="1" x14ac:dyDescent="0.15">
      <c r="B35" s="540"/>
      <c r="C35" s="541"/>
      <c r="D35" s="541"/>
      <c r="E35" s="541"/>
      <c r="F35" s="541"/>
      <c r="G35" s="541"/>
      <c r="H35" s="541"/>
      <c r="I35" s="547"/>
      <c r="J35" s="548"/>
      <c r="K35" s="548"/>
      <c r="L35" s="548"/>
      <c r="M35" s="548"/>
      <c r="N35" s="548"/>
      <c r="O35" s="549"/>
      <c r="P35" s="564" t="s">
        <v>46</v>
      </c>
      <c r="Q35" s="565"/>
      <c r="R35" s="565"/>
      <c r="S35" s="565"/>
      <c r="T35" s="565"/>
      <c r="U35" s="565"/>
      <c r="V35" s="565"/>
      <c r="W35" s="566"/>
      <c r="X35" s="568" t="s">
        <v>146</v>
      </c>
      <c r="Y35" s="565"/>
      <c r="Z35" s="565"/>
      <c r="AA35" s="565"/>
      <c r="AB35" s="565"/>
      <c r="AC35" s="565"/>
      <c r="AD35" s="565"/>
      <c r="AE35" s="566"/>
      <c r="AF35" s="568" t="s">
        <v>146</v>
      </c>
      <c r="AG35" s="565"/>
      <c r="AH35" s="565"/>
      <c r="AI35" s="565"/>
      <c r="AJ35" s="565"/>
      <c r="AK35" s="565"/>
      <c r="AL35" s="565"/>
      <c r="AM35" s="573"/>
    </row>
    <row r="36" spans="1:42" ht="21" customHeight="1" x14ac:dyDescent="0.15">
      <c r="B36" s="542"/>
      <c r="C36" s="543"/>
      <c r="D36" s="543"/>
      <c r="E36" s="543"/>
      <c r="F36" s="543"/>
      <c r="G36" s="543"/>
      <c r="H36" s="543"/>
      <c r="I36" s="550"/>
      <c r="J36" s="551"/>
      <c r="K36" s="551"/>
      <c r="L36" s="551"/>
      <c r="M36" s="551"/>
      <c r="N36" s="551"/>
      <c r="O36" s="552"/>
      <c r="P36" s="564" t="s">
        <v>278</v>
      </c>
      <c r="Q36" s="566"/>
      <c r="R36" s="568" t="s">
        <v>32</v>
      </c>
      <c r="S36" s="565"/>
      <c r="T36" s="565"/>
      <c r="U36" s="565"/>
      <c r="V36" s="565"/>
      <c r="W36" s="566"/>
      <c r="X36" s="568" t="s">
        <v>279</v>
      </c>
      <c r="Y36" s="566"/>
      <c r="Z36" s="568" t="s">
        <v>32</v>
      </c>
      <c r="AA36" s="565"/>
      <c r="AB36" s="565"/>
      <c r="AC36" s="565"/>
      <c r="AD36" s="565"/>
      <c r="AE36" s="566"/>
      <c r="AF36" s="568" t="s">
        <v>280</v>
      </c>
      <c r="AG36" s="566"/>
      <c r="AH36" s="568" t="s">
        <v>32</v>
      </c>
      <c r="AI36" s="565"/>
      <c r="AJ36" s="565"/>
      <c r="AK36" s="565"/>
      <c r="AL36" s="565"/>
      <c r="AM36" s="573"/>
    </row>
    <row r="37" spans="1:42" ht="21" customHeight="1" x14ac:dyDescent="0.15">
      <c r="B37" s="569"/>
      <c r="C37" s="534"/>
      <c r="D37" s="534"/>
      <c r="E37" s="534"/>
      <c r="F37" s="534"/>
      <c r="G37" s="534"/>
      <c r="H37" s="534" t="s">
        <v>2</v>
      </c>
      <c r="I37" s="553"/>
      <c r="J37" s="554"/>
      <c r="K37" s="554"/>
      <c r="L37" s="554"/>
      <c r="M37" s="554"/>
      <c r="N37" s="554"/>
      <c r="O37" s="536" t="s">
        <v>2</v>
      </c>
      <c r="P37" s="571"/>
      <c r="Q37" s="531"/>
      <c r="R37" s="530"/>
      <c r="S37" s="557"/>
      <c r="T37" s="557"/>
      <c r="U37" s="557"/>
      <c r="V37" s="557" t="s">
        <v>149</v>
      </c>
      <c r="W37" s="531"/>
      <c r="X37" s="530"/>
      <c r="Y37" s="531"/>
      <c r="Z37" s="530"/>
      <c r="AA37" s="557"/>
      <c r="AB37" s="557"/>
      <c r="AC37" s="557"/>
      <c r="AD37" s="557" t="s">
        <v>149</v>
      </c>
      <c r="AE37" s="531"/>
      <c r="AF37" s="530"/>
      <c r="AG37" s="531"/>
      <c r="AH37" s="530"/>
      <c r="AI37" s="557"/>
      <c r="AJ37" s="557"/>
      <c r="AK37" s="557"/>
      <c r="AL37" s="557" t="s">
        <v>149</v>
      </c>
      <c r="AM37" s="559"/>
    </row>
    <row r="38" spans="1:42" ht="21" customHeight="1" thickBot="1" x14ac:dyDescent="0.2">
      <c r="B38" s="570"/>
      <c r="C38" s="535"/>
      <c r="D38" s="535"/>
      <c r="E38" s="535"/>
      <c r="F38" s="535"/>
      <c r="G38" s="535"/>
      <c r="H38" s="535"/>
      <c r="I38" s="555"/>
      <c r="J38" s="556"/>
      <c r="K38" s="556"/>
      <c r="L38" s="556"/>
      <c r="M38" s="556"/>
      <c r="N38" s="556"/>
      <c r="O38" s="537"/>
      <c r="P38" s="572"/>
      <c r="Q38" s="533"/>
      <c r="R38" s="532"/>
      <c r="S38" s="558"/>
      <c r="T38" s="558"/>
      <c r="U38" s="558"/>
      <c r="V38" s="558"/>
      <c r="W38" s="533"/>
      <c r="X38" s="532"/>
      <c r="Y38" s="533"/>
      <c r="Z38" s="532"/>
      <c r="AA38" s="558"/>
      <c r="AB38" s="558"/>
      <c r="AC38" s="558"/>
      <c r="AD38" s="558"/>
      <c r="AE38" s="533"/>
      <c r="AF38" s="532"/>
      <c r="AG38" s="533"/>
      <c r="AH38" s="532"/>
      <c r="AI38" s="558"/>
      <c r="AJ38" s="558"/>
      <c r="AK38" s="558"/>
      <c r="AL38" s="558"/>
      <c r="AM38" s="560"/>
    </row>
    <row r="39" spans="1:42" ht="21" customHeight="1" thickBot="1" x14ac:dyDescent="0.2">
      <c r="AO39" s="3"/>
      <c r="AP39" s="3"/>
    </row>
    <row r="40" spans="1:42" ht="21" customHeight="1" x14ac:dyDescent="0.15">
      <c r="B40" s="628" t="s">
        <v>69</v>
      </c>
      <c r="C40" s="513"/>
      <c r="D40" s="513"/>
      <c r="E40" s="513"/>
      <c r="F40" s="513"/>
      <c r="G40" s="513"/>
      <c r="H40" s="514"/>
      <c r="I40" s="634" t="s">
        <v>281</v>
      </c>
      <c r="J40" s="635"/>
      <c r="K40" s="635"/>
      <c r="L40" s="635"/>
      <c r="M40" s="635"/>
      <c r="N40" s="635"/>
      <c r="O40" s="636"/>
      <c r="AO40" s="3"/>
      <c r="AP40" s="3"/>
    </row>
    <row r="41" spans="1:42" ht="21" customHeight="1" x14ac:dyDescent="0.15">
      <c r="B41" s="629"/>
      <c r="C41" s="630"/>
      <c r="D41" s="630"/>
      <c r="E41" s="630"/>
      <c r="F41" s="630"/>
      <c r="G41" s="630"/>
      <c r="H41" s="631"/>
      <c r="I41" s="637"/>
      <c r="J41" s="638"/>
      <c r="K41" s="638"/>
      <c r="L41" s="638"/>
      <c r="M41" s="638"/>
      <c r="N41" s="638"/>
      <c r="O41" s="639"/>
      <c r="AO41" s="3"/>
      <c r="AP41" s="3"/>
    </row>
    <row r="42" spans="1:42" ht="21" customHeight="1" x14ac:dyDescent="0.15">
      <c r="B42" s="632" t="s">
        <v>343</v>
      </c>
      <c r="C42" s="510"/>
      <c r="D42" s="510"/>
      <c r="E42" s="510"/>
      <c r="F42" s="510"/>
      <c r="G42" s="510"/>
      <c r="H42" s="511"/>
      <c r="I42" s="624"/>
      <c r="J42" s="624"/>
      <c r="K42" s="624"/>
      <c r="L42" s="624"/>
      <c r="M42" s="624"/>
      <c r="N42" s="624"/>
      <c r="O42" s="625"/>
      <c r="AO42" s="3"/>
      <c r="AP42" s="3"/>
    </row>
    <row r="43" spans="1:42" ht="21" customHeight="1" thickBot="1" x14ac:dyDescent="0.2">
      <c r="B43" s="633"/>
      <c r="C43" s="583"/>
      <c r="D43" s="583"/>
      <c r="E43" s="583"/>
      <c r="F43" s="583"/>
      <c r="G43" s="583"/>
      <c r="H43" s="584"/>
      <c r="I43" s="626"/>
      <c r="J43" s="626"/>
      <c r="K43" s="626"/>
      <c r="L43" s="626"/>
      <c r="M43" s="626"/>
      <c r="N43" s="626"/>
      <c r="O43" s="627"/>
      <c r="P43" s="1" t="s">
        <v>282</v>
      </c>
      <c r="AO43" s="3"/>
      <c r="AP43" s="3"/>
    </row>
    <row r="44" spans="1:42" ht="21" customHeight="1" x14ac:dyDescent="0.15">
      <c r="AO44" s="3"/>
      <c r="AP44" s="3"/>
    </row>
    <row r="45" spans="1:42" ht="21" customHeight="1" x14ac:dyDescent="0.15">
      <c r="A45" s="1"/>
      <c r="B45" s="72" t="s">
        <v>151</v>
      </c>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4"/>
    </row>
    <row r="46" spans="1:42" ht="21" customHeight="1" x14ac:dyDescent="0.15">
      <c r="A46" s="1"/>
      <c r="B46" s="640" t="s">
        <v>331</v>
      </c>
      <c r="C46" s="641"/>
      <c r="D46" s="641"/>
      <c r="E46" s="641"/>
      <c r="F46" s="641"/>
      <c r="G46" s="641"/>
      <c r="H46" s="641"/>
      <c r="I46" s="641"/>
      <c r="J46" s="641"/>
      <c r="K46" s="641"/>
      <c r="L46" s="641"/>
      <c r="M46" s="641"/>
      <c r="N46" s="641"/>
      <c r="O46" s="641"/>
      <c r="P46" s="641"/>
      <c r="Q46" s="641"/>
      <c r="R46" s="641"/>
      <c r="S46" s="641"/>
      <c r="T46" s="641"/>
      <c r="U46" s="641"/>
      <c r="V46" s="641"/>
      <c r="W46" s="641"/>
      <c r="X46" s="641"/>
      <c r="Y46" s="641"/>
      <c r="Z46" s="641"/>
      <c r="AA46" s="641"/>
      <c r="AB46" s="641"/>
      <c r="AC46" s="641"/>
      <c r="AD46" s="641"/>
      <c r="AE46" s="641"/>
      <c r="AF46" s="641"/>
      <c r="AG46" s="641"/>
      <c r="AH46" s="641"/>
      <c r="AI46" s="641"/>
      <c r="AJ46" s="641"/>
      <c r="AK46" s="641"/>
      <c r="AL46" s="641"/>
      <c r="AM46" s="642"/>
    </row>
    <row r="47" spans="1:42" ht="21" customHeight="1" x14ac:dyDescent="0.15">
      <c r="A47" s="1"/>
      <c r="B47" s="643"/>
      <c r="C47" s="644"/>
      <c r="D47" s="644"/>
      <c r="E47" s="644"/>
      <c r="F47" s="644"/>
      <c r="G47" s="644"/>
      <c r="H47" s="644"/>
      <c r="I47" s="644"/>
      <c r="J47" s="644"/>
      <c r="K47" s="644"/>
      <c r="L47" s="644"/>
      <c r="M47" s="644"/>
      <c r="N47" s="644"/>
      <c r="O47" s="644"/>
      <c r="P47" s="644"/>
      <c r="Q47" s="644"/>
      <c r="R47" s="644"/>
      <c r="S47" s="644"/>
      <c r="T47" s="644"/>
      <c r="U47" s="644"/>
      <c r="V47" s="644"/>
      <c r="W47" s="644"/>
      <c r="X47" s="644"/>
      <c r="Y47" s="644"/>
      <c r="Z47" s="644"/>
      <c r="AA47" s="644"/>
      <c r="AB47" s="644"/>
      <c r="AC47" s="644"/>
      <c r="AD47" s="644"/>
      <c r="AE47" s="644"/>
      <c r="AF47" s="644"/>
      <c r="AG47" s="644"/>
      <c r="AH47" s="644"/>
      <c r="AI47" s="644"/>
      <c r="AJ47" s="644"/>
      <c r="AK47" s="644"/>
      <c r="AL47" s="644"/>
      <c r="AM47" s="645"/>
    </row>
    <row r="48" spans="1:42" ht="21" customHeight="1" x14ac:dyDescent="0.15">
      <c r="A48" s="1"/>
      <c r="B48" s="643"/>
      <c r="C48" s="644"/>
      <c r="D48" s="644"/>
      <c r="E48" s="644"/>
      <c r="F48" s="644"/>
      <c r="G48" s="644"/>
      <c r="H48" s="644"/>
      <c r="I48" s="644"/>
      <c r="J48" s="644"/>
      <c r="K48" s="644"/>
      <c r="L48" s="644"/>
      <c r="M48" s="644"/>
      <c r="N48" s="644"/>
      <c r="O48" s="644"/>
      <c r="P48" s="644"/>
      <c r="Q48" s="644"/>
      <c r="R48" s="644"/>
      <c r="S48" s="644"/>
      <c r="T48" s="644"/>
      <c r="U48" s="644"/>
      <c r="V48" s="644"/>
      <c r="W48" s="644"/>
      <c r="X48" s="644"/>
      <c r="Y48" s="644"/>
      <c r="Z48" s="644"/>
      <c r="AA48" s="644"/>
      <c r="AB48" s="644"/>
      <c r="AC48" s="644"/>
      <c r="AD48" s="644"/>
      <c r="AE48" s="644"/>
      <c r="AF48" s="644"/>
      <c r="AG48" s="644"/>
      <c r="AH48" s="644"/>
      <c r="AI48" s="644"/>
      <c r="AJ48" s="644"/>
      <c r="AK48" s="644"/>
      <c r="AL48" s="644"/>
      <c r="AM48" s="645"/>
    </row>
    <row r="49" spans="1:42" ht="21" customHeight="1" x14ac:dyDescent="0.15">
      <c r="A49" s="1"/>
      <c r="B49" s="643"/>
      <c r="C49" s="644"/>
      <c r="D49" s="644"/>
      <c r="E49" s="644"/>
      <c r="F49" s="644"/>
      <c r="G49" s="644"/>
      <c r="H49" s="644"/>
      <c r="I49" s="644"/>
      <c r="J49" s="644"/>
      <c r="K49" s="644"/>
      <c r="L49" s="644"/>
      <c r="M49" s="644"/>
      <c r="N49" s="644"/>
      <c r="O49" s="644"/>
      <c r="P49" s="644"/>
      <c r="Q49" s="644"/>
      <c r="R49" s="644"/>
      <c r="S49" s="644"/>
      <c r="T49" s="644"/>
      <c r="U49" s="644"/>
      <c r="V49" s="644"/>
      <c r="W49" s="644"/>
      <c r="X49" s="644"/>
      <c r="Y49" s="644"/>
      <c r="Z49" s="644"/>
      <c r="AA49" s="644"/>
      <c r="AB49" s="644"/>
      <c r="AC49" s="644"/>
      <c r="AD49" s="644"/>
      <c r="AE49" s="644"/>
      <c r="AF49" s="644"/>
      <c r="AG49" s="644"/>
      <c r="AH49" s="644"/>
      <c r="AI49" s="644"/>
      <c r="AJ49" s="644"/>
      <c r="AK49" s="644"/>
      <c r="AL49" s="644"/>
      <c r="AM49" s="645"/>
    </row>
    <row r="50" spans="1:42" ht="21" customHeight="1" x14ac:dyDescent="0.15">
      <c r="A50" s="1"/>
      <c r="B50" s="643"/>
      <c r="C50" s="644"/>
      <c r="D50" s="644"/>
      <c r="E50" s="644"/>
      <c r="F50" s="644"/>
      <c r="G50" s="644"/>
      <c r="H50" s="644"/>
      <c r="I50" s="644"/>
      <c r="J50" s="644"/>
      <c r="K50" s="644"/>
      <c r="L50" s="644"/>
      <c r="M50" s="644"/>
      <c r="N50" s="644"/>
      <c r="O50" s="644"/>
      <c r="P50" s="644"/>
      <c r="Q50" s="644"/>
      <c r="R50" s="644"/>
      <c r="S50" s="644"/>
      <c r="T50" s="644"/>
      <c r="U50" s="644"/>
      <c r="V50" s="644"/>
      <c r="W50" s="644"/>
      <c r="X50" s="644"/>
      <c r="Y50" s="644"/>
      <c r="Z50" s="644"/>
      <c r="AA50" s="644"/>
      <c r="AB50" s="644"/>
      <c r="AC50" s="644"/>
      <c r="AD50" s="644"/>
      <c r="AE50" s="644"/>
      <c r="AF50" s="644"/>
      <c r="AG50" s="644"/>
      <c r="AH50" s="644"/>
      <c r="AI50" s="644"/>
      <c r="AJ50" s="644"/>
      <c r="AK50" s="644"/>
      <c r="AL50" s="644"/>
      <c r="AM50" s="645"/>
    </row>
    <row r="51" spans="1:42" ht="21" customHeight="1" x14ac:dyDescent="0.15">
      <c r="A51" s="1"/>
      <c r="B51" s="643"/>
      <c r="C51" s="644"/>
      <c r="D51" s="644"/>
      <c r="E51" s="644"/>
      <c r="F51" s="644"/>
      <c r="G51" s="644"/>
      <c r="H51" s="644"/>
      <c r="I51" s="644"/>
      <c r="J51" s="644"/>
      <c r="K51" s="644"/>
      <c r="L51" s="644"/>
      <c r="M51" s="644"/>
      <c r="N51" s="644"/>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4"/>
      <c r="AL51" s="644"/>
      <c r="AM51" s="645"/>
    </row>
    <row r="52" spans="1:42" ht="21" customHeight="1" x14ac:dyDescent="0.15">
      <c r="A52" s="1"/>
      <c r="B52" s="643"/>
      <c r="C52" s="644"/>
      <c r="D52" s="644"/>
      <c r="E52" s="644"/>
      <c r="F52" s="644"/>
      <c r="G52" s="644"/>
      <c r="H52" s="644"/>
      <c r="I52" s="644"/>
      <c r="J52" s="644"/>
      <c r="K52" s="644"/>
      <c r="L52" s="644"/>
      <c r="M52" s="644"/>
      <c r="N52" s="644"/>
      <c r="O52" s="644"/>
      <c r="P52" s="644"/>
      <c r="Q52" s="644"/>
      <c r="R52" s="644"/>
      <c r="S52" s="644"/>
      <c r="T52" s="644"/>
      <c r="U52" s="644"/>
      <c r="V52" s="644"/>
      <c r="W52" s="644"/>
      <c r="X52" s="644"/>
      <c r="Y52" s="644"/>
      <c r="Z52" s="644"/>
      <c r="AA52" s="644"/>
      <c r="AB52" s="644"/>
      <c r="AC52" s="644"/>
      <c r="AD52" s="644"/>
      <c r="AE52" s="644"/>
      <c r="AF52" s="644"/>
      <c r="AG52" s="644"/>
      <c r="AH52" s="644"/>
      <c r="AI52" s="644"/>
      <c r="AJ52" s="644"/>
      <c r="AK52" s="644"/>
      <c r="AL52" s="644"/>
      <c r="AM52" s="645"/>
    </row>
    <row r="53" spans="1:42" ht="21" customHeight="1" x14ac:dyDescent="0.15">
      <c r="A53" s="1"/>
      <c r="B53" s="646"/>
      <c r="C53" s="647"/>
      <c r="D53" s="647"/>
      <c r="E53" s="647"/>
      <c r="F53" s="647"/>
      <c r="G53" s="647"/>
      <c r="H53" s="647"/>
      <c r="I53" s="647"/>
      <c r="J53" s="647"/>
      <c r="K53" s="647"/>
      <c r="L53" s="647"/>
      <c r="M53" s="647"/>
      <c r="N53" s="647"/>
      <c r="O53" s="647"/>
      <c r="P53" s="647"/>
      <c r="Q53" s="647"/>
      <c r="R53" s="647"/>
      <c r="S53" s="647"/>
      <c r="T53" s="647"/>
      <c r="U53" s="647"/>
      <c r="V53" s="647"/>
      <c r="W53" s="647"/>
      <c r="X53" s="647"/>
      <c r="Y53" s="647"/>
      <c r="Z53" s="647"/>
      <c r="AA53" s="647"/>
      <c r="AB53" s="647"/>
      <c r="AC53" s="647"/>
      <c r="AD53" s="647"/>
      <c r="AE53" s="647"/>
      <c r="AF53" s="647"/>
      <c r="AG53" s="647"/>
      <c r="AH53" s="647"/>
      <c r="AI53" s="647"/>
      <c r="AJ53" s="647"/>
      <c r="AK53" s="647"/>
      <c r="AL53" s="647"/>
      <c r="AM53" s="648"/>
    </row>
    <row r="54" spans="1:42" ht="21" customHeight="1" thickBot="1" x14ac:dyDescent="0.2">
      <c r="AO54" s="3"/>
      <c r="AP54" s="3"/>
    </row>
    <row r="55" spans="1:42" ht="21" customHeight="1" x14ac:dyDescent="0.15">
      <c r="B55" s="75" t="s">
        <v>10</v>
      </c>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7"/>
    </row>
    <row r="56" spans="1:42" ht="21" customHeight="1" x14ac:dyDescent="0.15">
      <c r="B56" s="76"/>
      <c r="C56" s="65" t="s">
        <v>344</v>
      </c>
      <c r="D56" s="4" t="s">
        <v>261</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68"/>
      <c r="AN56" s="13"/>
      <c r="AO56" s="13"/>
    </row>
    <row r="57" spans="1:42" ht="21" customHeight="1" x14ac:dyDescent="0.15">
      <c r="B57" s="76"/>
      <c r="C57" s="65"/>
      <c r="D57" s="4" t="s">
        <v>262</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68"/>
      <c r="AN57" s="13"/>
      <c r="AO57" s="13"/>
    </row>
    <row r="58" spans="1:42" ht="21" customHeight="1" x14ac:dyDescent="0.15">
      <c r="B58" s="76"/>
      <c r="C58" s="65"/>
      <c r="D58" s="129" t="s">
        <v>345</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68"/>
      <c r="AN58" s="13"/>
      <c r="AO58" s="13"/>
    </row>
    <row r="59" spans="1:42" ht="21" customHeight="1" x14ac:dyDescent="0.15">
      <c r="B59" s="76"/>
      <c r="C59" s="65" t="s">
        <v>344</v>
      </c>
      <c r="D59" s="129" t="s">
        <v>14</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68"/>
      <c r="AN59" s="13"/>
      <c r="AO59" s="13"/>
    </row>
    <row r="60" spans="1:42" ht="21" customHeight="1" x14ac:dyDescent="0.15">
      <c r="B60" s="76"/>
      <c r="C60" s="65" t="s">
        <v>344</v>
      </c>
      <c r="D60" s="4" t="s">
        <v>16</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68"/>
      <c r="AN60" s="13"/>
      <c r="AO60" s="13"/>
    </row>
    <row r="61" spans="1:42" ht="21" customHeight="1" x14ac:dyDescent="0.15">
      <c r="B61" s="77"/>
      <c r="C61" s="65"/>
      <c r="D61" s="14" t="s">
        <v>346</v>
      </c>
      <c r="E61" s="65"/>
      <c r="F61" s="65"/>
      <c r="G61" s="65"/>
      <c r="H61" s="65"/>
      <c r="I61" s="65"/>
      <c r="J61" s="13"/>
      <c r="K61" s="13"/>
      <c r="L61" s="13"/>
      <c r="M61" s="13"/>
      <c r="N61" s="13"/>
      <c r="O61" s="13"/>
      <c r="P61" s="13"/>
      <c r="Q61" s="4"/>
      <c r="R61" s="4"/>
      <c r="S61" s="4"/>
      <c r="T61" s="4"/>
      <c r="U61" s="65"/>
      <c r="V61" s="65"/>
      <c r="W61" s="65"/>
      <c r="X61" s="65"/>
      <c r="Y61" s="65"/>
      <c r="Z61" s="65"/>
      <c r="AA61" s="65"/>
      <c r="AB61" s="65"/>
      <c r="AC61" s="13"/>
      <c r="AD61" s="13"/>
      <c r="AE61" s="13"/>
      <c r="AF61" s="13"/>
      <c r="AG61" s="13"/>
      <c r="AH61" s="13"/>
      <c r="AI61" s="13"/>
      <c r="AJ61" s="13"/>
      <c r="AK61" s="13"/>
      <c r="AL61" s="13"/>
      <c r="AM61" s="78"/>
      <c r="AN61" s="13"/>
      <c r="AO61" s="13"/>
    </row>
    <row r="62" spans="1:42" ht="21" customHeight="1" x14ac:dyDescent="0.15">
      <c r="B62" s="77"/>
      <c r="C62" s="65"/>
      <c r="D62" s="14" t="s">
        <v>347</v>
      </c>
      <c r="E62" s="65"/>
      <c r="F62" s="65"/>
      <c r="G62" s="65"/>
      <c r="H62" s="65"/>
      <c r="I62" s="65"/>
      <c r="J62" s="13"/>
      <c r="K62" s="13"/>
      <c r="L62" s="13"/>
      <c r="M62" s="13"/>
      <c r="N62" s="13"/>
      <c r="O62" s="13"/>
      <c r="P62" s="13"/>
      <c r="Q62" s="4"/>
      <c r="R62" s="4"/>
      <c r="S62" s="4"/>
      <c r="T62" s="4"/>
      <c r="U62" s="65"/>
      <c r="V62" s="65"/>
      <c r="W62" s="65"/>
      <c r="X62" s="65"/>
      <c r="Y62" s="65"/>
      <c r="Z62" s="65"/>
      <c r="AA62" s="65"/>
      <c r="AB62" s="65"/>
      <c r="AC62" s="13"/>
      <c r="AD62" s="13"/>
      <c r="AE62" s="13"/>
      <c r="AF62" s="13"/>
      <c r="AG62" s="13"/>
      <c r="AH62" s="13"/>
      <c r="AI62" s="13"/>
      <c r="AJ62" s="13"/>
      <c r="AK62" s="13"/>
      <c r="AL62" s="13"/>
      <c r="AM62" s="78"/>
      <c r="AN62" s="13"/>
      <c r="AO62" s="13"/>
    </row>
    <row r="63" spans="1:42" ht="21" customHeight="1" x14ac:dyDescent="0.15">
      <c r="B63" s="77"/>
      <c r="C63" s="65" t="s">
        <v>344</v>
      </c>
      <c r="D63" s="14" t="s">
        <v>71</v>
      </c>
      <c r="E63" s="65"/>
      <c r="F63" s="65"/>
      <c r="G63" s="65"/>
      <c r="H63" s="65"/>
      <c r="I63" s="65"/>
      <c r="J63" s="13"/>
      <c r="K63" s="13"/>
      <c r="L63" s="13"/>
      <c r="M63" s="13"/>
      <c r="N63" s="13"/>
      <c r="O63" s="13"/>
      <c r="P63" s="13"/>
      <c r="Q63" s="4"/>
      <c r="R63" s="4"/>
      <c r="S63" s="4"/>
      <c r="T63" s="4"/>
      <c r="U63" s="65"/>
      <c r="V63" s="65"/>
      <c r="W63" s="65"/>
      <c r="X63" s="65"/>
      <c r="Y63" s="65"/>
      <c r="Z63" s="65"/>
      <c r="AA63" s="65"/>
      <c r="AB63" s="65"/>
      <c r="AC63" s="13"/>
      <c r="AD63" s="13"/>
      <c r="AE63" s="13"/>
      <c r="AF63" s="13"/>
      <c r="AG63" s="13"/>
      <c r="AH63" s="13"/>
      <c r="AI63" s="13"/>
      <c r="AJ63" s="13"/>
      <c r="AK63" s="13"/>
      <c r="AL63" s="13"/>
      <c r="AM63" s="78"/>
      <c r="AN63" s="13"/>
      <c r="AO63" s="13"/>
    </row>
    <row r="64" spans="1:42" ht="21" customHeight="1" thickBot="1" x14ac:dyDescent="0.2">
      <c r="B64" s="204"/>
      <c r="C64" s="203" t="s">
        <v>344</v>
      </c>
      <c r="D64" s="80" t="s">
        <v>104</v>
      </c>
      <c r="E64" s="203"/>
      <c r="F64" s="203"/>
      <c r="G64" s="203"/>
      <c r="H64" s="203"/>
      <c r="I64" s="203"/>
      <c r="J64" s="81"/>
      <c r="K64" s="81"/>
      <c r="L64" s="81"/>
      <c r="M64" s="81"/>
      <c r="N64" s="81"/>
      <c r="O64" s="81"/>
      <c r="P64" s="81"/>
      <c r="Q64" s="69"/>
      <c r="R64" s="69"/>
      <c r="S64" s="69"/>
      <c r="T64" s="69"/>
      <c r="U64" s="203"/>
      <c r="V64" s="203"/>
      <c r="W64" s="203"/>
      <c r="X64" s="203"/>
      <c r="Y64" s="203"/>
      <c r="Z64" s="203"/>
      <c r="AA64" s="203"/>
      <c r="AB64" s="203"/>
      <c r="AC64" s="81"/>
      <c r="AD64" s="81"/>
      <c r="AE64" s="81"/>
      <c r="AF64" s="81"/>
      <c r="AG64" s="81"/>
      <c r="AH64" s="81"/>
      <c r="AI64" s="81"/>
      <c r="AJ64" s="81"/>
      <c r="AK64" s="81"/>
      <c r="AL64" s="81"/>
      <c r="AM64" s="82"/>
      <c r="AN64" s="13"/>
      <c r="AO64" s="13"/>
    </row>
    <row r="65" spans="2:42" ht="21" customHeight="1" x14ac:dyDescent="0.15">
      <c r="B65" s="65"/>
      <c r="C65" s="65"/>
      <c r="D65" s="14"/>
      <c r="E65" s="65"/>
      <c r="F65" s="65"/>
      <c r="G65" s="65"/>
      <c r="H65" s="65"/>
      <c r="I65" s="65"/>
      <c r="J65" s="13"/>
      <c r="K65" s="13"/>
      <c r="L65" s="13"/>
      <c r="M65" s="13"/>
      <c r="N65" s="13"/>
      <c r="O65" s="13"/>
      <c r="P65" s="13"/>
      <c r="Q65" s="4"/>
      <c r="R65" s="4"/>
      <c r="S65" s="4"/>
      <c r="T65" s="4"/>
      <c r="U65" s="65"/>
      <c r="V65" s="65"/>
      <c r="W65" s="65"/>
      <c r="X65" s="65"/>
      <c r="Y65" s="65"/>
      <c r="Z65" s="65"/>
      <c r="AA65" s="65"/>
      <c r="AB65" s="65"/>
      <c r="AC65" s="13"/>
      <c r="AD65" s="13"/>
      <c r="AE65" s="13"/>
      <c r="AF65" s="13"/>
      <c r="AG65" s="13"/>
      <c r="AH65" s="13"/>
      <c r="AI65" s="13"/>
      <c r="AJ65" s="13"/>
      <c r="AK65" s="13"/>
      <c r="AL65" s="13"/>
      <c r="AM65" s="13"/>
      <c r="AN65" s="13"/>
      <c r="AO65" s="13"/>
    </row>
    <row r="66" spans="2:42" ht="21" customHeight="1" thickBot="1" x14ac:dyDescent="0.2">
      <c r="B66" s="10" t="s">
        <v>1</v>
      </c>
      <c r="AO66" s="3"/>
      <c r="AP66" s="3"/>
    </row>
    <row r="67" spans="2:42" ht="21" customHeight="1" thickTop="1" x14ac:dyDescent="0.15">
      <c r="B67" s="649" t="s">
        <v>22</v>
      </c>
      <c r="C67" s="650"/>
      <c r="D67" s="650"/>
      <c r="E67" s="650"/>
      <c r="F67" s="650"/>
      <c r="G67" s="650"/>
      <c r="H67" s="650"/>
      <c r="I67" s="650"/>
      <c r="J67" s="650"/>
      <c r="K67" s="650"/>
      <c r="L67" s="650"/>
      <c r="M67" s="650"/>
      <c r="N67" s="650"/>
      <c r="O67" s="650"/>
      <c r="P67" s="650"/>
      <c r="Q67" s="650"/>
      <c r="R67" s="650"/>
      <c r="S67" s="650"/>
      <c r="T67" s="650"/>
      <c r="U67" s="650"/>
      <c r="V67" s="650"/>
      <c r="W67" s="650"/>
      <c r="X67" s="650"/>
      <c r="Y67" s="650"/>
      <c r="Z67" s="650"/>
      <c r="AA67" s="650"/>
      <c r="AB67" s="650"/>
      <c r="AC67" s="650"/>
      <c r="AD67" s="650"/>
      <c r="AE67" s="650"/>
      <c r="AF67" s="650"/>
      <c r="AG67" s="650"/>
      <c r="AH67" s="650"/>
      <c r="AI67" s="650"/>
      <c r="AJ67" s="650"/>
      <c r="AK67" s="650"/>
      <c r="AL67" s="650"/>
      <c r="AM67" s="651"/>
      <c r="AO67" s="3"/>
      <c r="AP67" s="3"/>
    </row>
    <row r="68" spans="2:42" ht="21" customHeight="1" x14ac:dyDescent="0.15">
      <c r="B68" s="652"/>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c r="AK68" s="653"/>
      <c r="AL68" s="653"/>
      <c r="AM68" s="654"/>
      <c r="AO68" s="3"/>
      <c r="AP68" s="3"/>
    </row>
    <row r="69" spans="2:42" ht="21" customHeight="1" x14ac:dyDescent="0.15">
      <c r="B69" s="9"/>
      <c r="C69" s="657" t="s">
        <v>217</v>
      </c>
      <c r="D69" s="657"/>
      <c r="E69" s="657"/>
      <c r="F69" s="657"/>
      <c r="G69" s="657" t="s">
        <v>117</v>
      </c>
      <c r="H69" s="657"/>
      <c r="I69" s="657"/>
      <c r="J69" s="657"/>
      <c r="K69" s="657"/>
      <c r="L69" s="657"/>
      <c r="M69" s="657"/>
      <c r="N69" s="657"/>
      <c r="O69" s="657"/>
      <c r="P69" s="657" t="s">
        <v>393</v>
      </c>
      <c r="Q69" s="657"/>
      <c r="R69" s="657"/>
      <c r="S69" s="657"/>
      <c r="T69" s="657"/>
      <c r="U69" s="657"/>
      <c r="V69" s="657" t="s">
        <v>219</v>
      </c>
      <c r="W69" s="657"/>
      <c r="X69" s="657"/>
      <c r="Y69" s="657"/>
      <c r="Z69" s="657"/>
      <c r="AA69" s="657"/>
      <c r="AB69" s="609" t="s">
        <v>218</v>
      </c>
      <c r="AC69" s="610"/>
      <c r="AD69" s="610"/>
      <c r="AE69" s="610"/>
      <c r="AF69" s="610"/>
      <c r="AG69" s="610"/>
      <c r="AH69" s="610"/>
      <c r="AI69" s="610"/>
      <c r="AJ69" s="610"/>
      <c r="AK69" s="655" t="s">
        <v>348</v>
      </c>
      <c r="AL69" s="655"/>
      <c r="AM69" s="8"/>
      <c r="AO69" s="3"/>
      <c r="AP69" s="3"/>
    </row>
    <row r="70" spans="2:42" ht="21" customHeight="1" x14ac:dyDescent="0.15">
      <c r="B70" s="9"/>
      <c r="C70" s="612"/>
      <c r="D70" s="613"/>
      <c r="E70" s="613"/>
      <c r="F70" s="614"/>
      <c r="G70" s="615"/>
      <c r="H70" s="616"/>
      <c r="I70" s="616"/>
      <c r="J70" s="616"/>
      <c r="K70" s="616"/>
      <c r="L70" s="616"/>
      <c r="M70" s="616"/>
      <c r="N70" s="616"/>
      <c r="O70" s="617"/>
      <c r="P70" s="618"/>
      <c r="Q70" s="619"/>
      <c r="R70" s="619"/>
      <c r="S70" s="619"/>
      <c r="T70" s="619"/>
      <c r="U70" s="620"/>
      <c r="V70" s="621"/>
      <c r="W70" s="622"/>
      <c r="X70" s="622"/>
      <c r="Y70" s="622"/>
      <c r="Z70" s="622"/>
      <c r="AA70" s="623"/>
      <c r="AB70" s="182"/>
      <c r="AC70" s="182"/>
      <c r="AD70" s="611"/>
      <c r="AE70" s="611"/>
      <c r="AF70" s="611"/>
      <c r="AG70" s="611"/>
      <c r="AH70" s="611"/>
      <c r="AI70" s="611"/>
      <c r="AJ70" s="611"/>
      <c r="AK70" s="656"/>
      <c r="AL70" s="656"/>
      <c r="AM70" s="8"/>
      <c r="AO70" s="3"/>
      <c r="AP70" s="3"/>
    </row>
    <row r="71" spans="2:42" ht="21" customHeight="1" thickBot="1" x14ac:dyDescent="0.2">
      <c r="B71" s="7"/>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5"/>
      <c r="AO71" s="3"/>
      <c r="AP71" s="3"/>
    </row>
    <row r="72" spans="2:42" ht="21" customHeight="1" thickTop="1" x14ac:dyDescent="0.15">
      <c r="AO72" s="3"/>
      <c r="AP72" s="3"/>
    </row>
    <row r="90" s="19" customFormat="1" ht="21" customHeight="1" x14ac:dyDescent="0.15"/>
    <row r="91" s="19" customFormat="1" ht="21" customHeight="1" x14ac:dyDescent="0.15"/>
    <row r="92" s="19" customFormat="1" ht="21" customHeight="1" x14ac:dyDescent="0.15"/>
    <row r="93" s="19" customFormat="1" ht="21" customHeight="1" x14ac:dyDescent="0.15"/>
    <row r="94" s="19" customFormat="1" ht="21" customHeight="1" x14ac:dyDescent="0.15"/>
    <row r="95" s="19" customFormat="1" ht="21" customHeight="1" x14ac:dyDescent="0.15"/>
    <row r="96" s="19" customFormat="1" ht="21" customHeight="1" x14ac:dyDescent="0.15"/>
    <row r="97" spans="1:1" s="19" customFormat="1" ht="21" customHeight="1" x14ac:dyDescent="0.15"/>
    <row r="98" spans="1:1" s="19" customFormat="1" ht="21" customHeight="1" x14ac:dyDescent="0.15"/>
    <row r="99" spans="1:1" s="19" customFormat="1" ht="21" customHeight="1" x14ac:dyDescent="0.15"/>
    <row r="100" spans="1:1" s="19" customFormat="1" ht="21" customHeight="1" x14ac:dyDescent="0.15"/>
    <row r="101" spans="1:1" s="19" customFormat="1" ht="21" customHeight="1" x14ac:dyDescent="0.15"/>
    <row r="102" spans="1:1" s="16" customFormat="1" ht="21" customHeight="1" x14ac:dyDescent="0.15"/>
    <row r="103" spans="1:1" s="16" customFormat="1" ht="21" customHeight="1" x14ac:dyDescent="0.15"/>
    <row r="104" spans="1:1" s="16" customFormat="1" ht="21" customHeight="1" x14ac:dyDescent="0.15"/>
    <row r="105" spans="1:1" s="16" customFormat="1" ht="21" customHeight="1" x14ac:dyDescent="0.15"/>
    <row r="106" spans="1:1" s="16" customFormat="1" ht="21" customHeight="1" x14ac:dyDescent="0.15"/>
    <row r="107" spans="1:1" s="16" customFormat="1" ht="21" customHeight="1" x14ac:dyDescent="0.15"/>
    <row r="108" spans="1:1" s="16" customFormat="1" ht="21" customHeight="1" x14ac:dyDescent="0.15"/>
    <row r="109" spans="1:1" s="16" customFormat="1" ht="21" customHeight="1" x14ac:dyDescent="0.15"/>
    <row r="110" spans="1:1" s="16" customFormat="1" ht="21" customHeight="1" x14ac:dyDescent="0.15"/>
    <row r="111" spans="1:1" s="16" customFormat="1" ht="21" customHeight="1" x14ac:dyDescent="0.15"/>
    <row r="112" spans="1:1" ht="21" customHeight="1" x14ac:dyDescent="0.15">
      <c r="A112" s="1"/>
    </row>
    <row r="113" spans="1:1" ht="21" customHeight="1" x14ac:dyDescent="0.15">
      <c r="A113" s="1"/>
    </row>
  </sheetData>
  <sheetProtection algorithmName="SHA-512" hashValue="40PyQIMw+2mOVJiyMydCXnABbFZLPl5D804zU9msp6vsZXjV2mCKNQEGNKED8NVRtLYxL/8IBbxaC8tfs5Gg2w==" saltValue="tyBOdCCNZB5GRz0FbOjOyg==" spinCount="100000" sheet="1" objects="1" scenarios="1"/>
  <mergeCells count="225">
    <mergeCell ref="AK1:AN1"/>
    <mergeCell ref="B2:AM3"/>
    <mergeCell ref="B4:AM4"/>
    <mergeCell ref="B7:G7"/>
    <mergeCell ref="H7:L7"/>
    <mergeCell ref="M7:O7"/>
    <mergeCell ref="P7:W7"/>
    <mergeCell ref="X7:AE7"/>
    <mergeCell ref="AF7:AM7"/>
    <mergeCell ref="X8:AC8"/>
    <mergeCell ref="AD8:AE8"/>
    <mergeCell ref="AF8:AK8"/>
    <mergeCell ref="AL8:AM8"/>
    <mergeCell ref="B9:E9"/>
    <mergeCell ref="F9:G9"/>
    <mergeCell ref="H9:L9"/>
    <mergeCell ref="M9:O9"/>
    <mergeCell ref="P9:U9"/>
    <mergeCell ref="V9:W9"/>
    <mergeCell ref="B8:E8"/>
    <mergeCell ref="F8:G8"/>
    <mergeCell ref="H8:L8"/>
    <mergeCell ref="M8:O8"/>
    <mergeCell ref="P8:U8"/>
    <mergeCell ref="V8:W8"/>
    <mergeCell ref="X9:AC9"/>
    <mergeCell ref="AD9:AE9"/>
    <mergeCell ref="AF9:AK9"/>
    <mergeCell ref="AL9:AM9"/>
    <mergeCell ref="AL10:AM10"/>
    <mergeCell ref="B11:E11"/>
    <mergeCell ref="F11:G11"/>
    <mergeCell ref="H11:L11"/>
    <mergeCell ref="M11:O11"/>
    <mergeCell ref="P11:U11"/>
    <mergeCell ref="V11:W11"/>
    <mergeCell ref="X11:AC11"/>
    <mergeCell ref="AD11:AE11"/>
    <mergeCell ref="AF11:AK11"/>
    <mergeCell ref="AL11:AM11"/>
    <mergeCell ref="B10:E10"/>
    <mergeCell ref="F10:G10"/>
    <mergeCell ref="H10:L10"/>
    <mergeCell ref="M10:O10"/>
    <mergeCell ref="P10:U10"/>
    <mergeCell ref="V10:W10"/>
    <mergeCell ref="X10:AC10"/>
    <mergeCell ref="AD10:AE10"/>
    <mergeCell ref="AF10:AK10"/>
    <mergeCell ref="AL12:AM12"/>
    <mergeCell ref="B13:E13"/>
    <mergeCell ref="F13:G13"/>
    <mergeCell ref="H13:L13"/>
    <mergeCell ref="M13:O13"/>
    <mergeCell ref="P13:U13"/>
    <mergeCell ref="V13:W13"/>
    <mergeCell ref="X13:AC13"/>
    <mergeCell ref="AD13:AE13"/>
    <mergeCell ref="AF13:AK13"/>
    <mergeCell ref="AL13:AM13"/>
    <mergeCell ref="B12:E12"/>
    <mergeCell ref="F12:G12"/>
    <mergeCell ref="H12:L12"/>
    <mergeCell ref="M12:O12"/>
    <mergeCell ref="P12:U12"/>
    <mergeCell ref="V12:W12"/>
    <mergeCell ref="X12:AC12"/>
    <mergeCell ref="AD12:AE12"/>
    <mergeCell ref="AF12:AK12"/>
    <mergeCell ref="AL14:AM14"/>
    <mergeCell ref="B15:E15"/>
    <mergeCell ref="F15:G15"/>
    <mergeCell ref="H15:L15"/>
    <mergeCell ref="M15:O15"/>
    <mergeCell ref="P15:U15"/>
    <mergeCell ref="V15:W15"/>
    <mergeCell ref="X15:AC15"/>
    <mergeCell ref="AD15:AE15"/>
    <mergeCell ref="AF15:AK15"/>
    <mergeCell ref="AL15:AM15"/>
    <mergeCell ref="B14:E14"/>
    <mergeCell ref="F14:G14"/>
    <mergeCell ref="H14:L14"/>
    <mergeCell ref="M14:O14"/>
    <mergeCell ref="P14:U14"/>
    <mergeCell ref="V14:W14"/>
    <mergeCell ref="X14:AC14"/>
    <mergeCell ref="AD14:AE14"/>
    <mergeCell ref="AF14:AK14"/>
    <mergeCell ref="B16:E16"/>
    <mergeCell ref="F16:G16"/>
    <mergeCell ref="H16:L16"/>
    <mergeCell ref="M16:O16"/>
    <mergeCell ref="P16:U16"/>
    <mergeCell ref="V16:W16"/>
    <mergeCell ref="AL17:AM17"/>
    <mergeCell ref="B18:E18"/>
    <mergeCell ref="F18:G18"/>
    <mergeCell ref="H18:L18"/>
    <mergeCell ref="M18:O18"/>
    <mergeCell ref="P18:U18"/>
    <mergeCell ref="V18:W18"/>
    <mergeCell ref="X16:AC16"/>
    <mergeCell ref="AD16:AE16"/>
    <mergeCell ref="AF16:AK16"/>
    <mergeCell ref="AL16:AM16"/>
    <mergeCell ref="B17:E17"/>
    <mergeCell ref="F17:G17"/>
    <mergeCell ref="H17:L17"/>
    <mergeCell ref="M17:O17"/>
    <mergeCell ref="P17:U17"/>
    <mergeCell ref="V17:W17"/>
    <mergeCell ref="B19:E19"/>
    <mergeCell ref="F19:G19"/>
    <mergeCell ref="H19:L19"/>
    <mergeCell ref="M19:O19"/>
    <mergeCell ref="P19:U19"/>
    <mergeCell ref="V19:W19"/>
    <mergeCell ref="X17:AC17"/>
    <mergeCell ref="AD17:AE17"/>
    <mergeCell ref="AF17:AK17"/>
    <mergeCell ref="X19:AC19"/>
    <mergeCell ref="AD19:AE19"/>
    <mergeCell ref="AF19:AK19"/>
    <mergeCell ref="AL19:AM19"/>
    <mergeCell ref="P20:U20"/>
    <mergeCell ref="X20:AC20"/>
    <mergeCell ref="AF20:AK20"/>
    <mergeCell ref="X18:AC18"/>
    <mergeCell ref="AD18:AE18"/>
    <mergeCell ref="AF18:AK18"/>
    <mergeCell ref="AL18:AM18"/>
    <mergeCell ref="Z24:AE24"/>
    <mergeCell ref="AF24:AG24"/>
    <mergeCell ref="AH24:AM24"/>
    <mergeCell ref="R25:U26"/>
    <mergeCell ref="V25:W26"/>
    <mergeCell ref="X25:Y26"/>
    <mergeCell ref="Z25:AC26"/>
    <mergeCell ref="AD25:AE26"/>
    <mergeCell ref="AF25:AG26"/>
    <mergeCell ref="P24:Q24"/>
    <mergeCell ref="R24:W24"/>
    <mergeCell ref="X24:Y24"/>
    <mergeCell ref="P30:Q30"/>
    <mergeCell ref="R30:W30"/>
    <mergeCell ref="X30:Y30"/>
    <mergeCell ref="Z30:AE30"/>
    <mergeCell ref="AF30:AG30"/>
    <mergeCell ref="AH30:AM30"/>
    <mergeCell ref="AH25:AK26"/>
    <mergeCell ref="AL25:AM26"/>
    <mergeCell ref="B28:H30"/>
    <mergeCell ref="I28:O30"/>
    <mergeCell ref="P28:W28"/>
    <mergeCell ref="X28:AE28"/>
    <mergeCell ref="AF28:AM28"/>
    <mergeCell ref="P29:W29"/>
    <mergeCell ref="X29:AE29"/>
    <mergeCell ref="AF29:AM29"/>
    <mergeCell ref="B22:O26"/>
    <mergeCell ref="P22:W22"/>
    <mergeCell ref="X22:AE22"/>
    <mergeCell ref="AF22:AM22"/>
    <mergeCell ref="P23:W23"/>
    <mergeCell ref="X23:AE23"/>
    <mergeCell ref="AF23:AM23"/>
    <mergeCell ref="P25:Q26"/>
    <mergeCell ref="AL31:AM32"/>
    <mergeCell ref="B34:H36"/>
    <mergeCell ref="I34:O36"/>
    <mergeCell ref="P34:W34"/>
    <mergeCell ref="X34:AE34"/>
    <mergeCell ref="AF34:AM34"/>
    <mergeCell ref="P35:W35"/>
    <mergeCell ref="X35:AE35"/>
    <mergeCell ref="AF35:AM35"/>
    <mergeCell ref="P36:Q36"/>
    <mergeCell ref="V31:W32"/>
    <mergeCell ref="X31:Y32"/>
    <mergeCell ref="Z31:AC32"/>
    <mergeCell ref="AD31:AE32"/>
    <mergeCell ref="AF31:AG32"/>
    <mergeCell ref="AH31:AK32"/>
    <mergeCell ref="B31:G32"/>
    <mergeCell ref="H31:H32"/>
    <mergeCell ref="I31:N32"/>
    <mergeCell ref="O31:O32"/>
    <mergeCell ref="P31:Q32"/>
    <mergeCell ref="R31:U32"/>
    <mergeCell ref="R36:W36"/>
    <mergeCell ref="X36:Y36"/>
    <mergeCell ref="Z36:AE36"/>
    <mergeCell ref="AF36:AG36"/>
    <mergeCell ref="AH36:AM36"/>
    <mergeCell ref="B37:G38"/>
    <mergeCell ref="H37:H38"/>
    <mergeCell ref="I37:N38"/>
    <mergeCell ref="O37:O38"/>
    <mergeCell ref="P37:Q38"/>
    <mergeCell ref="AH37:AK38"/>
    <mergeCell ref="AL37:AM38"/>
    <mergeCell ref="AF37:AG38"/>
    <mergeCell ref="B40:H41"/>
    <mergeCell ref="I40:O41"/>
    <mergeCell ref="B42:H43"/>
    <mergeCell ref="I42:O43"/>
    <mergeCell ref="R37:U38"/>
    <mergeCell ref="V37:W38"/>
    <mergeCell ref="X37:Y38"/>
    <mergeCell ref="Z37:AC38"/>
    <mergeCell ref="AD37:AE38"/>
    <mergeCell ref="G70:O70"/>
    <mergeCell ref="P70:U70"/>
    <mergeCell ref="V70:AA70"/>
    <mergeCell ref="B46:AM53"/>
    <mergeCell ref="B67:AM68"/>
    <mergeCell ref="C69:F69"/>
    <mergeCell ref="G69:O69"/>
    <mergeCell ref="P69:U69"/>
    <mergeCell ref="V69:AA69"/>
    <mergeCell ref="AB69:AC69"/>
    <mergeCell ref="AD69:AJ70"/>
    <mergeCell ref="AK69:AL70"/>
    <mergeCell ref="C70:F70"/>
  </mergeCells>
  <phoneticPr fontId="2"/>
  <printOptions horizontalCentered="1"/>
  <pageMargins left="0.35433070866141736" right="0.31496062992125984" top="0.59055118110236227" bottom="0.23622047244094491" header="0.19685039370078741" footer="0.19685039370078741"/>
  <pageSetup paperSize="9" scale="5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A1:CB98"/>
  <sheetViews>
    <sheetView showGridLines="0" zoomScale="60" zoomScaleNormal="60" zoomScaleSheetLayoutView="70" workbookViewId="0">
      <selection activeCell="A110" sqref="A110"/>
    </sheetView>
  </sheetViews>
  <sheetFormatPr defaultColWidth="4.125" defaultRowHeight="21.75" customHeight="1" x14ac:dyDescent="0.15"/>
  <cols>
    <col min="1" max="1" width="4.125" style="30"/>
    <col min="2" max="3" width="4.125" style="31"/>
    <col min="4" max="4" width="5.875" style="31" bestFit="1" customWidth="1"/>
    <col min="5" max="5" width="4.125" style="31"/>
    <col min="6" max="6" width="5.875" style="31" bestFit="1" customWidth="1"/>
    <col min="7" max="16384" width="4.125" style="31"/>
  </cols>
  <sheetData>
    <row r="1" spans="2:80" ht="21.75" customHeight="1" x14ac:dyDescent="0.2">
      <c r="AK1" s="758" t="s">
        <v>260</v>
      </c>
      <c r="AL1" s="758"/>
      <c r="AM1" s="758"/>
      <c r="AN1" s="758"/>
      <c r="AP1" s="30"/>
    </row>
    <row r="2" spans="2:80" ht="21.75" customHeight="1" x14ac:dyDescent="0.15">
      <c r="B2" s="863" t="s">
        <v>318</v>
      </c>
      <c r="C2" s="863"/>
      <c r="D2" s="863"/>
      <c r="E2" s="863"/>
      <c r="F2" s="863"/>
      <c r="G2" s="863"/>
      <c r="H2" s="863"/>
      <c r="I2" s="863"/>
      <c r="J2" s="863"/>
      <c r="K2" s="863"/>
      <c r="L2" s="863"/>
      <c r="M2" s="863"/>
      <c r="N2" s="863"/>
      <c r="O2" s="863"/>
      <c r="P2" s="863"/>
      <c r="Q2" s="863"/>
      <c r="R2" s="863"/>
      <c r="S2" s="863"/>
      <c r="T2" s="863"/>
      <c r="U2" s="863"/>
      <c r="V2" s="863"/>
      <c r="W2" s="863"/>
      <c r="X2" s="863"/>
      <c r="Y2" s="863"/>
      <c r="Z2" s="863"/>
      <c r="AA2" s="863"/>
      <c r="AB2" s="863"/>
      <c r="AC2" s="863"/>
      <c r="AD2" s="863"/>
      <c r="AE2" s="863"/>
      <c r="AF2" s="863"/>
      <c r="AG2" s="863"/>
      <c r="AH2" s="863"/>
      <c r="AI2" s="863"/>
      <c r="AJ2" s="863"/>
      <c r="AK2" s="863"/>
      <c r="AL2" s="863"/>
      <c r="AM2" s="863"/>
      <c r="AP2" s="30"/>
    </row>
    <row r="3" spans="2:80" ht="21.75" customHeight="1" x14ac:dyDescent="0.15">
      <c r="B3" s="863"/>
      <c r="C3" s="863"/>
      <c r="D3" s="863"/>
      <c r="E3" s="863"/>
      <c r="F3" s="863"/>
      <c r="G3" s="863"/>
      <c r="H3" s="863"/>
      <c r="I3" s="863"/>
      <c r="J3" s="863"/>
      <c r="K3" s="863"/>
      <c r="L3" s="863"/>
      <c r="M3" s="863"/>
      <c r="N3" s="863"/>
      <c r="O3" s="863"/>
      <c r="P3" s="863"/>
      <c r="Q3" s="863"/>
      <c r="R3" s="863"/>
      <c r="S3" s="863"/>
      <c r="T3" s="863"/>
      <c r="U3" s="863"/>
      <c r="V3" s="863"/>
      <c r="W3" s="863"/>
      <c r="X3" s="863"/>
      <c r="Y3" s="863"/>
      <c r="Z3" s="863"/>
      <c r="AA3" s="863"/>
      <c r="AB3" s="863"/>
      <c r="AC3" s="863"/>
      <c r="AD3" s="863"/>
      <c r="AE3" s="863"/>
      <c r="AF3" s="863"/>
      <c r="AG3" s="863"/>
      <c r="AH3" s="863"/>
      <c r="AI3" s="863"/>
      <c r="AJ3" s="863"/>
      <c r="AK3" s="863"/>
      <c r="AL3" s="863"/>
      <c r="AM3" s="863"/>
      <c r="AN3" s="32"/>
      <c r="AO3" s="32"/>
      <c r="AP3" s="30"/>
    </row>
    <row r="4" spans="2:80" ht="21.75" customHeight="1" x14ac:dyDescent="0.15">
      <c r="B4" s="864" t="s">
        <v>264</v>
      </c>
      <c r="C4" s="864"/>
      <c r="D4" s="864"/>
      <c r="E4" s="864"/>
      <c r="F4" s="864"/>
      <c r="G4" s="864"/>
      <c r="H4" s="864"/>
      <c r="I4" s="864"/>
      <c r="J4" s="864"/>
      <c r="K4" s="864"/>
      <c r="L4" s="864"/>
      <c r="M4" s="864"/>
      <c r="N4" s="864"/>
      <c r="O4" s="864"/>
      <c r="P4" s="864"/>
      <c r="Q4" s="864"/>
      <c r="R4" s="864"/>
      <c r="S4" s="864"/>
      <c r="T4" s="864"/>
      <c r="U4" s="864"/>
      <c r="V4" s="864"/>
      <c r="W4" s="864"/>
      <c r="X4" s="864"/>
      <c r="Y4" s="864"/>
      <c r="Z4" s="864"/>
      <c r="AA4" s="864"/>
      <c r="AB4" s="864"/>
      <c r="AC4" s="864"/>
      <c r="AD4" s="864"/>
      <c r="AE4" s="864"/>
      <c r="AF4" s="864"/>
      <c r="AG4" s="864"/>
      <c r="AH4" s="864"/>
      <c r="AI4" s="864"/>
      <c r="AJ4" s="864"/>
      <c r="AK4" s="864"/>
      <c r="AL4" s="864"/>
      <c r="AM4" s="864"/>
      <c r="AN4" s="32"/>
      <c r="AO4" s="32"/>
      <c r="AP4" s="30"/>
    </row>
    <row r="5" spans="2:80" ht="21.75" customHeight="1" x14ac:dyDescent="0.15">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33"/>
      <c r="AO5" s="33"/>
      <c r="AP5" s="30"/>
    </row>
    <row r="6" spans="2:80" ht="21.75" customHeight="1" x14ac:dyDescent="0.15">
      <c r="B6" s="205"/>
      <c r="C6" s="205"/>
      <c r="D6" s="34"/>
      <c r="E6" s="205"/>
      <c r="F6" s="205"/>
      <c r="G6" s="205"/>
      <c r="H6" s="205"/>
      <c r="I6" s="205"/>
      <c r="J6" s="35"/>
      <c r="K6" s="35"/>
      <c r="L6" s="35"/>
      <c r="M6" s="35"/>
      <c r="N6" s="35"/>
      <c r="O6" s="35"/>
      <c r="P6" s="35"/>
      <c r="Q6" s="36"/>
      <c r="R6" s="36"/>
      <c r="S6" s="36"/>
      <c r="T6" s="36"/>
      <c r="U6" s="205"/>
      <c r="V6" s="205"/>
      <c r="W6" s="205"/>
      <c r="X6" s="205"/>
      <c r="Y6" s="205"/>
      <c r="Z6" s="205"/>
      <c r="AA6" s="205"/>
      <c r="AB6" s="205"/>
      <c r="AC6" s="35"/>
      <c r="AD6" s="35"/>
      <c r="AE6" s="35"/>
      <c r="AF6" s="35"/>
      <c r="AG6" s="35"/>
      <c r="AH6" s="35"/>
      <c r="AI6" s="35"/>
      <c r="AJ6" s="35"/>
      <c r="AK6" s="35"/>
      <c r="AL6" s="35"/>
      <c r="AM6" s="35"/>
      <c r="AN6" s="35"/>
      <c r="AO6" s="35"/>
      <c r="AP6" s="30"/>
    </row>
    <row r="7" spans="2:80" ht="21.75" customHeight="1" thickBot="1" x14ac:dyDescent="0.2">
      <c r="B7" s="38" t="s">
        <v>72</v>
      </c>
      <c r="AP7" s="30"/>
    </row>
    <row r="8" spans="2:80" ht="21.75" customHeight="1" x14ac:dyDescent="0.15">
      <c r="B8" s="759" t="s">
        <v>73</v>
      </c>
      <c r="C8" s="760"/>
      <c r="D8" s="760"/>
      <c r="E8" s="760"/>
      <c r="F8" s="760"/>
      <c r="G8" s="760"/>
      <c r="H8" s="760"/>
      <c r="I8" s="760"/>
      <c r="J8" s="760"/>
      <c r="K8" s="760"/>
      <c r="L8" s="760"/>
      <c r="M8" s="763" t="s">
        <v>121</v>
      </c>
      <c r="N8" s="763"/>
      <c r="O8" s="763"/>
      <c r="P8" s="763" t="s">
        <v>24</v>
      </c>
      <c r="Q8" s="763"/>
      <c r="R8" s="763"/>
      <c r="S8" s="763"/>
      <c r="T8" s="763"/>
      <c r="U8" s="763"/>
      <c r="V8" s="763"/>
      <c r="W8" s="763"/>
      <c r="X8" s="763" t="s">
        <v>25</v>
      </c>
      <c r="Y8" s="763"/>
      <c r="Z8" s="763"/>
      <c r="AA8" s="763"/>
      <c r="AB8" s="763"/>
      <c r="AC8" s="763"/>
      <c r="AD8" s="763"/>
      <c r="AE8" s="763"/>
      <c r="AF8" s="763" t="s">
        <v>8</v>
      </c>
      <c r="AG8" s="763"/>
      <c r="AH8" s="763"/>
      <c r="AI8" s="763"/>
      <c r="AJ8" s="763"/>
      <c r="AK8" s="763"/>
      <c r="AL8" s="763"/>
      <c r="AM8" s="860"/>
      <c r="AP8" s="44"/>
      <c r="BY8" s="43"/>
      <c r="BZ8" s="43"/>
      <c r="CA8" s="43"/>
      <c r="CB8" s="43"/>
    </row>
    <row r="9" spans="2:80" ht="21.75" customHeight="1" x14ac:dyDescent="0.15">
      <c r="B9" s="789"/>
      <c r="C9" s="790"/>
      <c r="D9" s="790"/>
      <c r="E9" s="790"/>
      <c r="F9" s="790"/>
      <c r="G9" s="791"/>
      <c r="H9" s="736"/>
      <c r="I9" s="761"/>
      <c r="J9" s="761"/>
      <c r="K9" s="761"/>
      <c r="L9" s="792"/>
      <c r="M9" s="764"/>
      <c r="N9" s="764"/>
      <c r="O9" s="764"/>
      <c r="P9" s="827"/>
      <c r="Q9" s="827"/>
      <c r="R9" s="827"/>
      <c r="S9" s="827"/>
      <c r="T9" s="827"/>
      <c r="U9" s="827"/>
      <c r="V9" s="827"/>
      <c r="W9" s="827"/>
      <c r="X9" s="765"/>
      <c r="Y9" s="765"/>
      <c r="Z9" s="765"/>
      <c r="AA9" s="765"/>
      <c r="AB9" s="765"/>
      <c r="AC9" s="766"/>
      <c r="AD9" s="792" t="s">
        <v>75</v>
      </c>
      <c r="AE9" s="679"/>
      <c r="AF9" s="765"/>
      <c r="AG9" s="765"/>
      <c r="AH9" s="765"/>
      <c r="AI9" s="765"/>
      <c r="AJ9" s="765"/>
      <c r="AK9" s="766"/>
      <c r="AL9" s="761" t="s">
        <v>2</v>
      </c>
      <c r="AM9" s="762"/>
      <c r="AN9" s="30"/>
      <c r="AO9" s="30"/>
      <c r="AP9" s="44"/>
      <c r="BY9" s="43"/>
      <c r="BZ9" s="43"/>
      <c r="CA9" s="43"/>
      <c r="CB9" s="43"/>
    </row>
    <row r="10" spans="2:80" ht="21.75" customHeight="1" x14ac:dyDescent="0.15">
      <c r="B10" s="789"/>
      <c r="C10" s="790"/>
      <c r="D10" s="790"/>
      <c r="E10" s="790"/>
      <c r="F10" s="790"/>
      <c r="G10" s="791"/>
      <c r="H10" s="736"/>
      <c r="I10" s="761"/>
      <c r="J10" s="761"/>
      <c r="K10" s="761"/>
      <c r="L10" s="792"/>
      <c r="M10" s="764"/>
      <c r="N10" s="764"/>
      <c r="O10" s="764"/>
      <c r="P10" s="827"/>
      <c r="Q10" s="827"/>
      <c r="R10" s="827"/>
      <c r="S10" s="827"/>
      <c r="T10" s="827"/>
      <c r="U10" s="827"/>
      <c r="V10" s="827"/>
      <c r="W10" s="827"/>
      <c r="X10" s="765"/>
      <c r="Y10" s="765"/>
      <c r="Z10" s="765"/>
      <c r="AA10" s="765"/>
      <c r="AB10" s="765"/>
      <c r="AC10" s="766"/>
      <c r="AD10" s="761" t="s">
        <v>75</v>
      </c>
      <c r="AE10" s="792"/>
      <c r="AF10" s="765"/>
      <c r="AG10" s="765"/>
      <c r="AH10" s="765"/>
      <c r="AI10" s="765"/>
      <c r="AJ10" s="765"/>
      <c r="AK10" s="766"/>
      <c r="AL10" s="761" t="s">
        <v>2</v>
      </c>
      <c r="AM10" s="762"/>
      <c r="AN10" s="30"/>
      <c r="AO10" s="30"/>
      <c r="AP10" s="44"/>
      <c r="BY10" s="43"/>
      <c r="BZ10" s="43"/>
      <c r="CA10" s="43"/>
      <c r="CB10" s="43"/>
    </row>
    <row r="11" spans="2:80" ht="21.75" customHeight="1" x14ac:dyDescent="0.15">
      <c r="B11" s="789"/>
      <c r="C11" s="790"/>
      <c r="D11" s="790"/>
      <c r="E11" s="790"/>
      <c r="F11" s="790"/>
      <c r="G11" s="791"/>
      <c r="H11" s="736"/>
      <c r="I11" s="761"/>
      <c r="J11" s="761"/>
      <c r="K11" s="761"/>
      <c r="L11" s="792"/>
      <c r="M11" s="764"/>
      <c r="N11" s="764"/>
      <c r="O11" s="764"/>
      <c r="P11" s="827"/>
      <c r="Q11" s="827"/>
      <c r="R11" s="827"/>
      <c r="S11" s="827"/>
      <c r="T11" s="827"/>
      <c r="U11" s="827"/>
      <c r="V11" s="827"/>
      <c r="W11" s="827"/>
      <c r="X11" s="765"/>
      <c r="Y11" s="765"/>
      <c r="Z11" s="765"/>
      <c r="AA11" s="765"/>
      <c r="AB11" s="765"/>
      <c r="AC11" s="766"/>
      <c r="AD11" s="761" t="s">
        <v>75</v>
      </c>
      <c r="AE11" s="792"/>
      <c r="AF11" s="765"/>
      <c r="AG11" s="765"/>
      <c r="AH11" s="765"/>
      <c r="AI11" s="765"/>
      <c r="AJ11" s="765"/>
      <c r="AK11" s="766"/>
      <c r="AL11" s="761" t="s">
        <v>2</v>
      </c>
      <c r="AM11" s="762"/>
      <c r="AN11" s="30"/>
      <c r="AO11" s="30"/>
      <c r="AP11" s="44"/>
      <c r="BY11" s="43"/>
      <c r="BZ11" s="43"/>
      <c r="CA11" s="43"/>
      <c r="CB11" s="43"/>
    </row>
    <row r="12" spans="2:80" ht="21.75" customHeight="1" x14ac:dyDescent="0.15">
      <c r="B12" s="789"/>
      <c r="C12" s="790"/>
      <c r="D12" s="790"/>
      <c r="E12" s="790"/>
      <c r="F12" s="790"/>
      <c r="G12" s="791"/>
      <c r="H12" s="736"/>
      <c r="I12" s="761"/>
      <c r="J12" s="761"/>
      <c r="K12" s="761"/>
      <c r="L12" s="792"/>
      <c r="M12" s="764"/>
      <c r="N12" s="764"/>
      <c r="O12" s="764"/>
      <c r="P12" s="827"/>
      <c r="Q12" s="827"/>
      <c r="R12" s="827"/>
      <c r="S12" s="827"/>
      <c r="T12" s="827"/>
      <c r="U12" s="827"/>
      <c r="V12" s="827"/>
      <c r="W12" s="827"/>
      <c r="X12" s="765"/>
      <c r="Y12" s="765"/>
      <c r="Z12" s="765"/>
      <c r="AA12" s="765"/>
      <c r="AB12" s="765"/>
      <c r="AC12" s="766"/>
      <c r="AD12" s="761" t="s">
        <v>75</v>
      </c>
      <c r="AE12" s="792"/>
      <c r="AF12" s="765"/>
      <c r="AG12" s="765"/>
      <c r="AH12" s="765"/>
      <c r="AI12" s="765"/>
      <c r="AJ12" s="765"/>
      <c r="AK12" s="766"/>
      <c r="AL12" s="761" t="s">
        <v>2</v>
      </c>
      <c r="AM12" s="762"/>
      <c r="AN12" s="30"/>
      <c r="AO12" s="30"/>
      <c r="AP12" s="44"/>
      <c r="BY12" s="43"/>
      <c r="BZ12" s="43"/>
      <c r="CA12" s="43"/>
      <c r="CB12" s="43"/>
    </row>
    <row r="13" spans="2:80" ht="21.75" customHeight="1" x14ac:dyDescent="0.15">
      <c r="B13" s="789"/>
      <c r="C13" s="790"/>
      <c r="D13" s="790"/>
      <c r="E13" s="790"/>
      <c r="F13" s="790"/>
      <c r="G13" s="791"/>
      <c r="H13" s="736"/>
      <c r="I13" s="761"/>
      <c r="J13" s="761"/>
      <c r="K13" s="761"/>
      <c r="L13" s="792"/>
      <c r="M13" s="764"/>
      <c r="N13" s="764"/>
      <c r="O13" s="764"/>
      <c r="P13" s="827"/>
      <c r="Q13" s="827"/>
      <c r="R13" s="827"/>
      <c r="S13" s="827"/>
      <c r="T13" s="827"/>
      <c r="U13" s="827"/>
      <c r="V13" s="827"/>
      <c r="W13" s="827"/>
      <c r="X13" s="765"/>
      <c r="Y13" s="765"/>
      <c r="Z13" s="765"/>
      <c r="AA13" s="765"/>
      <c r="AB13" s="765"/>
      <c r="AC13" s="766"/>
      <c r="AD13" s="761" t="s">
        <v>75</v>
      </c>
      <c r="AE13" s="792"/>
      <c r="AF13" s="765"/>
      <c r="AG13" s="765"/>
      <c r="AH13" s="765"/>
      <c r="AI13" s="765"/>
      <c r="AJ13" s="765"/>
      <c r="AK13" s="766"/>
      <c r="AL13" s="761" t="s">
        <v>2</v>
      </c>
      <c r="AM13" s="762"/>
      <c r="AN13" s="30"/>
      <c r="AO13" s="30"/>
      <c r="AP13" s="44"/>
      <c r="BY13" s="43"/>
      <c r="BZ13" s="43"/>
      <c r="CA13" s="43"/>
      <c r="CB13" s="43"/>
    </row>
    <row r="14" spans="2:80" ht="21.75" customHeight="1" x14ac:dyDescent="0.15">
      <c r="B14" s="789"/>
      <c r="C14" s="790"/>
      <c r="D14" s="790"/>
      <c r="E14" s="790"/>
      <c r="F14" s="790"/>
      <c r="G14" s="791"/>
      <c r="H14" s="736"/>
      <c r="I14" s="761"/>
      <c r="J14" s="761"/>
      <c r="K14" s="761"/>
      <c r="L14" s="792"/>
      <c r="M14" s="764"/>
      <c r="N14" s="764"/>
      <c r="O14" s="764"/>
      <c r="P14" s="827"/>
      <c r="Q14" s="827"/>
      <c r="R14" s="827"/>
      <c r="S14" s="827"/>
      <c r="T14" s="827"/>
      <c r="U14" s="827"/>
      <c r="V14" s="827"/>
      <c r="W14" s="827"/>
      <c r="X14" s="765"/>
      <c r="Y14" s="765"/>
      <c r="Z14" s="765"/>
      <c r="AA14" s="765"/>
      <c r="AB14" s="765"/>
      <c r="AC14" s="766"/>
      <c r="AD14" s="761" t="s">
        <v>75</v>
      </c>
      <c r="AE14" s="792"/>
      <c r="AF14" s="765"/>
      <c r="AG14" s="765"/>
      <c r="AH14" s="765"/>
      <c r="AI14" s="765"/>
      <c r="AJ14" s="765"/>
      <c r="AK14" s="766"/>
      <c r="AL14" s="761" t="s">
        <v>2</v>
      </c>
      <c r="AM14" s="762"/>
      <c r="AN14" s="30"/>
      <c r="AO14" s="30"/>
    </row>
    <row r="15" spans="2:80" ht="21.75" customHeight="1" x14ac:dyDescent="0.15">
      <c r="B15" s="789"/>
      <c r="C15" s="790"/>
      <c r="D15" s="790"/>
      <c r="E15" s="790"/>
      <c r="F15" s="790"/>
      <c r="G15" s="791"/>
      <c r="H15" s="736"/>
      <c r="I15" s="761"/>
      <c r="J15" s="761"/>
      <c r="K15" s="761"/>
      <c r="L15" s="792"/>
      <c r="M15" s="764"/>
      <c r="N15" s="764"/>
      <c r="O15" s="764"/>
      <c r="P15" s="827"/>
      <c r="Q15" s="827"/>
      <c r="R15" s="827"/>
      <c r="S15" s="827"/>
      <c r="T15" s="827"/>
      <c r="U15" s="827"/>
      <c r="V15" s="827"/>
      <c r="W15" s="827"/>
      <c r="X15" s="765"/>
      <c r="Y15" s="765"/>
      <c r="Z15" s="765"/>
      <c r="AA15" s="765"/>
      <c r="AB15" s="765"/>
      <c r="AC15" s="766"/>
      <c r="AD15" s="761" t="s">
        <v>75</v>
      </c>
      <c r="AE15" s="792"/>
      <c r="AF15" s="765"/>
      <c r="AG15" s="765"/>
      <c r="AH15" s="765"/>
      <c r="AI15" s="765"/>
      <c r="AJ15" s="765"/>
      <c r="AK15" s="766"/>
      <c r="AL15" s="761" t="s">
        <v>2</v>
      </c>
      <c r="AM15" s="762"/>
      <c r="AN15" s="30"/>
      <c r="AO15" s="30"/>
    </row>
    <row r="16" spans="2:80" ht="21.75" customHeight="1" x14ac:dyDescent="0.15">
      <c r="B16" s="789"/>
      <c r="C16" s="790"/>
      <c r="D16" s="790"/>
      <c r="E16" s="790"/>
      <c r="F16" s="790"/>
      <c r="G16" s="791"/>
      <c r="H16" s="736"/>
      <c r="I16" s="761"/>
      <c r="J16" s="761"/>
      <c r="K16" s="761"/>
      <c r="L16" s="792"/>
      <c r="M16" s="764"/>
      <c r="N16" s="764"/>
      <c r="O16" s="764"/>
      <c r="P16" s="827"/>
      <c r="Q16" s="827"/>
      <c r="R16" s="827"/>
      <c r="S16" s="827"/>
      <c r="T16" s="827"/>
      <c r="U16" s="827"/>
      <c r="V16" s="827"/>
      <c r="W16" s="827"/>
      <c r="X16" s="765"/>
      <c r="Y16" s="765"/>
      <c r="Z16" s="765"/>
      <c r="AA16" s="765"/>
      <c r="AB16" s="765"/>
      <c r="AC16" s="766"/>
      <c r="AD16" s="761" t="s">
        <v>75</v>
      </c>
      <c r="AE16" s="792"/>
      <c r="AF16" s="765"/>
      <c r="AG16" s="765"/>
      <c r="AH16" s="765"/>
      <c r="AI16" s="765"/>
      <c r="AJ16" s="765"/>
      <c r="AK16" s="766"/>
      <c r="AL16" s="761" t="s">
        <v>2</v>
      </c>
      <c r="AM16" s="762"/>
      <c r="AN16" s="30"/>
      <c r="AO16" s="30"/>
    </row>
    <row r="17" spans="2:43" ht="21.75" customHeight="1" thickBot="1" x14ac:dyDescent="0.2">
      <c r="B17" s="811"/>
      <c r="C17" s="812"/>
      <c r="D17" s="812"/>
      <c r="E17" s="812"/>
      <c r="F17" s="812"/>
      <c r="G17" s="813"/>
      <c r="H17" s="865"/>
      <c r="I17" s="808"/>
      <c r="J17" s="808"/>
      <c r="K17" s="808"/>
      <c r="L17" s="809"/>
      <c r="M17" s="801"/>
      <c r="N17" s="801"/>
      <c r="O17" s="801"/>
      <c r="P17" s="828"/>
      <c r="Q17" s="828"/>
      <c r="R17" s="828"/>
      <c r="S17" s="828"/>
      <c r="T17" s="828"/>
      <c r="U17" s="828"/>
      <c r="V17" s="828"/>
      <c r="W17" s="828"/>
      <c r="X17" s="803"/>
      <c r="Y17" s="803"/>
      <c r="Z17" s="803"/>
      <c r="AA17" s="803"/>
      <c r="AB17" s="803"/>
      <c r="AC17" s="804"/>
      <c r="AD17" s="808" t="s">
        <v>75</v>
      </c>
      <c r="AE17" s="809"/>
      <c r="AF17" s="803"/>
      <c r="AG17" s="803"/>
      <c r="AH17" s="803"/>
      <c r="AI17" s="803"/>
      <c r="AJ17" s="803"/>
      <c r="AK17" s="804"/>
      <c r="AL17" s="808" t="s">
        <v>2</v>
      </c>
      <c r="AM17" s="817"/>
      <c r="AN17" s="30"/>
      <c r="AO17" s="30"/>
      <c r="AQ17" s="30"/>
    </row>
    <row r="18" spans="2:43" ht="21.75" customHeight="1" thickTop="1" x14ac:dyDescent="0.15">
      <c r="B18" s="814"/>
      <c r="C18" s="815"/>
      <c r="D18" s="815"/>
      <c r="E18" s="815"/>
      <c r="F18" s="815"/>
      <c r="G18" s="816"/>
      <c r="H18" s="818"/>
      <c r="I18" s="799"/>
      <c r="J18" s="799"/>
      <c r="K18" s="799"/>
      <c r="L18" s="810"/>
      <c r="M18" s="802"/>
      <c r="N18" s="802"/>
      <c r="O18" s="802"/>
      <c r="P18" s="805"/>
      <c r="Q18" s="805"/>
      <c r="R18" s="805"/>
      <c r="S18" s="805"/>
      <c r="T18" s="805"/>
      <c r="U18" s="806"/>
      <c r="V18" s="799" t="s">
        <v>74</v>
      </c>
      <c r="W18" s="810"/>
      <c r="X18" s="805"/>
      <c r="Y18" s="805"/>
      <c r="Z18" s="805"/>
      <c r="AA18" s="805"/>
      <c r="AB18" s="805"/>
      <c r="AC18" s="806"/>
      <c r="AD18" s="799" t="s">
        <v>163</v>
      </c>
      <c r="AE18" s="810"/>
      <c r="AF18" s="806"/>
      <c r="AG18" s="807"/>
      <c r="AH18" s="807"/>
      <c r="AI18" s="807"/>
      <c r="AJ18" s="807"/>
      <c r="AK18" s="807"/>
      <c r="AL18" s="799" t="s">
        <v>2</v>
      </c>
      <c r="AM18" s="800"/>
      <c r="AN18" s="30"/>
      <c r="AO18" s="30"/>
      <c r="AQ18" s="30"/>
    </row>
    <row r="19" spans="2:43" ht="21.75" customHeight="1" x14ac:dyDescent="0.15">
      <c r="B19" s="789"/>
      <c r="C19" s="790"/>
      <c r="D19" s="790"/>
      <c r="E19" s="790"/>
      <c r="F19" s="790"/>
      <c r="G19" s="791"/>
      <c r="H19" s="736"/>
      <c r="I19" s="761"/>
      <c r="J19" s="761"/>
      <c r="K19" s="761"/>
      <c r="L19" s="792"/>
      <c r="M19" s="764"/>
      <c r="N19" s="764"/>
      <c r="O19" s="764"/>
      <c r="P19" s="765"/>
      <c r="Q19" s="765"/>
      <c r="R19" s="765"/>
      <c r="S19" s="765"/>
      <c r="T19" s="765"/>
      <c r="U19" s="766"/>
      <c r="V19" s="761" t="s">
        <v>74</v>
      </c>
      <c r="W19" s="792"/>
      <c r="X19" s="765"/>
      <c r="Y19" s="765"/>
      <c r="Z19" s="765"/>
      <c r="AA19" s="765"/>
      <c r="AB19" s="765"/>
      <c r="AC19" s="766"/>
      <c r="AD19" s="761" t="s">
        <v>163</v>
      </c>
      <c r="AE19" s="792"/>
      <c r="AF19" s="766"/>
      <c r="AG19" s="858"/>
      <c r="AH19" s="858"/>
      <c r="AI19" s="858"/>
      <c r="AJ19" s="858"/>
      <c r="AK19" s="858"/>
      <c r="AL19" s="761" t="s">
        <v>2</v>
      </c>
      <c r="AM19" s="762"/>
      <c r="AN19" s="30"/>
      <c r="AO19" s="30"/>
      <c r="AQ19" s="30"/>
    </row>
    <row r="20" spans="2:43" ht="21.75" customHeight="1" thickBot="1" x14ac:dyDescent="0.2">
      <c r="B20" s="866"/>
      <c r="C20" s="867"/>
      <c r="D20" s="867"/>
      <c r="E20" s="867"/>
      <c r="F20" s="867"/>
      <c r="G20" s="868"/>
      <c r="H20" s="861"/>
      <c r="I20" s="734"/>
      <c r="J20" s="734"/>
      <c r="K20" s="734"/>
      <c r="L20" s="862"/>
      <c r="M20" s="871"/>
      <c r="N20" s="871"/>
      <c r="O20" s="871"/>
      <c r="P20" s="825"/>
      <c r="Q20" s="825"/>
      <c r="R20" s="825"/>
      <c r="S20" s="825"/>
      <c r="T20" s="825"/>
      <c r="U20" s="826"/>
      <c r="V20" s="734" t="s">
        <v>74</v>
      </c>
      <c r="W20" s="862"/>
      <c r="X20" s="825"/>
      <c r="Y20" s="825"/>
      <c r="Z20" s="825"/>
      <c r="AA20" s="825"/>
      <c r="AB20" s="825"/>
      <c r="AC20" s="826"/>
      <c r="AD20" s="734" t="s">
        <v>163</v>
      </c>
      <c r="AE20" s="862"/>
      <c r="AF20" s="826"/>
      <c r="AG20" s="859"/>
      <c r="AH20" s="859"/>
      <c r="AI20" s="859"/>
      <c r="AJ20" s="859"/>
      <c r="AK20" s="859"/>
      <c r="AL20" s="734" t="s">
        <v>2</v>
      </c>
      <c r="AM20" s="735"/>
      <c r="AN20" s="30"/>
      <c r="AO20" s="30"/>
      <c r="AQ20" s="30"/>
    </row>
    <row r="21" spans="2:43" ht="21.75" customHeight="1" x14ac:dyDescent="0.15">
      <c r="B21" s="46"/>
      <c r="C21" s="46"/>
      <c r="D21" s="87"/>
      <c r="E21" s="87"/>
      <c r="F21" s="87"/>
      <c r="G21" s="87"/>
      <c r="H21" s="206"/>
      <c r="I21" s="206"/>
      <c r="J21" s="206"/>
      <c r="K21" s="206"/>
      <c r="L21" s="206"/>
      <c r="M21" s="205"/>
      <c r="N21" s="205"/>
      <c r="O21" s="205"/>
      <c r="P21" s="824"/>
      <c r="Q21" s="824"/>
      <c r="R21" s="824"/>
      <c r="S21" s="824"/>
      <c r="T21" s="824"/>
      <c r="U21" s="824"/>
      <c r="V21" s="206"/>
      <c r="W21" s="206"/>
      <c r="X21" s="824"/>
      <c r="Y21" s="824"/>
      <c r="Z21" s="824"/>
      <c r="AA21" s="824"/>
      <c r="AB21" s="824"/>
      <c r="AC21" s="824"/>
      <c r="AD21" s="206"/>
      <c r="AE21" s="206"/>
      <c r="AF21" s="824"/>
      <c r="AG21" s="824"/>
      <c r="AH21" s="824"/>
      <c r="AI21" s="824"/>
      <c r="AJ21" s="824"/>
      <c r="AK21" s="824"/>
      <c r="AL21" s="206"/>
      <c r="AM21" s="206"/>
      <c r="AN21" s="30"/>
      <c r="AO21" s="30"/>
      <c r="AQ21" s="30"/>
    </row>
    <row r="22" spans="2:43" ht="21.75" customHeight="1" thickBot="1" x14ac:dyDescent="0.2">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89"/>
      <c r="AL22" s="88"/>
      <c r="AM22" s="88"/>
      <c r="AN22" s="30"/>
      <c r="AO22" s="30"/>
      <c r="AQ22" s="30"/>
    </row>
    <row r="23" spans="2:43" ht="21.75" customHeight="1" x14ac:dyDescent="0.15">
      <c r="B23" s="768" t="s">
        <v>167</v>
      </c>
      <c r="C23" s="769"/>
      <c r="D23" s="769"/>
      <c r="E23" s="769"/>
      <c r="F23" s="769"/>
      <c r="G23" s="769"/>
      <c r="H23" s="769"/>
      <c r="I23" s="769"/>
      <c r="J23" s="769"/>
      <c r="K23" s="769"/>
      <c r="L23" s="769"/>
      <c r="M23" s="769"/>
      <c r="N23" s="769"/>
      <c r="O23" s="770"/>
      <c r="P23" s="756" t="s">
        <v>166</v>
      </c>
      <c r="Q23" s="732"/>
      <c r="R23" s="757"/>
      <c r="S23" s="756"/>
      <c r="T23" s="732"/>
      <c r="U23" s="732"/>
      <c r="V23" s="732"/>
      <c r="W23" s="732"/>
      <c r="X23" s="732"/>
      <c r="Y23" s="732" t="s">
        <v>2</v>
      </c>
      <c r="Z23" s="757"/>
      <c r="AA23" s="869" t="s">
        <v>77</v>
      </c>
      <c r="AB23" s="716"/>
      <c r="AC23" s="870"/>
      <c r="AD23" s="869"/>
      <c r="AE23" s="716"/>
      <c r="AF23" s="716"/>
      <c r="AG23" s="716"/>
      <c r="AH23" s="716"/>
      <c r="AI23" s="716"/>
      <c r="AJ23" s="716" t="s">
        <v>2</v>
      </c>
      <c r="AK23" s="717"/>
      <c r="AL23" s="767" t="s">
        <v>127</v>
      </c>
      <c r="AM23" s="712"/>
      <c r="AN23" s="30"/>
      <c r="AO23" s="30"/>
      <c r="AQ23" s="30"/>
    </row>
    <row r="24" spans="2:43" ht="21.75" customHeight="1" thickBot="1" x14ac:dyDescent="0.2">
      <c r="B24" s="771"/>
      <c r="C24" s="772"/>
      <c r="D24" s="772"/>
      <c r="E24" s="772"/>
      <c r="F24" s="772"/>
      <c r="G24" s="772"/>
      <c r="H24" s="772"/>
      <c r="I24" s="772"/>
      <c r="J24" s="772"/>
      <c r="K24" s="772"/>
      <c r="L24" s="772"/>
      <c r="M24" s="772"/>
      <c r="N24" s="772"/>
      <c r="O24" s="773"/>
      <c r="P24" s="700"/>
      <c r="Q24" s="701"/>
      <c r="R24" s="727"/>
      <c r="S24" s="700"/>
      <c r="T24" s="701"/>
      <c r="U24" s="701"/>
      <c r="V24" s="701"/>
      <c r="W24" s="701"/>
      <c r="X24" s="701"/>
      <c r="Y24" s="701"/>
      <c r="Z24" s="727"/>
      <c r="AA24" s="747"/>
      <c r="AB24" s="718"/>
      <c r="AC24" s="748"/>
      <c r="AD24" s="747"/>
      <c r="AE24" s="718"/>
      <c r="AF24" s="718"/>
      <c r="AG24" s="718"/>
      <c r="AH24" s="718"/>
      <c r="AI24" s="718"/>
      <c r="AJ24" s="718"/>
      <c r="AK24" s="719"/>
      <c r="AL24" s="709"/>
      <c r="AM24" s="710"/>
      <c r="AN24" s="30"/>
      <c r="AO24" s="30"/>
      <c r="AQ24" s="30"/>
    </row>
    <row r="25" spans="2:43" ht="21.75" customHeight="1" x14ac:dyDescent="0.15">
      <c r="B25" s="768" t="s">
        <v>188</v>
      </c>
      <c r="C25" s="769"/>
      <c r="D25" s="769"/>
      <c r="E25" s="769"/>
      <c r="F25" s="769"/>
      <c r="G25" s="769"/>
      <c r="H25" s="769"/>
      <c r="I25" s="769"/>
      <c r="J25" s="769"/>
      <c r="K25" s="769"/>
      <c r="L25" s="769"/>
      <c r="M25" s="769"/>
      <c r="N25" s="769"/>
      <c r="O25" s="770"/>
      <c r="P25" s="756" t="s">
        <v>76</v>
      </c>
      <c r="Q25" s="732"/>
      <c r="R25" s="757"/>
      <c r="S25" s="756"/>
      <c r="T25" s="732"/>
      <c r="U25" s="732"/>
      <c r="V25" s="732"/>
      <c r="W25" s="732"/>
      <c r="X25" s="732"/>
      <c r="Y25" s="732" t="s">
        <v>2</v>
      </c>
      <c r="Z25" s="757"/>
      <c r="AA25" s="869" t="s">
        <v>162</v>
      </c>
      <c r="AB25" s="716"/>
      <c r="AC25" s="870"/>
      <c r="AD25" s="869"/>
      <c r="AE25" s="716"/>
      <c r="AF25" s="716"/>
      <c r="AG25" s="716"/>
      <c r="AH25" s="716"/>
      <c r="AI25" s="716"/>
      <c r="AJ25" s="716" t="s">
        <v>2</v>
      </c>
      <c r="AK25" s="717"/>
      <c r="AL25" s="707" t="s">
        <v>169</v>
      </c>
      <c r="AM25" s="708"/>
      <c r="AN25" s="30"/>
      <c r="AO25" s="30"/>
      <c r="AQ25" s="30"/>
    </row>
    <row r="26" spans="2:43" ht="21.75" customHeight="1" thickBot="1" x14ac:dyDescent="0.2">
      <c r="B26" s="774"/>
      <c r="C26" s="775"/>
      <c r="D26" s="775"/>
      <c r="E26" s="775"/>
      <c r="F26" s="775"/>
      <c r="G26" s="775"/>
      <c r="H26" s="775"/>
      <c r="I26" s="775"/>
      <c r="J26" s="775"/>
      <c r="K26" s="775"/>
      <c r="L26" s="775"/>
      <c r="M26" s="775"/>
      <c r="N26" s="775"/>
      <c r="O26" s="776"/>
      <c r="P26" s="700"/>
      <c r="Q26" s="701"/>
      <c r="R26" s="727"/>
      <c r="S26" s="700"/>
      <c r="T26" s="701"/>
      <c r="U26" s="701"/>
      <c r="V26" s="701"/>
      <c r="W26" s="701"/>
      <c r="X26" s="701"/>
      <c r="Y26" s="701"/>
      <c r="Z26" s="727"/>
      <c r="AA26" s="747"/>
      <c r="AB26" s="718"/>
      <c r="AC26" s="748"/>
      <c r="AD26" s="747"/>
      <c r="AE26" s="718"/>
      <c r="AF26" s="718"/>
      <c r="AG26" s="718"/>
      <c r="AH26" s="718"/>
      <c r="AI26" s="718"/>
      <c r="AJ26" s="718"/>
      <c r="AK26" s="719"/>
      <c r="AL26" s="709"/>
      <c r="AM26" s="710"/>
      <c r="AN26" s="30"/>
      <c r="AO26" s="30"/>
      <c r="AQ26" s="30"/>
    </row>
    <row r="27" spans="2:43" ht="21.75" customHeight="1" x14ac:dyDescent="0.15">
      <c r="B27" s="771" t="s">
        <v>189</v>
      </c>
      <c r="C27" s="772"/>
      <c r="D27" s="772"/>
      <c r="E27" s="772"/>
      <c r="F27" s="772"/>
      <c r="G27" s="772"/>
      <c r="H27" s="772"/>
      <c r="I27" s="772"/>
      <c r="J27" s="772"/>
      <c r="K27" s="772"/>
      <c r="L27" s="772"/>
      <c r="M27" s="772"/>
      <c r="N27" s="772"/>
      <c r="O27" s="773"/>
      <c r="P27" s="702" t="s">
        <v>78</v>
      </c>
      <c r="Q27" s="703"/>
      <c r="R27" s="706"/>
      <c r="S27" s="756"/>
      <c r="T27" s="732"/>
      <c r="U27" s="732"/>
      <c r="V27" s="732"/>
      <c r="W27" s="732"/>
      <c r="X27" s="732"/>
      <c r="Y27" s="703" t="s">
        <v>2</v>
      </c>
      <c r="Z27" s="706"/>
      <c r="AA27" s="777"/>
      <c r="AB27" s="778"/>
      <c r="AC27" s="778"/>
      <c r="AD27" s="778"/>
      <c r="AE27" s="778"/>
      <c r="AF27" s="778"/>
      <c r="AG27" s="778"/>
      <c r="AH27" s="778"/>
      <c r="AI27" s="778"/>
      <c r="AJ27" s="778"/>
      <c r="AK27" s="779"/>
      <c r="AL27" s="711" t="s">
        <v>170</v>
      </c>
      <c r="AM27" s="712"/>
      <c r="AN27" s="30"/>
      <c r="AO27" s="30"/>
      <c r="AQ27" s="30"/>
    </row>
    <row r="28" spans="2:43" ht="21.75" customHeight="1" x14ac:dyDescent="0.15">
      <c r="B28" s="771"/>
      <c r="C28" s="772"/>
      <c r="D28" s="772"/>
      <c r="E28" s="772"/>
      <c r="F28" s="772"/>
      <c r="G28" s="772"/>
      <c r="H28" s="772"/>
      <c r="I28" s="772"/>
      <c r="J28" s="772"/>
      <c r="K28" s="772"/>
      <c r="L28" s="772"/>
      <c r="M28" s="772"/>
      <c r="N28" s="772"/>
      <c r="O28" s="773"/>
      <c r="P28" s="818"/>
      <c r="Q28" s="799"/>
      <c r="R28" s="810"/>
      <c r="S28" s="818"/>
      <c r="T28" s="799"/>
      <c r="U28" s="799"/>
      <c r="V28" s="799"/>
      <c r="W28" s="799"/>
      <c r="X28" s="799"/>
      <c r="Y28" s="799"/>
      <c r="Z28" s="810"/>
      <c r="AA28" s="780"/>
      <c r="AB28" s="781"/>
      <c r="AC28" s="781"/>
      <c r="AD28" s="781"/>
      <c r="AE28" s="781"/>
      <c r="AF28" s="781"/>
      <c r="AG28" s="781"/>
      <c r="AH28" s="781"/>
      <c r="AI28" s="781"/>
      <c r="AJ28" s="781"/>
      <c r="AK28" s="782"/>
      <c r="AL28" s="713"/>
      <c r="AM28" s="708"/>
      <c r="AN28" s="30"/>
      <c r="AO28" s="30"/>
      <c r="AQ28" s="30"/>
    </row>
    <row r="29" spans="2:43" ht="21.75" customHeight="1" x14ac:dyDescent="0.15">
      <c r="B29" s="793" t="s">
        <v>190</v>
      </c>
      <c r="C29" s="794"/>
      <c r="D29" s="794"/>
      <c r="E29" s="794"/>
      <c r="F29" s="794"/>
      <c r="G29" s="794"/>
      <c r="H29" s="794"/>
      <c r="I29" s="794"/>
      <c r="J29" s="794"/>
      <c r="K29" s="794"/>
      <c r="L29" s="794"/>
      <c r="M29" s="794"/>
      <c r="N29" s="794"/>
      <c r="O29" s="795"/>
      <c r="P29" s="740" t="s">
        <v>164</v>
      </c>
      <c r="Q29" s="819"/>
      <c r="R29" s="820"/>
      <c r="S29" s="740"/>
      <c r="T29" s="819"/>
      <c r="U29" s="819"/>
      <c r="V29" s="819"/>
      <c r="W29" s="819"/>
      <c r="X29" s="819"/>
      <c r="Y29" s="819" t="s">
        <v>2</v>
      </c>
      <c r="Z29" s="820"/>
      <c r="AA29" s="783"/>
      <c r="AB29" s="784"/>
      <c r="AC29" s="784"/>
      <c r="AD29" s="784"/>
      <c r="AE29" s="784"/>
      <c r="AF29" s="784"/>
      <c r="AG29" s="784"/>
      <c r="AH29" s="784"/>
      <c r="AI29" s="784"/>
      <c r="AJ29" s="784"/>
      <c r="AK29" s="785"/>
      <c r="AL29" s="713"/>
      <c r="AM29" s="708"/>
      <c r="AN29" s="30"/>
      <c r="AO29" s="30"/>
      <c r="AQ29" s="30"/>
    </row>
    <row r="30" spans="2:43" ht="21.75" customHeight="1" thickBot="1" x14ac:dyDescent="0.2">
      <c r="B30" s="796"/>
      <c r="C30" s="797"/>
      <c r="D30" s="797"/>
      <c r="E30" s="797"/>
      <c r="F30" s="797"/>
      <c r="G30" s="797"/>
      <c r="H30" s="797"/>
      <c r="I30" s="797"/>
      <c r="J30" s="797"/>
      <c r="K30" s="797"/>
      <c r="L30" s="797"/>
      <c r="M30" s="797"/>
      <c r="N30" s="797"/>
      <c r="O30" s="798"/>
      <c r="P30" s="821"/>
      <c r="Q30" s="822"/>
      <c r="R30" s="823"/>
      <c r="S30" s="821"/>
      <c r="T30" s="822"/>
      <c r="U30" s="822"/>
      <c r="V30" s="822"/>
      <c r="W30" s="822"/>
      <c r="X30" s="822"/>
      <c r="Y30" s="822"/>
      <c r="Z30" s="823"/>
      <c r="AA30" s="786"/>
      <c r="AB30" s="787"/>
      <c r="AC30" s="787"/>
      <c r="AD30" s="787"/>
      <c r="AE30" s="787"/>
      <c r="AF30" s="787"/>
      <c r="AG30" s="787"/>
      <c r="AH30" s="787"/>
      <c r="AI30" s="787"/>
      <c r="AJ30" s="787"/>
      <c r="AK30" s="788"/>
      <c r="AL30" s="713"/>
      <c r="AM30" s="708"/>
      <c r="AN30" s="30"/>
      <c r="AO30" s="30"/>
      <c r="AQ30" s="30"/>
    </row>
    <row r="31" spans="2:43" ht="21.75" customHeight="1" thickTop="1" x14ac:dyDescent="0.15">
      <c r="B31" s="771" t="s">
        <v>191</v>
      </c>
      <c r="C31" s="772"/>
      <c r="D31" s="772"/>
      <c r="E31" s="772"/>
      <c r="F31" s="772"/>
      <c r="G31" s="772"/>
      <c r="H31" s="772"/>
      <c r="I31" s="772"/>
      <c r="J31" s="772"/>
      <c r="K31" s="772"/>
      <c r="L31" s="772"/>
      <c r="M31" s="772"/>
      <c r="N31" s="772"/>
      <c r="O31" s="773"/>
      <c r="P31" s="702" t="s">
        <v>349</v>
      </c>
      <c r="Q31" s="703"/>
      <c r="R31" s="706"/>
      <c r="S31" s="743"/>
      <c r="T31" s="744"/>
      <c r="U31" s="744"/>
      <c r="V31" s="744"/>
      <c r="W31" s="744"/>
      <c r="X31" s="744"/>
      <c r="Y31" s="703" t="s">
        <v>2</v>
      </c>
      <c r="Z31" s="706"/>
      <c r="AA31" s="745" t="s">
        <v>79</v>
      </c>
      <c r="AB31" s="728"/>
      <c r="AC31" s="746"/>
      <c r="AD31" s="745"/>
      <c r="AE31" s="728"/>
      <c r="AF31" s="728"/>
      <c r="AG31" s="728"/>
      <c r="AH31" s="728"/>
      <c r="AI31" s="728"/>
      <c r="AJ31" s="728" t="s">
        <v>2</v>
      </c>
      <c r="AK31" s="729"/>
      <c r="AL31" s="713"/>
      <c r="AM31" s="708"/>
      <c r="AN31" s="30"/>
      <c r="AO31" s="30"/>
      <c r="AQ31" s="30"/>
    </row>
    <row r="32" spans="2:43" ht="21.75" customHeight="1" thickBot="1" x14ac:dyDescent="0.2">
      <c r="B32" s="774"/>
      <c r="C32" s="775"/>
      <c r="D32" s="775"/>
      <c r="E32" s="775"/>
      <c r="F32" s="775"/>
      <c r="G32" s="775"/>
      <c r="H32" s="775"/>
      <c r="I32" s="775"/>
      <c r="J32" s="775"/>
      <c r="K32" s="775"/>
      <c r="L32" s="775"/>
      <c r="M32" s="775"/>
      <c r="N32" s="775"/>
      <c r="O32" s="776"/>
      <c r="P32" s="700"/>
      <c r="Q32" s="701"/>
      <c r="R32" s="727"/>
      <c r="S32" s="700"/>
      <c r="T32" s="701"/>
      <c r="U32" s="701"/>
      <c r="V32" s="701"/>
      <c r="W32" s="701"/>
      <c r="X32" s="701"/>
      <c r="Y32" s="701"/>
      <c r="Z32" s="727"/>
      <c r="AA32" s="747"/>
      <c r="AB32" s="718"/>
      <c r="AC32" s="748"/>
      <c r="AD32" s="747"/>
      <c r="AE32" s="718"/>
      <c r="AF32" s="718"/>
      <c r="AG32" s="718"/>
      <c r="AH32" s="718"/>
      <c r="AI32" s="718"/>
      <c r="AJ32" s="718"/>
      <c r="AK32" s="719"/>
      <c r="AL32" s="709"/>
      <c r="AM32" s="710"/>
      <c r="AN32" s="30"/>
      <c r="AO32" s="30"/>
      <c r="AQ32" s="30"/>
    </row>
    <row r="33" spans="2:43" ht="21.75" customHeight="1" x14ac:dyDescent="0.15">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89"/>
      <c r="AN33" s="30"/>
      <c r="AO33" s="30"/>
      <c r="AQ33" s="30"/>
    </row>
    <row r="34" spans="2:43" ht="21.75" customHeight="1" thickBot="1" x14ac:dyDescent="0.2">
      <c r="B34" s="39" t="s">
        <v>80</v>
      </c>
      <c r="C34" s="30"/>
      <c r="D34" s="30"/>
      <c r="E34" s="30"/>
      <c r="F34" s="30"/>
      <c r="G34" s="30"/>
      <c r="H34" s="4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Q34" s="30"/>
    </row>
    <row r="35" spans="2:43" ht="21.75" customHeight="1" x14ac:dyDescent="0.15">
      <c r="B35" s="750"/>
      <c r="C35" s="751"/>
      <c r="D35" s="751"/>
      <c r="E35" s="751"/>
      <c r="F35" s="751"/>
      <c r="G35" s="752"/>
      <c r="H35" s="756" t="s">
        <v>81</v>
      </c>
      <c r="I35" s="732"/>
      <c r="J35" s="732"/>
      <c r="K35" s="732"/>
      <c r="L35" s="732"/>
      <c r="M35" s="732"/>
      <c r="N35" s="732"/>
      <c r="O35" s="732"/>
      <c r="P35" s="732"/>
      <c r="Q35" s="757"/>
      <c r="R35" s="696" t="s">
        <v>7</v>
      </c>
      <c r="S35" s="730"/>
      <c r="T35" s="730"/>
      <c r="U35" s="730"/>
      <c r="V35" s="730"/>
      <c r="W35" s="730"/>
      <c r="X35" s="730"/>
      <c r="Y35" s="730"/>
      <c r="Z35" s="730"/>
      <c r="AA35" s="730"/>
      <c r="AB35" s="749"/>
      <c r="AC35" s="696" t="s">
        <v>186</v>
      </c>
      <c r="AD35" s="730"/>
      <c r="AE35" s="730"/>
      <c r="AF35" s="730"/>
      <c r="AG35" s="730"/>
      <c r="AH35" s="730"/>
      <c r="AI35" s="730"/>
      <c r="AJ35" s="730"/>
      <c r="AK35" s="730"/>
      <c r="AL35" s="730"/>
      <c r="AM35" s="731"/>
      <c r="AN35" s="30"/>
      <c r="AO35" s="30"/>
      <c r="AQ35" s="30"/>
    </row>
    <row r="36" spans="2:43" ht="21.75" customHeight="1" x14ac:dyDescent="0.15">
      <c r="B36" s="753"/>
      <c r="C36" s="754"/>
      <c r="D36" s="754"/>
      <c r="E36" s="754"/>
      <c r="F36" s="754"/>
      <c r="G36" s="755"/>
      <c r="H36" s="702"/>
      <c r="I36" s="703"/>
      <c r="J36" s="703"/>
      <c r="K36" s="703"/>
      <c r="L36" s="703"/>
      <c r="M36" s="703"/>
      <c r="N36" s="703"/>
      <c r="O36" s="703"/>
      <c r="P36" s="703"/>
      <c r="Q36" s="706"/>
      <c r="R36" s="736" t="s">
        <v>6</v>
      </c>
      <c r="S36" s="737"/>
      <c r="T36" s="737"/>
      <c r="U36" s="737"/>
      <c r="V36" s="737"/>
      <c r="W36" s="737"/>
      <c r="X36" s="737"/>
      <c r="Y36" s="737"/>
      <c r="Z36" s="737"/>
      <c r="AA36" s="737"/>
      <c r="AB36" s="738"/>
      <c r="AC36" s="736" t="s">
        <v>6</v>
      </c>
      <c r="AD36" s="737"/>
      <c r="AE36" s="737"/>
      <c r="AF36" s="737"/>
      <c r="AG36" s="737"/>
      <c r="AH36" s="737"/>
      <c r="AI36" s="737"/>
      <c r="AJ36" s="737"/>
      <c r="AK36" s="737"/>
      <c r="AL36" s="737"/>
      <c r="AM36" s="739"/>
      <c r="AN36" s="30"/>
      <c r="AO36" s="30"/>
      <c r="AQ36" s="30"/>
    </row>
    <row r="37" spans="2:43" ht="21.75" customHeight="1" thickBot="1" x14ac:dyDescent="0.2">
      <c r="B37" s="753"/>
      <c r="C37" s="754"/>
      <c r="D37" s="754"/>
      <c r="E37" s="754"/>
      <c r="F37" s="754"/>
      <c r="G37" s="755"/>
      <c r="H37" s="702"/>
      <c r="I37" s="703"/>
      <c r="J37" s="703"/>
      <c r="K37" s="703"/>
      <c r="L37" s="703"/>
      <c r="M37" s="703"/>
      <c r="N37" s="703"/>
      <c r="O37" s="703"/>
      <c r="P37" s="703"/>
      <c r="Q37" s="706"/>
      <c r="R37" s="740" t="s">
        <v>5</v>
      </c>
      <c r="S37" s="676"/>
      <c r="T37" s="676"/>
      <c r="U37" s="741"/>
      <c r="V37" s="740" t="s">
        <v>4</v>
      </c>
      <c r="W37" s="676"/>
      <c r="X37" s="676"/>
      <c r="Y37" s="676"/>
      <c r="Z37" s="676"/>
      <c r="AA37" s="676"/>
      <c r="AB37" s="741"/>
      <c r="AC37" s="740" t="s">
        <v>5</v>
      </c>
      <c r="AD37" s="676"/>
      <c r="AE37" s="676"/>
      <c r="AF37" s="741"/>
      <c r="AG37" s="740" t="s">
        <v>4</v>
      </c>
      <c r="AH37" s="676"/>
      <c r="AI37" s="676"/>
      <c r="AJ37" s="676"/>
      <c r="AK37" s="676"/>
      <c r="AL37" s="676"/>
      <c r="AM37" s="742"/>
      <c r="AN37" s="30"/>
      <c r="AO37" s="30"/>
      <c r="AQ37" s="30"/>
    </row>
    <row r="38" spans="2:43" ht="21.75" customHeight="1" x14ac:dyDescent="0.15">
      <c r="B38" s="690" t="s">
        <v>82</v>
      </c>
      <c r="C38" s="732"/>
      <c r="D38" s="732"/>
      <c r="E38" s="732"/>
      <c r="F38" s="732"/>
      <c r="G38" s="848"/>
      <c r="H38" s="851"/>
      <c r="I38" s="852"/>
      <c r="J38" s="852"/>
      <c r="K38" s="852"/>
      <c r="L38" s="852"/>
      <c r="M38" s="852"/>
      <c r="N38" s="852"/>
      <c r="O38" s="852"/>
      <c r="P38" s="852"/>
      <c r="Q38" s="853"/>
      <c r="R38" s="839" t="s">
        <v>350</v>
      </c>
      <c r="S38" s="839"/>
      <c r="T38" s="839"/>
      <c r="U38" s="839"/>
      <c r="V38" s="732"/>
      <c r="W38" s="732"/>
      <c r="X38" s="732"/>
      <c r="Y38" s="732"/>
      <c r="Z38" s="732"/>
      <c r="AA38" s="732" t="s">
        <v>3</v>
      </c>
      <c r="AB38" s="757"/>
      <c r="AC38" s="839" t="s">
        <v>351</v>
      </c>
      <c r="AD38" s="696"/>
      <c r="AE38" s="697"/>
      <c r="AF38" s="720"/>
      <c r="AG38" s="696"/>
      <c r="AH38" s="697"/>
      <c r="AI38" s="697"/>
      <c r="AJ38" s="697"/>
      <c r="AK38" s="697"/>
      <c r="AL38" s="732" t="s">
        <v>3</v>
      </c>
      <c r="AM38" s="733"/>
      <c r="AN38" s="30"/>
      <c r="AO38" s="30"/>
      <c r="AQ38" s="30"/>
    </row>
    <row r="39" spans="2:43" ht="21.75" customHeight="1" thickBot="1" x14ac:dyDescent="0.2">
      <c r="B39" s="849"/>
      <c r="C39" s="701"/>
      <c r="D39" s="701"/>
      <c r="E39" s="701"/>
      <c r="F39" s="701"/>
      <c r="G39" s="850"/>
      <c r="H39" s="854"/>
      <c r="I39" s="855"/>
      <c r="J39" s="855"/>
      <c r="K39" s="855"/>
      <c r="L39" s="855"/>
      <c r="M39" s="855"/>
      <c r="N39" s="855"/>
      <c r="O39" s="855"/>
      <c r="P39" s="855"/>
      <c r="Q39" s="856"/>
      <c r="R39" s="842"/>
      <c r="S39" s="842"/>
      <c r="T39" s="842"/>
      <c r="U39" s="842"/>
      <c r="V39" s="701"/>
      <c r="W39" s="701"/>
      <c r="X39" s="701"/>
      <c r="Y39" s="701"/>
      <c r="Z39" s="701"/>
      <c r="AA39" s="701"/>
      <c r="AB39" s="727"/>
      <c r="AC39" s="842"/>
      <c r="AD39" s="700"/>
      <c r="AE39" s="701"/>
      <c r="AF39" s="727"/>
      <c r="AG39" s="700"/>
      <c r="AH39" s="701"/>
      <c r="AI39" s="701"/>
      <c r="AJ39" s="701"/>
      <c r="AK39" s="701"/>
      <c r="AL39" s="734" t="s">
        <v>3</v>
      </c>
      <c r="AM39" s="735"/>
      <c r="AN39" s="30"/>
      <c r="AO39" s="30"/>
    </row>
    <row r="40" spans="2:43" ht="21.75" customHeight="1" x14ac:dyDescent="0.15">
      <c r="B40" s="843" t="s">
        <v>85</v>
      </c>
      <c r="C40" s="844"/>
      <c r="D40" s="844"/>
      <c r="E40" s="844"/>
      <c r="F40" s="844"/>
      <c r="G40" s="844"/>
      <c r="H40" s="857" t="s">
        <v>171</v>
      </c>
      <c r="I40" s="732"/>
      <c r="J40" s="757"/>
      <c r="K40" s="732"/>
      <c r="L40" s="732"/>
      <c r="M40" s="732"/>
      <c r="N40" s="732"/>
      <c r="O40" s="732"/>
      <c r="P40" s="732" t="s">
        <v>2</v>
      </c>
      <c r="Q40" s="757"/>
      <c r="R40" s="839" t="s">
        <v>352</v>
      </c>
      <c r="S40" s="839"/>
      <c r="T40" s="840"/>
      <c r="U40" s="840"/>
      <c r="V40" s="732"/>
      <c r="W40" s="732"/>
      <c r="X40" s="732"/>
      <c r="Y40" s="732"/>
      <c r="Z40" s="732"/>
      <c r="AA40" s="732" t="s">
        <v>3</v>
      </c>
      <c r="AB40" s="757"/>
      <c r="AC40" s="839" t="s">
        <v>353</v>
      </c>
      <c r="AD40" s="696"/>
      <c r="AE40" s="697"/>
      <c r="AF40" s="720"/>
      <c r="AG40" s="696"/>
      <c r="AH40" s="697"/>
      <c r="AI40" s="697"/>
      <c r="AJ40" s="697"/>
      <c r="AK40" s="697"/>
      <c r="AL40" s="697" t="s">
        <v>3</v>
      </c>
      <c r="AM40" s="714"/>
      <c r="AN40" s="206"/>
      <c r="AO40" s="206"/>
    </row>
    <row r="41" spans="2:43" ht="21.75" customHeight="1" thickBot="1" x14ac:dyDescent="0.2">
      <c r="B41" s="845"/>
      <c r="C41" s="846"/>
      <c r="D41" s="846"/>
      <c r="E41" s="846"/>
      <c r="F41" s="846"/>
      <c r="G41" s="846"/>
      <c r="H41" s="702"/>
      <c r="I41" s="703"/>
      <c r="J41" s="706"/>
      <c r="K41" s="703"/>
      <c r="L41" s="703"/>
      <c r="M41" s="703"/>
      <c r="N41" s="703"/>
      <c r="O41" s="703"/>
      <c r="P41" s="703"/>
      <c r="Q41" s="706"/>
      <c r="R41" s="847"/>
      <c r="S41" s="841"/>
      <c r="T41" s="841"/>
      <c r="U41" s="841"/>
      <c r="V41" s="703"/>
      <c r="W41" s="703"/>
      <c r="X41" s="703"/>
      <c r="Y41" s="703"/>
      <c r="Z41" s="703"/>
      <c r="AA41" s="703"/>
      <c r="AB41" s="706"/>
      <c r="AC41" s="847"/>
      <c r="AD41" s="702"/>
      <c r="AE41" s="703"/>
      <c r="AF41" s="706"/>
      <c r="AG41" s="702"/>
      <c r="AH41" s="703"/>
      <c r="AI41" s="703"/>
      <c r="AJ41" s="703"/>
      <c r="AK41" s="703"/>
      <c r="AL41" s="703" t="s">
        <v>3</v>
      </c>
      <c r="AM41" s="715"/>
      <c r="AN41" s="206"/>
      <c r="AO41" s="41"/>
    </row>
    <row r="42" spans="2:43" ht="21.75" customHeight="1" thickTop="1" x14ac:dyDescent="0.15">
      <c r="B42" s="829" t="s">
        <v>88</v>
      </c>
      <c r="C42" s="744"/>
      <c r="D42" s="744"/>
      <c r="E42" s="744"/>
      <c r="F42" s="744"/>
      <c r="G42" s="744"/>
      <c r="H42" s="837" t="s">
        <v>172</v>
      </c>
      <c r="I42" s="744"/>
      <c r="J42" s="838"/>
      <c r="K42" s="698"/>
      <c r="L42" s="699"/>
      <c r="M42" s="699"/>
      <c r="N42" s="699"/>
      <c r="O42" s="699"/>
      <c r="P42" s="699" t="s">
        <v>2</v>
      </c>
      <c r="Q42" s="725"/>
      <c r="R42" s="831" t="s">
        <v>354</v>
      </c>
      <c r="S42" s="831"/>
      <c r="T42" s="833"/>
      <c r="U42" s="833"/>
      <c r="V42" s="699"/>
      <c r="W42" s="699"/>
      <c r="X42" s="699"/>
      <c r="Y42" s="699"/>
      <c r="Z42" s="699"/>
      <c r="AA42" s="699" t="s">
        <v>3</v>
      </c>
      <c r="AB42" s="725"/>
      <c r="AC42" s="831" t="s">
        <v>355</v>
      </c>
      <c r="AD42" s="698"/>
      <c r="AE42" s="699"/>
      <c r="AF42" s="725"/>
      <c r="AG42" s="698"/>
      <c r="AH42" s="699"/>
      <c r="AI42" s="699"/>
      <c r="AJ42" s="699"/>
      <c r="AK42" s="699"/>
      <c r="AL42" s="721" t="s">
        <v>3</v>
      </c>
      <c r="AM42" s="722"/>
      <c r="AN42" s="206"/>
      <c r="AO42" s="42"/>
    </row>
    <row r="43" spans="2:43" ht="21.75" customHeight="1" thickBot="1" x14ac:dyDescent="0.2">
      <c r="B43" s="830"/>
      <c r="C43" s="822"/>
      <c r="D43" s="822"/>
      <c r="E43" s="822"/>
      <c r="F43" s="822"/>
      <c r="G43" s="822"/>
      <c r="H43" s="821"/>
      <c r="I43" s="822"/>
      <c r="J43" s="823"/>
      <c r="K43" s="836" t="s">
        <v>177</v>
      </c>
      <c r="L43" s="723"/>
      <c r="M43" s="723"/>
      <c r="N43" s="723"/>
      <c r="O43" s="723"/>
      <c r="P43" s="723"/>
      <c r="Q43" s="835"/>
      <c r="R43" s="832"/>
      <c r="S43" s="834"/>
      <c r="T43" s="834"/>
      <c r="U43" s="834"/>
      <c r="V43" s="723"/>
      <c r="W43" s="723"/>
      <c r="X43" s="723"/>
      <c r="Y43" s="723"/>
      <c r="Z43" s="723"/>
      <c r="AA43" s="723"/>
      <c r="AB43" s="835"/>
      <c r="AC43" s="832"/>
      <c r="AD43" s="704"/>
      <c r="AE43" s="705"/>
      <c r="AF43" s="726"/>
      <c r="AG43" s="704"/>
      <c r="AH43" s="705"/>
      <c r="AI43" s="705"/>
      <c r="AJ43" s="705"/>
      <c r="AK43" s="705"/>
      <c r="AL43" s="723" t="s">
        <v>3</v>
      </c>
      <c r="AM43" s="724"/>
      <c r="AN43" s="206"/>
      <c r="AO43" s="42"/>
    </row>
    <row r="44" spans="2:43" ht="21.75" customHeight="1" thickTop="1" thickBot="1" x14ac:dyDescent="0.2">
      <c r="B44" s="30"/>
      <c r="C44" s="30"/>
      <c r="D44" s="30"/>
      <c r="E44" s="30"/>
      <c r="F44" s="30"/>
      <c r="G44" s="30"/>
      <c r="H44" s="30"/>
      <c r="I44" s="30"/>
      <c r="J44" s="30"/>
      <c r="K44" s="105"/>
      <c r="L44" s="105"/>
      <c r="M44" s="105"/>
      <c r="N44" s="105"/>
      <c r="O44" s="105"/>
      <c r="P44" s="105"/>
      <c r="Q44" s="105"/>
      <c r="R44" s="30"/>
      <c r="S44" s="30"/>
      <c r="T44" s="30"/>
      <c r="U44" s="30"/>
      <c r="V44" s="30"/>
      <c r="W44" s="30"/>
      <c r="X44" s="30"/>
      <c r="Y44" s="30"/>
      <c r="Z44" s="30"/>
      <c r="AA44" s="30"/>
      <c r="AB44" s="30"/>
      <c r="AC44" s="30"/>
      <c r="AD44" s="30"/>
      <c r="AE44" s="30"/>
      <c r="AF44" s="30"/>
      <c r="AG44" s="30"/>
      <c r="AH44" s="30"/>
      <c r="AI44" s="30"/>
      <c r="AJ44" s="30"/>
      <c r="AK44" s="30"/>
      <c r="AL44" s="30"/>
      <c r="AM44" s="30"/>
      <c r="AN44" s="30"/>
      <c r="AO44" s="42"/>
    </row>
    <row r="45" spans="2:43" ht="21.75" customHeight="1" x14ac:dyDescent="0.15">
      <c r="B45" s="690" t="s">
        <v>69</v>
      </c>
      <c r="C45" s="691"/>
      <c r="D45" s="691"/>
      <c r="E45" s="691"/>
      <c r="F45" s="692"/>
      <c r="G45" s="670" t="s">
        <v>91</v>
      </c>
      <c r="H45" s="671"/>
      <c r="I45" s="671"/>
      <c r="J45" s="671"/>
      <c r="K45" s="671"/>
      <c r="L45" s="671"/>
      <c r="M45" s="671"/>
      <c r="N45" s="671"/>
      <c r="O45" s="671"/>
      <c r="P45" s="671"/>
      <c r="Q45" s="671"/>
      <c r="R45" s="670" t="s">
        <v>92</v>
      </c>
      <c r="S45" s="671"/>
      <c r="T45" s="671"/>
      <c r="U45" s="671"/>
      <c r="V45" s="671"/>
      <c r="W45" s="671"/>
      <c r="X45" s="671"/>
      <c r="Y45" s="671"/>
      <c r="Z45" s="671"/>
      <c r="AA45" s="671"/>
      <c r="AB45" s="671"/>
      <c r="AC45" s="670" t="s">
        <v>93</v>
      </c>
      <c r="AD45" s="671"/>
      <c r="AE45" s="671"/>
      <c r="AF45" s="671"/>
      <c r="AG45" s="671"/>
      <c r="AH45" s="671"/>
      <c r="AI45" s="671"/>
      <c r="AJ45" s="671"/>
      <c r="AK45" s="671"/>
      <c r="AL45" s="671"/>
      <c r="AM45" s="672"/>
      <c r="AN45" s="30"/>
      <c r="AO45" s="30"/>
    </row>
    <row r="46" spans="2:43" ht="21.75" customHeight="1" x14ac:dyDescent="0.15">
      <c r="B46" s="693"/>
      <c r="C46" s="694"/>
      <c r="D46" s="694"/>
      <c r="E46" s="694"/>
      <c r="F46" s="695"/>
      <c r="G46" s="673"/>
      <c r="H46" s="673"/>
      <c r="I46" s="673"/>
      <c r="J46" s="673"/>
      <c r="K46" s="673"/>
      <c r="L46" s="673"/>
      <c r="M46" s="673"/>
      <c r="N46" s="673"/>
      <c r="O46" s="673"/>
      <c r="P46" s="673"/>
      <c r="Q46" s="673"/>
      <c r="R46" s="673"/>
      <c r="S46" s="673"/>
      <c r="T46" s="673"/>
      <c r="U46" s="673"/>
      <c r="V46" s="673"/>
      <c r="W46" s="673"/>
      <c r="X46" s="673"/>
      <c r="Y46" s="673"/>
      <c r="Z46" s="673"/>
      <c r="AA46" s="673"/>
      <c r="AB46" s="673"/>
      <c r="AC46" s="673"/>
      <c r="AD46" s="673"/>
      <c r="AE46" s="673"/>
      <c r="AF46" s="673"/>
      <c r="AG46" s="673"/>
      <c r="AH46" s="673"/>
      <c r="AI46" s="673"/>
      <c r="AJ46" s="673"/>
      <c r="AK46" s="673"/>
      <c r="AL46" s="673"/>
      <c r="AM46" s="674"/>
      <c r="AN46" s="30"/>
      <c r="AO46" s="30"/>
    </row>
    <row r="47" spans="2:43" ht="21.75" customHeight="1" x14ac:dyDescent="0.15">
      <c r="B47" s="675" t="s">
        <v>94</v>
      </c>
      <c r="C47" s="676"/>
      <c r="D47" s="676"/>
      <c r="E47" s="676"/>
      <c r="F47" s="676"/>
      <c r="G47" s="679"/>
      <c r="H47" s="680"/>
      <c r="I47" s="680"/>
      <c r="J47" s="680"/>
      <c r="K47" s="680"/>
      <c r="L47" s="680"/>
      <c r="M47" s="680"/>
      <c r="N47" s="680"/>
      <c r="O47" s="680"/>
      <c r="P47" s="680"/>
      <c r="Q47" s="680"/>
      <c r="R47" s="679"/>
      <c r="S47" s="680"/>
      <c r="T47" s="680"/>
      <c r="U47" s="680"/>
      <c r="V47" s="680"/>
      <c r="W47" s="680"/>
      <c r="X47" s="680"/>
      <c r="Y47" s="680"/>
      <c r="Z47" s="680"/>
      <c r="AA47" s="680"/>
      <c r="AB47" s="680"/>
      <c r="AC47" s="679"/>
      <c r="AD47" s="680"/>
      <c r="AE47" s="680"/>
      <c r="AF47" s="680"/>
      <c r="AG47" s="680"/>
      <c r="AH47" s="680"/>
      <c r="AI47" s="680"/>
      <c r="AJ47" s="680"/>
      <c r="AK47" s="680"/>
      <c r="AL47" s="680"/>
      <c r="AM47" s="682"/>
      <c r="AN47" s="30"/>
      <c r="AO47" s="30"/>
    </row>
    <row r="48" spans="2:43" ht="21.75" customHeight="1" thickBot="1" x14ac:dyDescent="0.2">
      <c r="B48" s="677"/>
      <c r="C48" s="678"/>
      <c r="D48" s="678"/>
      <c r="E48" s="678"/>
      <c r="F48" s="678"/>
      <c r="G48" s="681"/>
      <c r="H48" s="681"/>
      <c r="I48" s="681"/>
      <c r="J48" s="681"/>
      <c r="K48" s="681"/>
      <c r="L48" s="681"/>
      <c r="M48" s="681"/>
      <c r="N48" s="681"/>
      <c r="O48" s="681"/>
      <c r="P48" s="681"/>
      <c r="Q48" s="681"/>
      <c r="R48" s="681"/>
      <c r="S48" s="681"/>
      <c r="T48" s="681"/>
      <c r="U48" s="681"/>
      <c r="V48" s="681"/>
      <c r="W48" s="681"/>
      <c r="X48" s="681"/>
      <c r="Y48" s="681"/>
      <c r="Z48" s="681"/>
      <c r="AA48" s="681"/>
      <c r="AB48" s="681"/>
      <c r="AC48" s="681"/>
      <c r="AD48" s="681"/>
      <c r="AE48" s="681"/>
      <c r="AF48" s="681"/>
      <c r="AG48" s="681"/>
      <c r="AH48" s="681"/>
      <c r="AI48" s="681"/>
      <c r="AJ48" s="681"/>
      <c r="AK48" s="681"/>
      <c r="AL48" s="681"/>
      <c r="AM48" s="683"/>
      <c r="AN48" s="30"/>
      <c r="AO48" s="30"/>
    </row>
    <row r="49" spans="1:47" ht="21.75" customHeight="1" x14ac:dyDescent="0.15">
      <c r="B49" s="93" t="s">
        <v>173</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30"/>
      <c r="AO49" s="30"/>
    </row>
    <row r="50" spans="1:47" ht="21.75" customHeight="1" thickBot="1" x14ac:dyDescent="0.2">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30"/>
      <c r="AO50" s="30"/>
    </row>
    <row r="51" spans="1:47" ht="21.75" customHeight="1" x14ac:dyDescent="0.15">
      <c r="B51" s="106" t="s">
        <v>10</v>
      </c>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8"/>
    </row>
    <row r="52" spans="1:47" s="32" customFormat="1" ht="21.75" customHeight="1" x14ac:dyDescent="0.15">
      <c r="A52" s="45"/>
      <c r="B52" s="109"/>
      <c r="C52" s="205" t="s">
        <v>344</v>
      </c>
      <c r="D52" s="34" t="s">
        <v>101</v>
      </c>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110"/>
      <c r="AN52" s="35"/>
      <c r="AO52" s="35"/>
    </row>
    <row r="53" spans="1:47" s="32" customFormat="1" ht="21.75" customHeight="1" x14ac:dyDescent="0.15">
      <c r="A53" s="45"/>
      <c r="B53" s="109"/>
      <c r="C53" s="34"/>
      <c r="D53" s="34" t="s">
        <v>356</v>
      </c>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110"/>
    </row>
    <row r="54" spans="1:47" s="32" customFormat="1" ht="21.75" customHeight="1" x14ac:dyDescent="0.15">
      <c r="A54" s="45"/>
      <c r="B54" s="109"/>
      <c r="C54" s="34"/>
      <c r="D54" s="34" t="s">
        <v>357</v>
      </c>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110"/>
    </row>
    <row r="55" spans="1:47" s="32" customFormat="1" ht="21.75" customHeight="1" x14ac:dyDescent="0.15">
      <c r="A55" s="45"/>
      <c r="B55" s="109"/>
      <c r="C55" s="205"/>
      <c r="D55" s="34" t="s">
        <v>340</v>
      </c>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110"/>
      <c r="AN55" s="35"/>
      <c r="AO55" s="35"/>
    </row>
    <row r="56" spans="1:47" s="32" customFormat="1" ht="21.75" customHeight="1" x14ac:dyDescent="0.15">
      <c r="A56" s="45"/>
      <c r="B56" s="109"/>
      <c r="C56" s="205"/>
      <c r="D56" s="34" t="s">
        <v>358</v>
      </c>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110"/>
      <c r="AN56" s="35"/>
      <c r="AO56" s="35"/>
    </row>
    <row r="57" spans="1:47" ht="21.75" customHeight="1" x14ac:dyDescent="0.15">
      <c r="B57" s="111"/>
      <c r="C57" s="205" t="s">
        <v>344</v>
      </c>
      <c r="D57" s="128" t="s">
        <v>175</v>
      </c>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112"/>
      <c r="AN57" s="35"/>
      <c r="AO57" s="35"/>
    </row>
    <row r="58" spans="1:47" ht="21" customHeight="1" x14ac:dyDescent="0.15">
      <c r="B58" s="113"/>
      <c r="C58" s="205" t="s">
        <v>344</v>
      </c>
      <c r="D58" s="34" t="s">
        <v>71</v>
      </c>
      <c r="E58" s="205"/>
      <c r="F58" s="205"/>
      <c r="G58" s="205"/>
      <c r="H58" s="205"/>
      <c r="I58" s="205"/>
      <c r="J58" s="35"/>
      <c r="K58" s="35"/>
      <c r="L58" s="35"/>
      <c r="M58" s="35"/>
      <c r="N58" s="35"/>
      <c r="O58" s="35"/>
      <c r="P58" s="35"/>
      <c r="Q58" s="36"/>
      <c r="R58" s="36"/>
      <c r="S58" s="36"/>
      <c r="T58" s="36"/>
      <c r="U58" s="205"/>
      <c r="V58" s="205"/>
      <c r="W58" s="205"/>
      <c r="X58" s="205"/>
      <c r="Y58" s="205"/>
      <c r="Z58" s="205"/>
      <c r="AA58" s="205"/>
      <c r="AB58" s="205"/>
      <c r="AC58" s="35"/>
      <c r="AD58" s="35"/>
      <c r="AE58" s="35"/>
      <c r="AF58" s="35"/>
      <c r="AG58" s="35"/>
      <c r="AH58" s="35"/>
      <c r="AI58" s="35"/>
      <c r="AJ58" s="35"/>
      <c r="AK58" s="35"/>
      <c r="AL58" s="35"/>
      <c r="AM58" s="114"/>
      <c r="AN58" s="35"/>
      <c r="AO58" s="35"/>
      <c r="AU58" s="37"/>
    </row>
    <row r="59" spans="1:47" ht="21.75" customHeight="1" thickBot="1" x14ac:dyDescent="0.2">
      <c r="B59" s="115"/>
      <c r="C59" s="116" t="s">
        <v>344</v>
      </c>
      <c r="D59" s="117" t="s">
        <v>104</v>
      </c>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9"/>
    </row>
    <row r="60" spans="1:47" ht="21.75" customHeight="1" x14ac:dyDescent="0.15">
      <c r="C60" s="205"/>
      <c r="D60" s="34"/>
    </row>
    <row r="61" spans="1:47" ht="21.75" customHeight="1" thickBot="1" x14ac:dyDescent="0.2">
      <c r="B61" s="38" t="s">
        <v>1</v>
      </c>
      <c r="AO61" s="37"/>
      <c r="AP61" s="37"/>
    </row>
    <row r="62" spans="1:47" ht="21.75" customHeight="1" thickTop="1" x14ac:dyDescent="0.15">
      <c r="B62" s="684" t="s">
        <v>100</v>
      </c>
      <c r="C62" s="685"/>
      <c r="D62" s="685"/>
      <c r="E62" s="685"/>
      <c r="F62" s="685"/>
      <c r="G62" s="685"/>
      <c r="H62" s="685"/>
      <c r="I62" s="685"/>
      <c r="J62" s="685"/>
      <c r="K62" s="685"/>
      <c r="L62" s="685"/>
      <c r="M62" s="685"/>
      <c r="N62" s="685"/>
      <c r="O62" s="685"/>
      <c r="P62" s="685"/>
      <c r="Q62" s="685"/>
      <c r="R62" s="685"/>
      <c r="S62" s="685"/>
      <c r="T62" s="685"/>
      <c r="U62" s="685"/>
      <c r="V62" s="685"/>
      <c r="W62" s="685"/>
      <c r="X62" s="685"/>
      <c r="Y62" s="685"/>
      <c r="Z62" s="685"/>
      <c r="AA62" s="685"/>
      <c r="AB62" s="685"/>
      <c r="AC62" s="685"/>
      <c r="AD62" s="685"/>
      <c r="AE62" s="685"/>
      <c r="AF62" s="685"/>
      <c r="AG62" s="685"/>
      <c r="AH62" s="685"/>
      <c r="AI62" s="685"/>
      <c r="AJ62" s="685"/>
      <c r="AK62" s="685"/>
      <c r="AL62" s="685"/>
      <c r="AM62" s="686"/>
      <c r="AO62" s="37"/>
      <c r="AP62" s="37"/>
    </row>
    <row r="63" spans="1:47" ht="21.75" customHeight="1" x14ac:dyDescent="0.15">
      <c r="B63" s="687"/>
      <c r="C63" s="688"/>
      <c r="D63" s="688"/>
      <c r="E63" s="688"/>
      <c r="F63" s="688"/>
      <c r="G63" s="688"/>
      <c r="H63" s="688"/>
      <c r="I63" s="688"/>
      <c r="J63" s="688"/>
      <c r="K63" s="688"/>
      <c r="L63" s="688"/>
      <c r="M63" s="688"/>
      <c r="N63" s="688"/>
      <c r="O63" s="688"/>
      <c r="P63" s="688"/>
      <c r="Q63" s="688"/>
      <c r="R63" s="688"/>
      <c r="S63" s="688"/>
      <c r="T63" s="688"/>
      <c r="U63" s="688"/>
      <c r="V63" s="688"/>
      <c r="W63" s="688"/>
      <c r="X63" s="688"/>
      <c r="Y63" s="688"/>
      <c r="Z63" s="688"/>
      <c r="AA63" s="688"/>
      <c r="AB63" s="688"/>
      <c r="AC63" s="688"/>
      <c r="AD63" s="688"/>
      <c r="AE63" s="688"/>
      <c r="AF63" s="688"/>
      <c r="AG63" s="688"/>
      <c r="AH63" s="688"/>
      <c r="AI63" s="688"/>
      <c r="AJ63" s="688"/>
      <c r="AK63" s="688"/>
      <c r="AL63" s="688"/>
      <c r="AM63" s="689"/>
      <c r="AO63" s="37"/>
      <c r="AP63" s="37"/>
    </row>
    <row r="64" spans="1:47" ht="21.75" customHeight="1" x14ac:dyDescent="0.15">
      <c r="B64" s="47"/>
      <c r="C64" s="657" t="s">
        <v>217</v>
      </c>
      <c r="D64" s="657"/>
      <c r="E64" s="657"/>
      <c r="F64" s="657"/>
      <c r="G64" s="657" t="s">
        <v>117</v>
      </c>
      <c r="H64" s="657"/>
      <c r="I64" s="657"/>
      <c r="J64" s="657"/>
      <c r="K64" s="657"/>
      <c r="L64" s="657"/>
      <c r="M64" s="657"/>
      <c r="N64" s="657"/>
      <c r="O64" s="657"/>
      <c r="P64" s="657" t="s">
        <v>393</v>
      </c>
      <c r="Q64" s="657"/>
      <c r="R64" s="657"/>
      <c r="S64" s="657"/>
      <c r="T64" s="657"/>
      <c r="U64" s="657"/>
      <c r="V64" s="657" t="s">
        <v>219</v>
      </c>
      <c r="W64" s="657"/>
      <c r="X64" s="657"/>
      <c r="Y64" s="657"/>
      <c r="Z64" s="657"/>
      <c r="AA64" s="657"/>
      <c r="AB64" s="609" t="s">
        <v>218</v>
      </c>
      <c r="AC64" s="610"/>
      <c r="AD64" s="610"/>
      <c r="AE64" s="610"/>
      <c r="AF64" s="610"/>
      <c r="AG64" s="610"/>
      <c r="AH64" s="610"/>
      <c r="AI64" s="610"/>
      <c r="AJ64" s="610"/>
      <c r="AK64" s="655" t="s">
        <v>359</v>
      </c>
      <c r="AL64" s="655"/>
      <c r="AM64" s="48"/>
      <c r="AO64" s="37"/>
      <c r="AP64" s="37"/>
      <c r="AQ64" s="37"/>
    </row>
    <row r="65" spans="1:43" ht="21.75" customHeight="1" x14ac:dyDescent="0.15">
      <c r="B65" s="47"/>
      <c r="C65" s="612"/>
      <c r="D65" s="613"/>
      <c r="E65" s="613"/>
      <c r="F65" s="614"/>
      <c r="G65" s="615"/>
      <c r="H65" s="616"/>
      <c r="I65" s="616"/>
      <c r="J65" s="616"/>
      <c r="K65" s="616"/>
      <c r="L65" s="616"/>
      <c r="M65" s="616"/>
      <c r="N65" s="616"/>
      <c r="O65" s="617"/>
      <c r="P65" s="618"/>
      <c r="Q65" s="619"/>
      <c r="R65" s="619"/>
      <c r="S65" s="619"/>
      <c r="T65" s="619"/>
      <c r="U65" s="620"/>
      <c r="V65" s="621"/>
      <c r="W65" s="622"/>
      <c r="X65" s="622"/>
      <c r="Y65" s="622"/>
      <c r="Z65" s="622"/>
      <c r="AA65" s="623"/>
      <c r="AB65" s="182"/>
      <c r="AC65" s="182"/>
      <c r="AD65" s="611"/>
      <c r="AE65" s="611"/>
      <c r="AF65" s="611"/>
      <c r="AG65" s="611"/>
      <c r="AH65" s="611"/>
      <c r="AI65" s="611"/>
      <c r="AJ65" s="611"/>
      <c r="AK65" s="656"/>
      <c r="AL65" s="656"/>
      <c r="AM65" s="48"/>
      <c r="AO65" s="37"/>
      <c r="AP65" s="37"/>
      <c r="AQ65" s="37"/>
    </row>
    <row r="66" spans="1:43" ht="21.75" customHeight="1" thickBot="1" x14ac:dyDescent="0.2">
      <c r="B66" s="49"/>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1"/>
      <c r="AN66" s="34"/>
      <c r="AO66" s="37"/>
      <c r="AP66" s="37"/>
    </row>
    <row r="67" spans="1:43" ht="21.75" customHeight="1" thickTop="1" x14ac:dyDescent="0.15">
      <c r="AD67" s="31" t="s">
        <v>179</v>
      </c>
      <c r="AN67" s="34"/>
      <c r="AO67" s="37"/>
      <c r="AP67" s="37"/>
    </row>
    <row r="68" spans="1:43" ht="21.75" customHeight="1" x14ac:dyDescent="0.15">
      <c r="A68" s="31"/>
      <c r="AN68" s="92"/>
    </row>
    <row r="69" spans="1:43" ht="21.75" customHeight="1" x14ac:dyDescent="0.15">
      <c r="A69" s="31"/>
      <c r="B69" s="667" t="s">
        <v>99</v>
      </c>
      <c r="C69" s="668"/>
      <c r="D69" s="668"/>
      <c r="E69" s="668"/>
      <c r="F69" s="668"/>
      <c r="G69" s="668"/>
      <c r="H69" s="668"/>
      <c r="I69" s="668"/>
      <c r="J69" s="668"/>
      <c r="K69" s="668"/>
      <c r="L69" s="668"/>
      <c r="M69" s="668"/>
      <c r="N69" s="668"/>
      <c r="O69" s="668"/>
      <c r="P69" s="668"/>
      <c r="Q69" s="668"/>
      <c r="R69" s="668"/>
      <c r="S69" s="668"/>
      <c r="T69" s="668"/>
      <c r="U69" s="668"/>
      <c r="V69" s="668"/>
      <c r="W69" s="668"/>
      <c r="X69" s="668"/>
      <c r="Y69" s="668"/>
      <c r="Z69" s="668"/>
      <c r="AA69" s="668"/>
      <c r="AB69" s="668"/>
      <c r="AC69" s="668"/>
      <c r="AD69" s="668"/>
      <c r="AE69" s="668"/>
      <c r="AF69" s="668"/>
      <c r="AG69" s="668"/>
      <c r="AH69" s="668"/>
      <c r="AI69" s="668"/>
      <c r="AJ69" s="668"/>
      <c r="AK69" s="668"/>
      <c r="AL69" s="668"/>
      <c r="AM69" s="669"/>
      <c r="AN69" s="120"/>
      <c r="AO69" s="36"/>
    </row>
    <row r="70" spans="1:43" ht="21.75" customHeight="1" x14ac:dyDescent="0.15">
      <c r="A70" s="31"/>
      <c r="B70" s="658" t="s">
        <v>176</v>
      </c>
      <c r="C70" s="659"/>
      <c r="D70" s="659"/>
      <c r="E70" s="659"/>
      <c r="F70" s="659"/>
      <c r="G70" s="659"/>
      <c r="H70" s="659"/>
      <c r="I70" s="659"/>
      <c r="J70" s="659"/>
      <c r="K70" s="659"/>
      <c r="L70" s="659"/>
      <c r="M70" s="659"/>
      <c r="N70" s="659"/>
      <c r="O70" s="659"/>
      <c r="P70" s="659"/>
      <c r="Q70" s="659"/>
      <c r="R70" s="659"/>
      <c r="S70" s="659"/>
      <c r="T70" s="659"/>
      <c r="U70" s="659"/>
      <c r="V70" s="659"/>
      <c r="W70" s="659"/>
      <c r="X70" s="659"/>
      <c r="Y70" s="659"/>
      <c r="Z70" s="659"/>
      <c r="AA70" s="659"/>
      <c r="AB70" s="659"/>
      <c r="AC70" s="659"/>
      <c r="AD70" s="659"/>
      <c r="AE70" s="659"/>
      <c r="AF70" s="659"/>
      <c r="AG70" s="659"/>
      <c r="AH70" s="659"/>
      <c r="AI70" s="659"/>
      <c r="AJ70" s="659"/>
      <c r="AK70" s="659"/>
      <c r="AL70" s="659"/>
      <c r="AM70" s="660"/>
      <c r="AN70" s="101"/>
      <c r="AO70" s="36"/>
    </row>
    <row r="71" spans="1:43" ht="21.75" customHeight="1" x14ac:dyDescent="0.15">
      <c r="A71" s="31"/>
      <c r="B71" s="661"/>
      <c r="C71" s="662"/>
      <c r="D71" s="662"/>
      <c r="E71" s="662"/>
      <c r="F71" s="662"/>
      <c r="G71" s="662"/>
      <c r="H71" s="662"/>
      <c r="I71" s="662"/>
      <c r="J71" s="662"/>
      <c r="K71" s="662"/>
      <c r="L71" s="662"/>
      <c r="M71" s="662"/>
      <c r="N71" s="662"/>
      <c r="O71" s="662"/>
      <c r="P71" s="662"/>
      <c r="Q71" s="662"/>
      <c r="R71" s="662"/>
      <c r="S71" s="662"/>
      <c r="T71" s="662"/>
      <c r="U71" s="662"/>
      <c r="V71" s="662"/>
      <c r="W71" s="662"/>
      <c r="X71" s="662"/>
      <c r="Y71" s="662"/>
      <c r="Z71" s="662"/>
      <c r="AA71" s="662"/>
      <c r="AB71" s="662"/>
      <c r="AC71" s="662"/>
      <c r="AD71" s="662"/>
      <c r="AE71" s="662"/>
      <c r="AF71" s="662"/>
      <c r="AG71" s="662"/>
      <c r="AH71" s="662"/>
      <c r="AI71" s="662"/>
      <c r="AJ71" s="662"/>
      <c r="AK71" s="662"/>
      <c r="AL71" s="662"/>
      <c r="AM71" s="663"/>
      <c r="AN71" s="101"/>
    </row>
    <row r="72" spans="1:43" ht="21.75" customHeight="1" x14ac:dyDescent="0.15">
      <c r="A72" s="31"/>
      <c r="B72" s="661"/>
      <c r="C72" s="662"/>
      <c r="D72" s="662"/>
      <c r="E72" s="662"/>
      <c r="F72" s="662"/>
      <c r="G72" s="662"/>
      <c r="H72" s="662"/>
      <c r="I72" s="662"/>
      <c r="J72" s="662"/>
      <c r="K72" s="662"/>
      <c r="L72" s="662"/>
      <c r="M72" s="662"/>
      <c r="N72" s="662"/>
      <c r="O72" s="662"/>
      <c r="P72" s="662"/>
      <c r="Q72" s="662"/>
      <c r="R72" s="662"/>
      <c r="S72" s="662"/>
      <c r="T72" s="662"/>
      <c r="U72" s="662"/>
      <c r="V72" s="662"/>
      <c r="W72" s="662"/>
      <c r="X72" s="662"/>
      <c r="Y72" s="662"/>
      <c r="Z72" s="662"/>
      <c r="AA72" s="662"/>
      <c r="AB72" s="662"/>
      <c r="AC72" s="662"/>
      <c r="AD72" s="662"/>
      <c r="AE72" s="662"/>
      <c r="AF72" s="662"/>
      <c r="AG72" s="662"/>
      <c r="AH72" s="662"/>
      <c r="AI72" s="662"/>
      <c r="AJ72" s="662"/>
      <c r="AK72" s="662"/>
      <c r="AL72" s="662"/>
      <c r="AM72" s="663"/>
      <c r="AN72" s="101"/>
    </row>
    <row r="73" spans="1:43" ht="21.75" customHeight="1" x14ac:dyDescent="0.15">
      <c r="A73" s="31"/>
      <c r="B73" s="661"/>
      <c r="C73" s="662"/>
      <c r="D73" s="662"/>
      <c r="E73" s="662"/>
      <c r="F73" s="662"/>
      <c r="G73" s="662"/>
      <c r="H73" s="662"/>
      <c r="I73" s="662"/>
      <c r="J73" s="662"/>
      <c r="K73" s="662"/>
      <c r="L73" s="662"/>
      <c r="M73" s="662"/>
      <c r="N73" s="662"/>
      <c r="O73" s="662"/>
      <c r="P73" s="662"/>
      <c r="Q73" s="662"/>
      <c r="R73" s="662"/>
      <c r="S73" s="662"/>
      <c r="T73" s="662"/>
      <c r="U73" s="662"/>
      <c r="V73" s="662"/>
      <c r="W73" s="662"/>
      <c r="X73" s="662"/>
      <c r="Y73" s="662"/>
      <c r="Z73" s="662"/>
      <c r="AA73" s="662"/>
      <c r="AB73" s="662"/>
      <c r="AC73" s="662"/>
      <c r="AD73" s="662"/>
      <c r="AE73" s="662"/>
      <c r="AF73" s="662"/>
      <c r="AG73" s="662"/>
      <c r="AH73" s="662"/>
      <c r="AI73" s="662"/>
      <c r="AJ73" s="662"/>
      <c r="AK73" s="662"/>
      <c r="AL73" s="662"/>
      <c r="AM73" s="663"/>
      <c r="AN73" s="101"/>
    </row>
    <row r="74" spans="1:43" ht="21.75" customHeight="1" x14ac:dyDescent="0.15">
      <c r="A74" s="31"/>
      <c r="B74" s="661"/>
      <c r="C74" s="662"/>
      <c r="D74" s="662"/>
      <c r="E74" s="662"/>
      <c r="F74" s="662"/>
      <c r="G74" s="662"/>
      <c r="H74" s="662"/>
      <c r="I74" s="662"/>
      <c r="J74" s="662"/>
      <c r="K74" s="662"/>
      <c r="L74" s="662"/>
      <c r="M74" s="662"/>
      <c r="N74" s="662"/>
      <c r="O74" s="662"/>
      <c r="P74" s="662"/>
      <c r="Q74" s="662"/>
      <c r="R74" s="662"/>
      <c r="S74" s="662"/>
      <c r="T74" s="662"/>
      <c r="U74" s="662"/>
      <c r="V74" s="662"/>
      <c r="W74" s="662"/>
      <c r="X74" s="662"/>
      <c r="Y74" s="662"/>
      <c r="Z74" s="662"/>
      <c r="AA74" s="662"/>
      <c r="AB74" s="662"/>
      <c r="AC74" s="662"/>
      <c r="AD74" s="662"/>
      <c r="AE74" s="662"/>
      <c r="AF74" s="662"/>
      <c r="AG74" s="662"/>
      <c r="AH74" s="662"/>
      <c r="AI74" s="662"/>
      <c r="AJ74" s="662"/>
      <c r="AK74" s="662"/>
      <c r="AL74" s="662"/>
      <c r="AM74" s="663"/>
      <c r="AN74" s="101"/>
    </row>
    <row r="75" spans="1:43" ht="21.75" customHeight="1" x14ac:dyDescent="0.15">
      <c r="A75" s="31"/>
      <c r="B75" s="661"/>
      <c r="C75" s="662"/>
      <c r="D75" s="662"/>
      <c r="E75" s="662"/>
      <c r="F75" s="662"/>
      <c r="G75" s="662"/>
      <c r="H75" s="662"/>
      <c r="I75" s="662"/>
      <c r="J75" s="662"/>
      <c r="K75" s="662"/>
      <c r="L75" s="662"/>
      <c r="M75" s="662"/>
      <c r="N75" s="662"/>
      <c r="O75" s="662"/>
      <c r="P75" s="662"/>
      <c r="Q75" s="662"/>
      <c r="R75" s="662"/>
      <c r="S75" s="662"/>
      <c r="T75" s="662"/>
      <c r="U75" s="662"/>
      <c r="V75" s="662"/>
      <c r="W75" s="662"/>
      <c r="X75" s="662"/>
      <c r="Y75" s="662"/>
      <c r="Z75" s="662"/>
      <c r="AA75" s="662"/>
      <c r="AB75" s="662"/>
      <c r="AC75" s="662"/>
      <c r="AD75" s="662"/>
      <c r="AE75" s="662"/>
      <c r="AF75" s="662"/>
      <c r="AG75" s="662"/>
      <c r="AH75" s="662"/>
      <c r="AI75" s="662"/>
      <c r="AJ75" s="662"/>
      <c r="AK75" s="662"/>
      <c r="AL75" s="662"/>
      <c r="AM75" s="663"/>
      <c r="AN75" s="101"/>
    </row>
    <row r="76" spans="1:43" ht="21.75" customHeight="1" x14ac:dyDescent="0.15">
      <c r="A76" s="31"/>
      <c r="B76" s="661"/>
      <c r="C76" s="662"/>
      <c r="D76" s="662"/>
      <c r="E76" s="662"/>
      <c r="F76" s="662"/>
      <c r="G76" s="662"/>
      <c r="H76" s="662"/>
      <c r="I76" s="662"/>
      <c r="J76" s="662"/>
      <c r="K76" s="662"/>
      <c r="L76" s="662"/>
      <c r="M76" s="662"/>
      <c r="N76" s="662"/>
      <c r="O76" s="662"/>
      <c r="P76" s="662"/>
      <c r="Q76" s="662"/>
      <c r="R76" s="662"/>
      <c r="S76" s="662"/>
      <c r="T76" s="662"/>
      <c r="U76" s="662"/>
      <c r="V76" s="662"/>
      <c r="W76" s="662"/>
      <c r="X76" s="662"/>
      <c r="Y76" s="662"/>
      <c r="Z76" s="662"/>
      <c r="AA76" s="662"/>
      <c r="AB76" s="662"/>
      <c r="AC76" s="662"/>
      <c r="AD76" s="662"/>
      <c r="AE76" s="662"/>
      <c r="AF76" s="662"/>
      <c r="AG76" s="662"/>
      <c r="AH76" s="662"/>
      <c r="AI76" s="662"/>
      <c r="AJ76" s="662"/>
      <c r="AK76" s="662"/>
      <c r="AL76" s="662"/>
      <c r="AM76" s="663"/>
      <c r="AN76" s="101"/>
    </row>
    <row r="77" spans="1:43" ht="21.75" customHeight="1" x14ac:dyDescent="0.15">
      <c r="A77" s="31"/>
      <c r="B77" s="661"/>
      <c r="C77" s="662"/>
      <c r="D77" s="662"/>
      <c r="E77" s="662"/>
      <c r="F77" s="662"/>
      <c r="G77" s="662"/>
      <c r="H77" s="662"/>
      <c r="I77" s="662"/>
      <c r="J77" s="662"/>
      <c r="K77" s="662"/>
      <c r="L77" s="662"/>
      <c r="M77" s="662"/>
      <c r="N77" s="662"/>
      <c r="O77" s="662"/>
      <c r="P77" s="662"/>
      <c r="Q77" s="662"/>
      <c r="R77" s="662"/>
      <c r="S77" s="662"/>
      <c r="T77" s="662"/>
      <c r="U77" s="662"/>
      <c r="V77" s="662"/>
      <c r="W77" s="662"/>
      <c r="X77" s="662"/>
      <c r="Y77" s="662"/>
      <c r="Z77" s="662"/>
      <c r="AA77" s="662"/>
      <c r="AB77" s="662"/>
      <c r="AC77" s="662"/>
      <c r="AD77" s="662"/>
      <c r="AE77" s="662"/>
      <c r="AF77" s="662"/>
      <c r="AG77" s="662"/>
      <c r="AH77" s="662"/>
      <c r="AI77" s="662"/>
      <c r="AJ77" s="662"/>
      <c r="AK77" s="662"/>
      <c r="AL77" s="662"/>
      <c r="AM77" s="663"/>
      <c r="AN77" s="101"/>
    </row>
    <row r="78" spans="1:43" ht="21.75" customHeight="1" x14ac:dyDescent="0.15">
      <c r="A78" s="31"/>
      <c r="B78" s="661"/>
      <c r="C78" s="662"/>
      <c r="D78" s="662"/>
      <c r="E78" s="662"/>
      <c r="F78" s="662"/>
      <c r="G78" s="662"/>
      <c r="H78" s="662"/>
      <c r="I78" s="662"/>
      <c r="J78" s="662"/>
      <c r="K78" s="662"/>
      <c r="L78" s="662"/>
      <c r="M78" s="662"/>
      <c r="N78" s="662"/>
      <c r="O78" s="662"/>
      <c r="P78" s="662"/>
      <c r="Q78" s="662"/>
      <c r="R78" s="662"/>
      <c r="S78" s="662"/>
      <c r="T78" s="662"/>
      <c r="U78" s="662"/>
      <c r="V78" s="662"/>
      <c r="W78" s="662"/>
      <c r="X78" s="662"/>
      <c r="Y78" s="662"/>
      <c r="Z78" s="662"/>
      <c r="AA78" s="662"/>
      <c r="AB78" s="662"/>
      <c r="AC78" s="662"/>
      <c r="AD78" s="662"/>
      <c r="AE78" s="662"/>
      <c r="AF78" s="662"/>
      <c r="AG78" s="662"/>
      <c r="AH78" s="662"/>
      <c r="AI78" s="662"/>
      <c r="AJ78" s="662"/>
      <c r="AK78" s="662"/>
      <c r="AL78" s="662"/>
      <c r="AM78" s="663"/>
      <c r="AN78" s="101"/>
    </row>
    <row r="79" spans="1:43" ht="21.75" customHeight="1" x14ac:dyDescent="0.15">
      <c r="A79" s="31"/>
      <c r="B79" s="661"/>
      <c r="C79" s="662"/>
      <c r="D79" s="662"/>
      <c r="E79" s="662"/>
      <c r="F79" s="662"/>
      <c r="G79" s="662"/>
      <c r="H79" s="662"/>
      <c r="I79" s="662"/>
      <c r="J79" s="662"/>
      <c r="K79" s="662"/>
      <c r="L79" s="662"/>
      <c r="M79" s="662"/>
      <c r="N79" s="662"/>
      <c r="O79" s="662"/>
      <c r="P79" s="662"/>
      <c r="Q79" s="662"/>
      <c r="R79" s="662"/>
      <c r="S79" s="662"/>
      <c r="T79" s="662"/>
      <c r="U79" s="662"/>
      <c r="V79" s="662"/>
      <c r="W79" s="662"/>
      <c r="X79" s="662"/>
      <c r="Y79" s="662"/>
      <c r="Z79" s="662"/>
      <c r="AA79" s="662"/>
      <c r="AB79" s="662"/>
      <c r="AC79" s="662"/>
      <c r="AD79" s="662"/>
      <c r="AE79" s="662"/>
      <c r="AF79" s="662"/>
      <c r="AG79" s="662"/>
      <c r="AH79" s="662"/>
      <c r="AI79" s="662"/>
      <c r="AJ79" s="662"/>
      <c r="AK79" s="662"/>
      <c r="AL79" s="662"/>
      <c r="AM79" s="663"/>
      <c r="AN79" s="101"/>
    </row>
    <row r="80" spans="1:43" ht="21.75" customHeight="1" x14ac:dyDescent="0.15">
      <c r="A80" s="31"/>
      <c r="B80" s="661"/>
      <c r="C80" s="662"/>
      <c r="D80" s="662"/>
      <c r="E80" s="662"/>
      <c r="F80" s="662"/>
      <c r="G80" s="662"/>
      <c r="H80" s="662"/>
      <c r="I80" s="662"/>
      <c r="J80" s="662"/>
      <c r="K80" s="662"/>
      <c r="L80" s="662"/>
      <c r="M80" s="662"/>
      <c r="N80" s="662"/>
      <c r="O80" s="662"/>
      <c r="P80" s="662"/>
      <c r="Q80" s="662"/>
      <c r="R80" s="662"/>
      <c r="S80" s="662"/>
      <c r="T80" s="662"/>
      <c r="U80" s="662"/>
      <c r="V80" s="662"/>
      <c r="W80" s="662"/>
      <c r="X80" s="662"/>
      <c r="Y80" s="662"/>
      <c r="Z80" s="662"/>
      <c r="AA80" s="662"/>
      <c r="AB80" s="662"/>
      <c r="AC80" s="662"/>
      <c r="AD80" s="662"/>
      <c r="AE80" s="662"/>
      <c r="AF80" s="662"/>
      <c r="AG80" s="662"/>
      <c r="AH80" s="662"/>
      <c r="AI80" s="662"/>
      <c r="AJ80" s="662"/>
      <c r="AK80" s="662"/>
      <c r="AL80" s="662"/>
      <c r="AM80" s="663"/>
      <c r="AN80" s="101"/>
    </row>
    <row r="81" spans="1:40" ht="21.75" customHeight="1" x14ac:dyDescent="0.15">
      <c r="A81" s="31"/>
      <c r="B81" s="661"/>
      <c r="C81" s="662"/>
      <c r="D81" s="662"/>
      <c r="E81" s="662"/>
      <c r="F81" s="662"/>
      <c r="G81" s="662"/>
      <c r="H81" s="662"/>
      <c r="I81" s="662"/>
      <c r="J81" s="662"/>
      <c r="K81" s="662"/>
      <c r="L81" s="662"/>
      <c r="M81" s="662"/>
      <c r="N81" s="662"/>
      <c r="O81" s="662"/>
      <c r="P81" s="662"/>
      <c r="Q81" s="662"/>
      <c r="R81" s="662"/>
      <c r="S81" s="662"/>
      <c r="T81" s="662"/>
      <c r="U81" s="662"/>
      <c r="V81" s="662"/>
      <c r="W81" s="662"/>
      <c r="X81" s="662"/>
      <c r="Y81" s="662"/>
      <c r="Z81" s="662"/>
      <c r="AA81" s="662"/>
      <c r="AB81" s="662"/>
      <c r="AC81" s="662"/>
      <c r="AD81" s="662"/>
      <c r="AE81" s="662"/>
      <c r="AF81" s="662"/>
      <c r="AG81" s="662"/>
      <c r="AH81" s="662"/>
      <c r="AI81" s="662"/>
      <c r="AJ81" s="662"/>
      <c r="AK81" s="662"/>
      <c r="AL81" s="662"/>
      <c r="AM81" s="663"/>
      <c r="AN81" s="101"/>
    </row>
    <row r="82" spans="1:40" ht="21.75" customHeight="1" x14ac:dyDescent="0.15">
      <c r="A82" s="31"/>
      <c r="B82" s="664"/>
      <c r="C82" s="665"/>
      <c r="D82" s="665"/>
      <c r="E82" s="665"/>
      <c r="F82" s="665"/>
      <c r="G82" s="665"/>
      <c r="H82" s="665"/>
      <c r="I82" s="665"/>
      <c r="J82" s="665"/>
      <c r="K82" s="665"/>
      <c r="L82" s="665"/>
      <c r="M82" s="665"/>
      <c r="N82" s="665"/>
      <c r="O82" s="665"/>
      <c r="P82" s="665"/>
      <c r="Q82" s="665"/>
      <c r="R82" s="665"/>
      <c r="S82" s="665"/>
      <c r="T82" s="665"/>
      <c r="U82" s="665"/>
      <c r="V82" s="665"/>
      <c r="W82" s="665"/>
      <c r="X82" s="665"/>
      <c r="Y82" s="665"/>
      <c r="Z82" s="665"/>
      <c r="AA82" s="665"/>
      <c r="AB82" s="665"/>
      <c r="AC82" s="665"/>
      <c r="AD82" s="665"/>
      <c r="AE82" s="665"/>
      <c r="AF82" s="665"/>
      <c r="AG82" s="665"/>
      <c r="AH82" s="665"/>
      <c r="AI82" s="665"/>
      <c r="AJ82" s="665"/>
      <c r="AK82" s="665"/>
      <c r="AL82" s="665"/>
      <c r="AM82" s="666"/>
      <c r="AN82" s="101"/>
    </row>
    <row r="83" spans="1:40" ht="21.75" customHeight="1" x14ac:dyDescent="0.15">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N83" s="36"/>
    </row>
    <row r="84" spans="1:40" ht="21.75" customHeight="1" x14ac:dyDescent="0.15">
      <c r="A84" s="91"/>
      <c r="B84" s="102" t="s">
        <v>95</v>
      </c>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5"/>
      <c r="AK84" s="95"/>
      <c r="AL84" s="95"/>
      <c r="AM84" s="96"/>
      <c r="AN84" s="97"/>
    </row>
    <row r="85" spans="1:40" ht="21.75" customHeight="1" x14ac:dyDescent="0.15">
      <c r="B85" s="103" t="s">
        <v>182</v>
      </c>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98"/>
      <c r="AN85" s="97"/>
    </row>
    <row r="86" spans="1:40" ht="21.75" customHeight="1" x14ac:dyDescent="0.15">
      <c r="B86" s="103" t="s">
        <v>181</v>
      </c>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98"/>
      <c r="AN86" s="97"/>
    </row>
    <row r="87" spans="1:40" ht="21.75" customHeight="1" x14ac:dyDescent="0.15">
      <c r="B87" s="104" t="s">
        <v>96</v>
      </c>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98"/>
      <c r="AN87" s="97"/>
    </row>
    <row r="88" spans="1:40" ht="21.75" customHeight="1" x14ac:dyDescent="0.15">
      <c r="B88" s="103" t="s">
        <v>184</v>
      </c>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98"/>
      <c r="AN88" s="97"/>
    </row>
    <row r="89" spans="1:40" ht="21.75" customHeight="1" x14ac:dyDescent="0.15">
      <c r="B89" s="103" t="s">
        <v>183</v>
      </c>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98"/>
      <c r="AN89" s="97"/>
    </row>
    <row r="90" spans="1:40" ht="21.75" customHeight="1" x14ac:dyDescent="0.15">
      <c r="B90" s="103" t="s">
        <v>185</v>
      </c>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98"/>
      <c r="AN90" s="97"/>
    </row>
    <row r="91" spans="1:40" ht="21.75" customHeight="1" x14ac:dyDescent="0.15">
      <c r="B91" s="103" t="s">
        <v>97</v>
      </c>
      <c r="C91" s="36" t="s">
        <v>269</v>
      </c>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98"/>
      <c r="AN91" s="97"/>
    </row>
    <row r="92" spans="1:40" ht="21.75" customHeight="1" x14ac:dyDescent="0.15">
      <c r="B92" s="103"/>
      <c r="C92" s="36" t="s">
        <v>98</v>
      </c>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98"/>
      <c r="AN92" s="97"/>
    </row>
    <row r="93" spans="1:40" ht="21.75" customHeight="1" x14ac:dyDescent="0.15">
      <c r="B93" s="103"/>
      <c r="C93" s="36" t="s">
        <v>266</v>
      </c>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98"/>
      <c r="AN93" s="97"/>
    </row>
    <row r="94" spans="1:40" ht="21.75" customHeight="1" x14ac:dyDescent="0.15">
      <c r="B94" s="103"/>
      <c r="C94" s="36" t="s">
        <v>98</v>
      </c>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98"/>
      <c r="AN94" s="97"/>
    </row>
    <row r="95" spans="1:40" ht="21.75" customHeight="1" x14ac:dyDescent="0.15">
      <c r="B95" s="103"/>
      <c r="C95" s="36" t="s">
        <v>267</v>
      </c>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98"/>
      <c r="AN95" s="97"/>
    </row>
    <row r="96" spans="1:40" ht="21.75" customHeight="1" x14ac:dyDescent="0.15">
      <c r="B96" s="103"/>
      <c r="C96" s="36" t="s">
        <v>268</v>
      </c>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98"/>
      <c r="AN96" s="97"/>
    </row>
    <row r="97" spans="2:41" ht="21.75" customHeight="1" x14ac:dyDescent="0.15">
      <c r="B97" s="99"/>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97"/>
    </row>
    <row r="98" spans="2:41" ht="21.75" customHeight="1" x14ac:dyDescent="0.15">
      <c r="AO98" s="36"/>
    </row>
  </sheetData>
  <sheetProtection algorithmName="SHA-512" hashValue="MpmA5BJVHqhdaGvnBtFOR4nWeX0h/5BzpiCUE9Tp75AAE3Yodlx9p5bnU4xtKHuvPYgLK7KuQAopy1mvALU82g==" saltValue="NWIg8+4pqVciCG+EVxzQhg==" spinCount="100000" sheet="1" objects="1" scenarios="1"/>
  <mergeCells count="232">
    <mergeCell ref="B9:E9"/>
    <mergeCell ref="F9:G9"/>
    <mergeCell ref="H9:L9"/>
    <mergeCell ref="M9:O9"/>
    <mergeCell ref="P9:W9"/>
    <mergeCell ref="X9:AC9"/>
    <mergeCell ref="AK1:AN1"/>
    <mergeCell ref="B2:AM3"/>
    <mergeCell ref="B4:AM4"/>
    <mergeCell ref="B8:L8"/>
    <mergeCell ref="M8:O8"/>
    <mergeCell ref="P8:W8"/>
    <mergeCell ref="X8:AE8"/>
    <mergeCell ref="AF8:AM8"/>
    <mergeCell ref="AD9:AE9"/>
    <mergeCell ref="AF9:AK9"/>
    <mergeCell ref="AL9:AM9"/>
    <mergeCell ref="AF10:AK10"/>
    <mergeCell ref="AL10:AM10"/>
    <mergeCell ref="B11:E11"/>
    <mergeCell ref="F11:G11"/>
    <mergeCell ref="H11:L11"/>
    <mergeCell ref="M11:O11"/>
    <mergeCell ref="P11:W11"/>
    <mergeCell ref="X11:AC11"/>
    <mergeCell ref="AD11:AE11"/>
    <mergeCell ref="AF11:AK11"/>
    <mergeCell ref="AL11:AM11"/>
    <mergeCell ref="B10:E10"/>
    <mergeCell ref="F10:G10"/>
    <mergeCell ref="H10:L10"/>
    <mergeCell ref="M10:O10"/>
    <mergeCell ref="P10:W10"/>
    <mergeCell ref="X10:AC10"/>
    <mergeCell ref="AD10:AE10"/>
    <mergeCell ref="B12:E12"/>
    <mergeCell ref="F12:G12"/>
    <mergeCell ref="H12:L12"/>
    <mergeCell ref="M12:O12"/>
    <mergeCell ref="P12:W12"/>
    <mergeCell ref="X12:AC12"/>
    <mergeCell ref="AD12:AE12"/>
    <mergeCell ref="AF12:AK12"/>
    <mergeCell ref="AL12:AM12"/>
    <mergeCell ref="AD13:AE13"/>
    <mergeCell ref="AF13:AK13"/>
    <mergeCell ref="AL13:AM13"/>
    <mergeCell ref="B14:E14"/>
    <mergeCell ref="F14:G14"/>
    <mergeCell ref="H14:L14"/>
    <mergeCell ref="M14:O14"/>
    <mergeCell ref="P14:W14"/>
    <mergeCell ref="X14:AC14"/>
    <mergeCell ref="AD14:AE14"/>
    <mergeCell ref="B13:E13"/>
    <mergeCell ref="F13:G13"/>
    <mergeCell ref="H13:L13"/>
    <mergeCell ref="M13:O13"/>
    <mergeCell ref="P13:W13"/>
    <mergeCell ref="X13:AC13"/>
    <mergeCell ref="AF14:AK14"/>
    <mergeCell ref="AL14:AM14"/>
    <mergeCell ref="B15:E15"/>
    <mergeCell ref="F15:G15"/>
    <mergeCell ref="H15:L15"/>
    <mergeCell ref="M15:O15"/>
    <mergeCell ref="P15:W15"/>
    <mergeCell ref="X15:AC15"/>
    <mergeCell ref="AD15:AE15"/>
    <mergeCell ref="AF15:AK15"/>
    <mergeCell ref="AL15:AM15"/>
    <mergeCell ref="B16:E16"/>
    <mergeCell ref="F16:G16"/>
    <mergeCell ref="H16:L16"/>
    <mergeCell ref="M16:O16"/>
    <mergeCell ref="P16:W16"/>
    <mergeCell ref="X16:AC16"/>
    <mergeCell ref="AD16:AE16"/>
    <mergeCell ref="AF16:AK16"/>
    <mergeCell ref="AL16:AM16"/>
    <mergeCell ref="AL18:AM18"/>
    <mergeCell ref="B19:E19"/>
    <mergeCell ref="F19:G19"/>
    <mergeCell ref="H19:L19"/>
    <mergeCell ref="M19:O19"/>
    <mergeCell ref="P19:U19"/>
    <mergeCell ref="V19:W19"/>
    <mergeCell ref="X19:AC19"/>
    <mergeCell ref="AD17:AE17"/>
    <mergeCell ref="AF17:AK17"/>
    <mergeCell ref="AL17:AM17"/>
    <mergeCell ref="B18:E18"/>
    <mergeCell ref="F18:G18"/>
    <mergeCell ref="H18:L18"/>
    <mergeCell ref="M18:O18"/>
    <mergeCell ref="P18:U18"/>
    <mergeCell ref="V18:W18"/>
    <mergeCell ref="X18:AC18"/>
    <mergeCell ref="B17:E17"/>
    <mergeCell ref="F17:G17"/>
    <mergeCell ref="H17:L17"/>
    <mergeCell ref="M17:O17"/>
    <mergeCell ref="P17:W17"/>
    <mergeCell ref="X17:AC17"/>
    <mergeCell ref="B20:E20"/>
    <mergeCell ref="F20:G20"/>
    <mergeCell ref="H20:L20"/>
    <mergeCell ref="M20:O20"/>
    <mergeCell ref="P20:U20"/>
    <mergeCell ref="V20:W20"/>
    <mergeCell ref="X20:AC20"/>
    <mergeCell ref="AD18:AE18"/>
    <mergeCell ref="AF18:AK18"/>
    <mergeCell ref="AD20:AE20"/>
    <mergeCell ref="AF20:AK20"/>
    <mergeCell ref="AL20:AM20"/>
    <mergeCell ref="P21:U21"/>
    <mergeCell ref="X21:AC21"/>
    <mergeCell ref="AF21:AK21"/>
    <mergeCell ref="AD19:AE19"/>
    <mergeCell ref="AF19:AK19"/>
    <mergeCell ref="AL19:AM19"/>
    <mergeCell ref="AL27:AM32"/>
    <mergeCell ref="B29:O30"/>
    <mergeCell ref="P29:R30"/>
    <mergeCell ref="S29:X30"/>
    <mergeCell ref="Y29:Z30"/>
    <mergeCell ref="AJ23:AK24"/>
    <mergeCell ref="AL23:AM24"/>
    <mergeCell ref="B25:O26"/>
    <mergeCell ref="P25:R26"/>
    <mergeCell ref="S25:X26"/>
    <mergeCell ref="Y25:Z26"/>
    <mergeCell ref="AA25:AC26"/>
    <mergeCell ref="AD25:AI26"/>
    <mergeCell ref="AJ25:AK26"/>
    <mergeCell ref="AL25:AM26"/>
    <mergeCell ref="B23:O24"/>
    <mergeCell ref="P23:R24"/>
    <mergeCell ref="S23:X24"/>
    <mergeCell ref="Y23:Z24"/>
    <mergeCell ref="AA23:AC24"/>
    <mergeCell ref="AD23:AI24"/>
    <mergeCell ref="AA29:AK30"/>
    <mergeCell ref="B31:O32"/>
    <mergeCell ref="P31:R32"/>
    <mergeCell ref="S31:X32"/>
    <mergeCell ref="Y31:Z32"/>
    <mergeCell ref="AA31:AC32"/>
    <mergeCell ref="AD31:AI32"/>
    <mergeCell ref="AJ31:AK32"/>
    <mergeCell ref="B27:O28"/>
    <mergeCell ref="P27:R28"/>
    <mergeCell ref="S27:X28"/>
    <mergeCell ref="Y27:Z28"/>
    <mergeCell ref="AA27:AK28"/>
    <mergeCell ref="B35:G37"/>
    <mergeCell ref="H35:Q37"/>
    <mergeCell ref="R35:AB35"/>
    <mergeCell ref="AC35:AM35"/>
    <mergeCell ref="R36:AB36"/>
    <mergeCell ref="AC36:AM36"/>
    <mergeCell ref="R37:U37"/>
    <mergeCell ref="V37:AB37"/>
    <mergeCell ref="AC37:AF37"/>
    <mergeCell ref="AG37:AM37"/>
    <mergeCell ref="AL38:AM38"/>
    <mergeCell ref="AD39:AF39"/>
    <mergeCell ref="AG39:AK39"/>
    <mergeCell ref="AL39:AM39"/>
    <mergeCell ref="B38:G39"/>
    <mergeCell ref="H38:Q39"/>
    <mergeCell ref="R38:R39"/>
    <mergeCell ref="S38:U39"/>
    <mergeCell ref="V38:Z39"/>
    <mergeCell ref="AA38:AB39"/>
    <mergeCell ref="B40:G41"/>
    <mergeCell ref="H40:J41"/>
    <mergeCell ref="K40:O41"/>
    <mergeCell ref="P40:Q41"/>
    <mergeCell ref="R40:R41"/>
    <mergeCell ref="S40:U41"/>
    <mergeCell ref="AC38:AC39"/>
    <mergeCell ref="AD38:AF38"/>
    <mergeCell ref="AG38:AK38"/>
    <mergeCell ref="V40:Z41"/>
    <mergeCell ref="AA40:AB41"/>
    <mergeCell ref="AC40:AC41"/>
    <mergeCell ref="AD40:AF40"/>
    <mergeCell ref="AG40:AK40"/>
    <mergeCell ref="AL40:AM40"/>
    <mergeCell ref="AD41:AF41"/>
    <mergeCell ref="AG41:AK41"/>
    <mergeCell ref="AL41:AM41"/>
    <mergeCell ref="B45:F46"/>
    <mergeCell ref="G45:Q46"/>
    <mergeCell ref="R45:AB46"/>
    <mergeCell ref="AC45:AM46"/>
    <mergeCell ref="B47:F48"/>
    <mergeCell ref="G47:Q48"/>
    <mergeCell ref="R47:AB48"/>
    <mergeCell ref="AC47:AM48"/>
    <mergeCell ref="V42:Z43"/>
    <mergeCell ref="AA42:AB43"/>
    <mergeCell ref="AC42:AC43"/>
    <mergeCell ref="AD42:AF42"/>
    <mergeCell ref="AG42:AK42"/>
    <mergeCell ref="AL42:AM42"/>
    <mergeCell ref="AD43:AF43"/>
    <mergeCell ref="AG43:AK43"/>
    <mergeCell ref="AL43:AM43"/>
    <mergeCell ref="B42:G43"/>
    <mergeCell ref="H42:J43"/>
    <mergeCell ref="K42:O42"/>
    <mergeCell ref="P42:Q42"/>
    <mergeCell ref="R42:R43"/>
    <mergeCell ref="S42:U43"/>
    <mergeCell ref="K43:Q43"/>
    <mergeCell ref="P65:U65"/>
    <mergeCell ref="V65:AA65"/>
    <mergeCell ref="B69:AM69"/>
    <mergeCell ref="B70:AM82"/>
    <mergeCell ref="B62:AM63"/>
    <mergeCell ref="C64:F64"/>
    <mergeCell ref="G64:O64"/>
    <mergeCell ref="P64:U64"/>
    <mergeCell ref="V64:AA64"/>
    <mergeCell ref="AB64:AC64"/>
    <mergeCell ref="AD64:AJ65"/>
    <mergeCell ref="AK64:AL65"/>
    <mergeCell ref="C65:F65"/>
    <mergeCell ref="G65:O65"/>
  </mergeCells>
  <phoneticPr fontId="2"/>
  <printOptions horizontalCentered="1"/>
  <pageMargins left="0.35433070866141736" right="0.31496062992125984" top="0.59055118110236227" bottom="0.23622047244094491" header="0.19685039370078741" footer="0.19685039370078741"/>
  <pageSetup paperSize="9" scale="55" fitToHeight="2" orientation="portrait" r:id="rId1"/>
  <rowBreaks count="1" manualBreakCount="1">
    <brk id="68"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A93"/>
  <sheetViews>
    <sheetView zoomScale="70" zoomScaleNormal="70" zoomScaleSheetLayoutView="100" workbookViewId="0">
      <selection activeCell="B15" sqref="B15:C15"/>
    </sheetView>
  </sheetViews>
  <sheetFormatPr defaultColWidth="9" defaultRowHeight="15" customHeight="1" x14ac:dyDescent="0.15"/>
  <cols>
    <col min="1" max="1" width="4.875" customWidth="1"/>
  </cols>
  <sheetData>
    <row r="1" spans="1:15" ht="15" customHeight="1" x14ac:dyDescent="0.15">
      <c r="B1" s="55"/>
    </row>
    <row r="2" spans="1:15" ht="15" customHeight="1" x14ac:dyDescent="0.15">
      <c r="B2" s="55" t="s">
        <v>251</v>
      </c>
    </row>
    <row r="3" spans="1:15" ht="15" customHeight="1" x14ac:dyDescent="0.15">
      <c r="B3" s="55" t="s">
        <v>244</v>
      </c>
    </row>
    <row r="4" spans="1:15" ht="15" customHeight="1" x14ac:dyDescent="0.15">
      <c r="B4" s="55" t="s">
        <v>252</v>
      </c>
    </row>
    <row r="5" spans="1:15" ht="15" customHeight="1" x14ac:dyDescent="0.15">
      <c r="B5" s="55" t="s">
        <v>316</v>
      </c>
    </row>
    <row r="6" spans="1:15" ht="15" customHeight="1" x14ac:dyDescent="0.15">
      <c r="B6" s="135" t="s">
        <v>250</v>
      </c>
      <c r="C6" s="55"/>
    </row>
    <row r="7" spans="1:15" ht="15" customHeight="1" x14ac:dyDescent="0.15">
      <c r="A7" s="55"/>
      <c r="B7" s="135" t="s">
        <v>334</v>
      </c>
      <c r="C7" s="55"/>
    </row>
    <row r="8" spans="1:15" ht="15" customHeight="1" x14ac:dyDescent="0.15">
      <c r="A8" s="55"/>
      <c r="B8" s="135" t="s">
        <v>253</v>
      </c>
      <c r="C8" s="55"/>
    </row>
    <row r="9" spans="1:15" ht="15" customHeight="1" x14ac:dyDescent="0.15">
      <c r="A9" s="55"/>
      <c r="B9" s="135" t="s">
        <v>254</v>
      </c>
      <c r="C9" s="55"/>
    </row>
    <row r="10" spans="1:15" ht="15" customHeight="1" x14ac:dyDescent="0.15">
      <c r="A10" s="55"/>
      <c r="B10" s="55"/>
    </row>
    <row r="11" spans="1:15" ht="15" customHeight="1" x14ac:dyDescent="0.15">
      <c r="A11" s="55"/>
      <c r="B11" s="135"/>
      <c r="C11" s="55"/>
    </row>
    <row r="12" spans="1:15" ht="15" customHeight="1" x14ac:dyDescent="0.15">
      <c r="A12" s="55"/>
      <c r="B12" t="s">
        <v>255</v>
      </c>
      <c r="C12" s="55"/>
      <c r="D12" s="131"/>
      <c r="E12" s="132" t="s">
        <v>238</v>
      </c>
    </row>
    <row r="13" spans="1:15" ht="15" customHeight="1" thickBot="1" x14ac:dyDescent="0.2"/>
    <row r="14" spans="1:15" ht="15" customHeight="1" x14ac:dyDescent="0.15">
      <c r="B14" s="261" t="s">
        <v>217</v>
      </c>
      <c r="C14" s="242"/>
      <c r="D14" s="242" t="s">
        <v>216</v>
      </c>
      <c r="E14" s="242"/>
      <c r="F14" s="241" t="s">
        <v>393</v>
      </c>
      <c r="G14" s="242"/>
      <c r="H14" s="242" t="s">
        <v>218</v>
      </c>
      <c r="I14" s="242"/>
      <c r="J14" s="233" t="s">
        <v>219</v>
      </c>
      <c r="K14" s="234"/>
      <c r="M14" s="55" t="s">
        <v>257</v>
      </c>
      <c r="N14" s="167"/>
      <c r="O14" s="167"/>
    </row>
    <row r="15" spans="1:15" ht="15" customHeight="1" thickBot="1" x14ac:dyDescent="0.2">
      <c r="B15" s="262"/>
      <c r="C15" s="243"/>
      <c r="D15" s="243"/>
      <c r="E15" s="243"/>
      <c r="F15" s="245"/>
      <c r="G15" s="246"/>
      <c r="H15" s="246"/>
      <c r="I15" s="246"/>
      <c r="J15" s="243"/>
      <c r="K15" s="244"/>
      <c r="L15" s="164" t="s">
        <v>240</v>
      </c>
      <c r="M15" s="258" t="str">
        <f>IF(OR(B15="",D15="",F15="",H15="",J15=""),"未入力箇所があります","OK")</f>
        <v>未入力箇所があります</v>
      </c>
      <c r="N15" s="258"/>
      <c r="O15" s="167"/>
    </row>
    <row r="16" spans="1:15" ht="15" customHeight="1" thickBot="1" x14ac:dyDescent="0.2">
      <c r="O16" s="179" t="s">
        <v>256</v>
      </c>
    </row>
    <row r="17" spans="1:19" ht="15" customHeight="1" x14ac:dyDescent="0.15">
      <c r="B17" s="255" t="s">
        <v>227</v>
      </c>
      <c r="C17" s="256"/>
      <c r="D17" s="233" t="s">
        <v>221</v>
      </c>
      <c r="E17" s="233"/>
      <c r="F17" s="233" t="s">
        <v>222</v>
      </c>
      <c r="G17" s="233"/>
      <c r="H17" s="233" t="s">
        <v>223</v>
      </c>
      <c r="I17" s="234"/>
      <c r="K17" s="55"/>
      <c r="L17" s="167"/>
      <c r="M17" s="167"/>
      <c r="O17" s="294" t="str">
        <f>IF(S19=1,"OK","「支払基礎日数」欄又は「算定から除外」欄に未選択箇所があります")</f>
        <v>「支払基礎日数」欄又は「算定から除外」欄に未選択箇所があります</v>
      </c>
      <c r="P17" s="294"/>
      <c r="Q17" s="294"/>
    </row>
    <row r="18" spans="1:19" ht="15" customHeight="1" x14ac:dyDescent="0.15">
      <c r="B18" s="257"/>
      <c r="C18" s="258"/>
      <c r="D18" s="134" t="s">
        <v>220</v>
      </c>
      <c r="E18" s="172" t="s">
        <v>248</v>
      </c>
      <c r="F18" s="134" t="s">
        <v>220</v>
      </c>
      <c r="G18" s="173" t="s">
        <v>248</v>
      </c>
      <c r="H18" s="134" t="s">
        <v>220</v>
      </c>
      <c r="I18" s="174" t="s">
        <v>248</v>
      </c>
      <c r="K18" s="56" t="s">
        <v>257</v>
      </c>
      <c r="L18" s="177"/>
      <c r="M18" s="167"/>
      <c r="N18" s="165"/>
      <c r="O18" s="294"/>
      <c r="P18" s="294"/>
      <c r="Q18" s="294"/>
      <c r="S18" s="188" t="s">
        <v>309</v>
      </c>
    </row>
    <row r="19" spans="1:19" ht="15" customHeight="1" thickBot="1" x14ac:dyDescent="0.2">
      <c r="B19" s="259"/>
      <c r="C19" s="260"/>
      <c r="D19" s="215">
        <f>F19+3</f>
        <v>3</v>
      </c>
      <c r="E19" s="140" t="e">
        <f>G19</f>
        <v>#N/A</v>
      </c>
      <c r="F19" s="133"/>
      <c r="G19" s="140" t="e">
        <f>VLOOKUP(F19,'等級表R4.10～'!F:H,3,0)/1000</f>
        <v>#N/A</v>
      </c>
      <c r="H19" s="215">
        <f>F19</f>
        <v>0</v>
      </c>
      <c r="I19" s="141" t="e">
        <f>G19</f>
        <v>#N/A</v>
      </c>
      <c r="J19" s="166" t="s">
        <v>240</v>
      </c>
      <c r="K19" s="247" t="str">
        <f>IF(OR(D19="",F19="",H19=""),"未入力箇所があります",IF(ISERROR(E19+G19+I19),"等級を確認してください",IF(OR(AND(F19=1,D19=1,H19=1),AND(D19&gt;=32,F19=32,H19=32)),"OK",IF(AND(F19=H19,F19+3=D19),"OK","等級を確認してください"))))</f>
        <v>未入力箇所があります</v>
      </c>
      <c r="L19" s="248"/>
      <c r="M19" s="176"/>
      <c r="N19" s="178" t="s">
        <v>241</v>
      </c>
      <c r="O19" s="294"/>
      <c r="P19" s="294"/>
      <c r="Q19" s="294"/>
      <c r="S19">
        <f>IF(OR(F24="",G24="",H24="",I24="",J24="",K24="",L24="",M24="",N24="",O24="",P24="",Q24="",F23="",G23="",H23="",I23="",J23="",K23="",L23="",M23="",N23="",O23="",P23="",Q23=""),0,1)</f>
        <v>0</v>
      </c>
    </row>
    <row r="20" spans="1:19" ht="15" customHeight="1" thickBot="1" x14ac:dyDescent="0.2"/>
    <row r="21" spans="1:19" ht="15" customHeight="1" x14ac:dyDescent="0.15">
      <c r="B21" s="302" t="s">
        <v>228</v>
      </c>
      <c r="C21" s="303"/>
      <c r="D21" s="303"/>
      <c r="E21" s="303"/>
      <c r="F21" s="219" t="s">
        <v>389</v>
      </c>
      <c r="G21" s="217" t="s">
        <v>389</v>
      </c>
      <c r="H21" s="217" t="s">
        <v>389</v>
      </c>
      <c r="I21" s="217" t="s">
        <v>389</v>
      </c>
      <c r="J21" s="217" t="s">
        <v>389</v>
      </c>
      <c r="K21" s="217" t="s">
        <v>389</v>
      </c>
      <c r="L21" s="216" t="s">
        <v>392</v>
      </c>
      <c r="M21" s="216" t="s">
        <v>392</v>
      </c>
      <c r="N21" s="216" t="s">
        <v>392</v>
      </c>
      <c r="O21" s="216" t="s">
        <v>392</v>
      </c>
      <c r="P21" s="216" t="s">
        <v>392</v>
      </c>
      <c r="Q21" s="218" t="s">
        <v>392</v>
      </c>
      <c r="R21" s="191"/>
    </row>
    <row r="22" spans="1:19" ht="15" customHeight="1" thickBot="1" x14ac:dyDescent="0.2">
      <c r="B22" s="304"/>
      <c r="C22" s="305"/>
      <c r="D22" s="305"/>
      <c r="E22" s="305"/>
      <c r="F22" s="214" t="s">
        <v>361</v>
      </c>
      <c r="G22" s="136" t="s">
        <v>364</v>
      </c>
      <c r="H22" s="136" t="s">
        <v>365</v>
      </c>
      <c r="I22" s="136" t="s">
        <v>196</v>
      </c>
      <c r="J22" s="136" t="s">
        <v>197</v>
      </c>
      <c r="K22" s="136" t="s">
        <v>198</v>
      </c>
      <c r="L22" s="136" t="s">
        <v>366</v>
      </c>
      <c r="M22" s="136" t="s">
        <v>367</v>
      </c>
      <c r="N22" s="136" t="s">
        <v>368</v>
      </c>
      <c r="O22" s="136" t="s">
        <v>369</v>
      </c>
      <c r="P22" s="136" t="s">
        <v>370</v>
      </c>
      <c r="Q22" s="137" t="s">
        <v>371</v>
      </c>
    </row>
    <row r="23" spans="1:19" ht="15" customHeight="1" x14ac:dyDescent="0.15">
      <c r="B23" s="257" t="s">
        <v>381</v>
      </c>
      <c r="C23" s="258"/>
      <c r="D23" s="258"/>
      <c r="E23" s="264"/>
      <c r="F23" s="130"/>
      <c r="G23" s="130"/>
      <c r="H23" s="130"/>
      <c r="I23" s="130"/>
      <c r="J23" s="130"/>
      <c r="K23" s="130"/>
      <c r="L23" s="130"/>
      <c r="M23" s="130"/>
      <c r="N23" s="130"/>
      <c r="O23" s="130"/>
      <c r="P23" s="130"/>
      <c r="Q23" s="175"/>
    </row>
    <row r="24" spans="1:19" ht="15" customHeight="1" x14ac:dyDescent="0.15">
      <c r="B24" s="306" t="s">
        <v>383</v>
      </c>
      <c r="C24" s="307"/>
      <c r="D24" s="307"/>
      <c r="E24" s="308"/>
      <c r="F24" s="209"/>
      <c r="G24" s="210"/>
      <c r="H24" s="210"/>
      <c r="I24" s="210"/>
      <c r="J24" s="210"/>
      <c r="K24" s="210"/>
      <c r="L24" s="210"/>
      <c r="M24" s="210"/>
      <c r="N24" s="210"/>
      <c r="O24" s="210"/>
      <c r="P24" s="210"/>
      <c r="Q24" s="211"/>
    </row>
    <row r="25" spans="1:19" ht="15" customHeight="1" x14ac:dyDescent="0.15">
      <c r="A25" s="171"/>
      <c r="B25" s="252" t="s">
        <v>247</v>
      </c>
      <c r="C25" s="249" t="s">
        <v>245</v>
      </c>
      <c r="D25" s="235" t="s">
        <v>199</v>
      </c>
      <c r="E25" s="236"/>
      <c r="F25" s="142"/>
      <c r="G25" s="143"/>
      <c r="H25" s="143"/>
      <c r="I25" s="143"/>
      <c r="J25" s="143"/>
      <c r="K25" s="143"/>
      <c r="L25" s="143"/>
      <c r="M25" s="143"/>
      <c r="N25" s="143"/>
      <c r="O25" s="143"/>
      <c r="P25" s="143"/>
      <c r="Q25" s="144"/>
    </row>
    <row r="26" spans="1:19" ht="15" customHeight="1" x14ac:dyDescent="0.15">
      <c r="A26" s="171"/>
      <c r="B26" s="253"/>
      <c r="C26" s="250"/>
      <c r="D26" s="231" t="s">
        <v>386</v>
      </c>
      <c r="E26" s="232"/>
      <c r="F26" s="145"/>
      <c r="G26" s="145"/>
      <c r="H26" s="145"/>
      <c r="I26" s="145"/>
      <c r="J26" s="145"/>
      <c r="K26" s="145"/>
      <c r="L26" s="145"/>
      <c r="M26" s="145"/>
      <c r="N26" s="145"/>
      <c r="O26" s="146"/>
      <c r="P26" s="146"/>
      <c r="Q26" s="147"/>
    </row>
    <row r="27" spans="1:19" ht="15" customHeight="1" x14ac:dyDescent="0.15">
      <c r="A27" s="171"/>
      <c r="B27" s="253"/>
      <c r="C27" s="250"/>
      <c r="D27" s="231" t="s">
        <v>200</v>
      </c>
      <c r="E27" s="232"/>
      <c r="F27" s="145"/>
      <c r="G27" s="145"/>
      <c r="H27" s="145"/>
      <c r="I27" s="145"/>
      <c r="J27" s="145"/>
      <c r="K27" s="145"/>
      <c r="L27" s="145"/>
      <c r="M27" s="145"/>
      <c r="N27" s="145"/>
      <c r="O27" s="146"/>
      <c r="P27" s="146"/>
      <c r="Q27" s="147"/>
    </row>
    <row r="28" spans="1:19" ht="15" customHeight="1" x14ac:dyDescent="0.15">
      <c r="A28" s="171"/>
      <c r="B28" s="253"/>
      <c r="C28" s="250"/>
      <c r="D28" s="231" t="s">
        <v>201</v>
      </c>
      <c r="E28" s="232"/>
      <c r="F28" s="145"/>
      <c r="G28" s="145"/>
      <c r="H28" s="145"/>
      <c r="I28" s="145"/>
      <c r="J28" s="145"/>
      <c r="K28" s="145"/>
      <c r="L28" s="145"/>
      <c r="M28" s="145"/>
      <c r="N28" s="145"/>
      <c r="O28" s="146"/>
      <c r="P28" s="146"/>
      <c r="Q28" s="147"/>
    </row>
    <row r="29" spans="1:19" ht="15" customHeight="1" x14ac:dyDescent="0.15">
      <c r="A29" s="171"/>
      <c r="B29" s="253"/>
      <c r="C29" s="250"/>
      <c r="D29" s="231" t="s">
        <v>249</v>
      </c>
      <c r="E29" s="232"/>
      <c r="F29" s="145"/>
      <c r="G29" s="145"/>
      <c r="H29" s="145"/>
      <c r="I29" s="145"/>
      <c r="J29" s="145"/>
      <c r="K29" s="145"/>
      <c r="L29" s="145"/>
      <c r="M29" s="145"/>
      <c r="N29" s="145"/>
      <c r="O29" s="146"/>
      <c r="P29" s="146"/>
      <c r="Q29" s="147"/>
    </row>
    <row r="30" spans="1:19" ht="15" customHeight="1" x14ac:dyDescent="0.15">
      <c r="A30" s="171"/>
      <c r="B30" s="253"/>
      <c r="C30" s="250"/>
      <c r="D30" s="231" t="s">
        <v>202</v>
      </c>
      <c r="E30" s="232"/>
      <c r="F30" s="145"/>
      <c r="G30" s="146"/>
      <c r="H30" s="146"/>
      <c r="I30" s="146"/>
      <c r="J30" s="146"/>
      <c r="K30" s="146"/>
      <c r="L30" s="146"/>
      <c r="M30" s="146"/>
      <c r="N30" s="146"/>
      <c r="O30" s="146"/>
      <c r="P30" s="146"/>
      <c r="Q30" s="147"/>
    </row>
    <row r="31" spans="1:19" ht="15" customHeight="1" x14ac:dyDescent="0.15">
      <c r="A31" s="171"/>
      <c r="B31" s="253"/>
      <c r="C31" s="250"/>
      <c r="D31" s="231" t="s">
        <v>203</v>
      </c>
      <c r="E31" s="232"/>
      <c r="F31" s="145"/>
      <c r="G31" s="145"/>
      <c r="H31" s="145"/>
      <c r="I31" s="145"/>
      <c r="J31" s="145"/>
      <c r="K31" s="145"/>
      <c r="L31" s="145"/>
      <c r="M31" s="146"/>
      <c r="N31" s="146"/>
      <c r="O31" s="146"/>
      <c r="P31" s="146"/>
      <c r="Q31" s="147"/>
    </row>
    <row r="32" spans="1:19" ht="15" customHeight="1" x14ac:dyDescent="0.15">
      <c r="A32" s="171"/>
      <c r="B32" s="253"/>
      <c r="C32" s="250"/>
      <c r="D32" s="231" t="s">
        <v>204</v>
      </c>
      <c r="E32" s="232"/>
      <c r="F32" s="145"/>
      <c r="G32" s="145"/>
      <c r="H32" s="145"/>
      <c r="I32" s="145"/>
      <c r="J32" s="145"/>
      <c r="K32" s="145"/>
      <c r="L32" s="145"/>
      <c r="M32" s="145"/>
      <c r="N32" s="145"/>
      <c r="O32" s="146"/>
      <c r="P32" s="146"/>
      <c r="Q32" s="147"/>
    </row>
    <row r="33" spans="1:17" ht="15" customHeight="1" x14ac:dyDescent="0.15">
      <c r="A33" s="171"/>
      <c r="B33" s="253"/>
      <c r="C33" s="250"/>
      <c r="D33" s="231" t="s">
        <v>387</v>
      </c>
      <c r="E33" s="232"/>
      <c r="F33" s="145"/>
      <c r="G33" s="146"/>
      <c r="H33" s="146"/>
      <c r="I33" s="146"/>
      <c r="J33" s="146"/>
      <c r="K33" s="146"/>
      <c r="L33" s="146"/>
      <c r="M33" s="146"/>
      <c r="N33" s="146"/>
      <c r="O33" s="146"/>
      <c r="P33" s="146"/>
      <c r="Q33" s="147"/>
    </row>
    <row r="34" spans="1:17" ht="15" customHeight="1" x14ac:dyDescent="0.15">
      <c r="A34" s="171"/>
      <c r="B34" s="253"/>
      <c r="C34" s="250"/>
      <c r="D34" s="231" t="s">
        <v>205</v>
      </c>
      <c r="E34" s="232"/>
      <c r="F34" s="145"/>
      <c r="G34" s="146"/>
      <c r="H34" s="146"/>
      <c r="I34" s="146"/>
      <c r="J34" s="146"/>
      <c r="K34" s="146"/>
      <c r="L34" s="146"/>
      <c r="M34" s="146"/>
      <c r="N34" s="146"/>
      <c r="O34" s="146"/>
      <c r="P34" s="146"/>
      <c r="Q34" s="147"/>
    </row>
    <row r="35" spans="1:17" ht="15" customHeight="1" x14ac:dyDescent="0.15">
      <c r="A35" s="171"/>
      <c r="B35" s="253"/>
      <c r="C35" s="250"/>
      <c r="D35" s="231" t="s">
        <v>206</v>
      </c>
      <c r="E35" s="232"/>
      <c r="F35" s="145"/>
      <c r="G35" s="146"/>
      <c r="H35" s="146"/>
      <c r="I35" s="146"/>
      <c r="J35" s="146"/>
      <c r="K35" s="146"/>
      <c r="L35" s="146"/>
      <c r="M35" s="146"/>
      <c r="N35" s="146"/>
      <c r="O35" s="146"/>
      <c r="P35" s="146"/>
      <c r="Q35" s="147"/>
    </row>
    <row r="36" spans="1:17" ht="15" customHeight="1" x14ac:dyDescent="0.15">
      <c r="A36" s="171"/>
      <c r="B36" s="253"/>
      <c r="C36" s="250"/>
      <c r="D36" s="231" t="s">
        <v>207</v>
      </c>
      <c r="E36" s="232"/>
      <c r="F36" s="145"/>
      <c r="G36" s="146"/>
      <c r="H36" s="146"/>
      <c r="I36" s="146"/>
      <c r="J36" s="146"/>
      <c r="K36" s="146"/>
      <c r="L36" s="146"/>
      <c r="M36" s="146"/>
      <c r="N36" s="146"/>
      <c r="O36" s="146"/>
      <c r="P36" s="146"/>
      <c r="Q36" s="147"/>
    </row>
    <row r="37" spans="1:17" ht="15" customHeight="1" x14ac:dyDescent="0.15">
      <c r="A37" s="171"/>
      <c r="B37" s="253"/>
      <c r="C37" s="250"/>
      <c r="D37" s="231" t="s">
        <v>208</v>
      </c>
      <c r="E37" s="232"/>
      <c r="F37" s="145"/>
      <c r="G37" s="146"/>
      <c r="H37" s="146"/>
      <c r="I37" s="146"/>
      <c r="J37" s="146"/>
      <c r="K37" s="146"/>
      <c r="L37" s="146"/>
      <c r="M37" s="146"/>
      <c r="N37" s="146"/>
      <c r="O37" s="146"/>
      <c r="P37" s="146"/>
      <c r="Q37" s="147"/>
    </row>
    <row r="38" spans="1:17" ht="15" customHeight="1" x14ac:dyDescent="0.15">
      <c r="A38" s="171"/>
      <c r="B38" s="253"/>
      <c r="C38" s="250"/>
      <c r="D38" s="231" t="s">
        <v>388</v>
      </c>
      <c r="E38" s="232"/>
      <c r="F38" s="145"/>
      <c r="G38" s="146"/>
      <c r="H38" s="146"/>
      <c r="I38" s="146"/>
      <c r="J38" s="146"/>
      <c r="K38" s="146"/>
      <c r="L38" s="146"/>
      <c r="M38" s="146"/>
      <c r="N38" s="146"/>
      <c r="O38" s="146"/>
      <c r="P38" s="146"/>
      <c r="Q38" s="147"/>
    </row>
    <row r="39" spans="1:17" ht="15" customHeight="1" x14ac:dyDescent="0.15">
      <c r="A39" s="171"/>
      <c r="B39" s="253"/>
      <c r="C39" s="250"/>
      <c r="D39" s="267" t="s">
        <v>232</v>
      </c>
      <c r="E39" s="268"/>
      <c r="F39" s="145"/>
      <c r="G39" s="146"/>
      <c r="H39" s="146"/>
      <c r="I39" s="146"/>
      <c r="J39" s="146"/>
      <c r="K39" s="146"/>
      <c r="L39" s="146"/>
      <c r="M39" s="146"/>
      <c r="N39" s="146"/>
      <c r="O39" s="146"/>
      <c r="P39" s="146"/>
      <c r="Q39" s="147"/>
    </row>
    <row r="40" spans="1:17" ht="15" customHeight="1" x14ac:dyDescent="0.15">
      <c r="A40" s="171"/>
      <c r="B40" s="253"/>
      <c r="C40" s="263"/>
      <c r="D40" s="265" t="s">
        <v>232</v>
      </c>
      <c r="E40" s="266"/>
      <c r="F40" s="148"/>
      <c r="G40" s="149"/>
      <c r="H40" s="149"/>
      <c r="I40" s="149"/>
      <c r="J40" s="149"/>
      <c r="K40" s="149"/>
      <c r="L40" s="149"/>
      <c r="M40" s="149"/>
      <c r="N40" s="149"/>
      <c r="O40" s="149"/>
      <c r="P40" s="149"/>
      <c r="Q40" s="150"/>
    </row>
    <row r="41" spans="1:17" ht="15" customHeight="1" x14ac:dyDescent="0.15">
      <c r="A41" s="171"/>
      <c r="B41" s="253"/>
      <c r="C41" s="249" t="s">
        <v>246</v>
      </c>
      <c r="D41" s="235" t="s">
        <v>209</v>
      </c>
      <c r="E41" s="236"/>
      <c r="F41" s="142"/>
      <c r="G41" s="143"/>
      <c r="H41" s="143"/>
      <c r="I41" s="143"/>
      <c r="J41" s="143"/>
      <c r="K41" s="143"/>
      <c r="L41" s="143"/>
      <c r="M41" s="143"/>
      <c r="N41" s="143"/>
      <c r="O41" s="143"/>
      <c r="P41" s="143"/>
      <c r="Q41" s="144"/>
    </row>
    <row r="42" spans="1:17" ht="15" customHeight="1" x14ac:dyDescent="0.15">
      <c r="A42" s="171"/>
      <c r="B42" s="253"/>
      <c r="C42" s="250"/>
      <c r="D42" s="231" t="s">
        <v>210</v>
      </c>
      <c r="E42" s="232"/>
      <c r="F42" s="145"/>
      <c r="G42" s="146"/>
      <c r="H42" s="146"/>
      <c r="I42" s="146"/>
      <c r="J42" s="146"/>
      <c r="K42" s="146"/>
      <c r="L42" s="146"/>
      <c r="M42" s="146"/>
      <c r="N42" s="146"/>
      <c r="O42" s="146"/>
      <c r="P42" s="146"/>
      <c r="Q42" s="147"/>
    </row>
    <row r="43" spans="1:17" ht="15" customHeight="1" x14ac:dyDescent="0.15">
      <c r="A43" s="171"/>
      <c r="B43" s="253"/>
      <c r="C43" s="250"/>
      <c r="D43" s="231" t="s">
        <v>211</v>
      </c>
      <c r="E43" s="232"/>
      <c r="F43" s="145"/>
      <c r="G43" s="146"/>
      <c r="H43" s="146"/>
      <c r="I43" s="146"/>
      <c r="J43" s="146"/>
      <c r="K43" s="146"/>
      <c r="L43" s="146"/>
      <c r="M43" s="146"/>
      <c r="N43" s="146"/>
      <c r="O43" s="146"/>
      <c r="P43" s="146"/>
      <c r="Q43" s="147"/>
    </row>
    <row r="44" spans="1:17" ht="15" customHeight="1" x14ac:dyDescent="0.15">
      <c r="A44" s="171"/>
      <c r="B44" s="253"/>
      <c r="C44" s="250"/>
      <c r="D44" s="231" t="s">
        <v>212</v>
      </c>
      <c r="E44" s="232"/>
      <c r="F44" s="145"/>
      <c r="G44" s="146"/>
      <c r="H44" s="146"/>
      <c r="I44" s="146"/>
      <c r="J44" s="146"/>
      <c r="K44" s="146"/>
      <c r="L44" s="146"/>
      <c r="M44" s="146"/>
      <c r="N44" s="146"/>
      <c r="O44" s="146"/>
      <c r="P44" s="146"/>
      <c r="Q44" s="147"/>
    </row>
    <row r="45" spans="1:17" ht="15" customHeight="1" x14ac:dyDescent="0.15">
      <c r="A45" s="171"/>
      <c r="B45" s="253"/>
      <c r="C45" s="250"/>
      <c r="D45" s="231" t="s">
        <v>213</v>
      </c>
      <c r="E45" s="232"/>
      <c r="F45" s="145"/>
      <c r="G45" s="146"/>
      <c r="H45" s="146"/>
      <c r="I45" s="146"/>
      <c r="J45" s="146"/>
      <c r="K45" s="146"/>
      <c r="L45" s="146"/>
      <c r="M45" s="146"/>
      <c r="N45" s="146"/>
      <c r="O45" s="146"/>
      <c r="P45" s="146"/>
      <c r="Q45" s="147"/>
    </row>
    <row r="46" spans="1:17" ht="15" customHeight="1" x14ac:dyDescent="0.15">
      <c r="A46" s="171"/>
      <c r="B46" s="253"/>
      <c r="C46" s="250"/>
      <c r="D46" s="231" t="s">
        <v>214</v>
      </c>
      <c r="E46" s="232"/>
      <c r="F46" s="145"/>
      <c r="G46" s="146"/>
      <c r="H46" s="146"/>
      <c r="I46" s="146"/>
      <c r="J46" s="146"/>
      <c r="K46" s="146"/>
      <c r="L46" s="146"/>
      <c r="M46" s="146"/>
      <c r="N46" s="146"/>
      <c r="O46" s="146"/>
      <c r="P46" s="146"/>
      <c r="Q46" s="147"/>
    </row>
    <row r="47" spans="1:17" ht="15" customHeight="1" x14ac:dyDescent="0.15">
      <c r="A47" s="171"/>
      <c r="B47" s="253"/>
      <c r="C47" s="250"/>
      <c r="D47" s="231" t="s">
        <v>215</v>
      </c>
      <c r="E47" s="232"/>
      <c r="F47" s="145"/>
      <c r="G47" s="146"/>
      <c r="H47" s="146"/>
      <c r="I47" s="146"/>
      <c r="J47" s="146"/>
      <c r="K47" s="146"/>
      <c r="L47" s="146"/>
      <c r="M47" s="146"/>
      <c r="N47" s="146"/>
      <c r="O47" s="146"/>
      <c r="P47" s="146"/>
      <c r="Q47" s="147"/>
    </row>
    <row r="48" spans="1:17" ht="15" customHeight="1" thickBot="1" x14ac:dyDescent="0.2">
      <c r="A48" s="171"/>
      <c r="B48" s="254"/>
      <c r="C48" s="251"/>
      <c r="D48" s="309" t="s">
        <v>232</v>
      </c>
      <c r="E48" s="310"/>
      <c r="F48" s="152"/>
      <c r="G48" s="153"/>
      <c r="H48" s="153"/>
      <c r="I48" s="153"/>
      <c r="J48" s="153"/>
      <c r="K48" s="153"/>
      <c r="L48" s="153"/>
      <c r="M48" s="153"/>
      <c r="N48" s="153"/>
      <c r="O48" s="153"/>
      <c r="P48" s="153"/>
      <c r="Q48" s="154"/>
    </row>
    <row r="49" spans="2:27" ht="15" customHeight="1" x14ac:dyDescent="0.15">
      <c r="B49" s="298" t="s">
        <v>225</v>
      </c>
      <c r="C49" s="277"/>
      <c r="D49" s="277"/>
      <c r="E49" s="299"/>
      <c r="F49" s="155">
        <f>SUM(F25:F40)</f>
        <v>0</v>
      </c>
      <c r="G49" s="156">
        <f t="shared" ref="G49:Q49" si="0">SUM(G25:G40)</f>
        <v>0</v>
      </c>
      <c r="H49" s="156">
        <f t="shared" si="0"/>
        <v>0</v>
      </c>
      <c r="I49" s="156">
        <f t="shared" si="0"/>
        <v>0</v>
      </c>
      <c r="J49" s="156">
        <f t="shared" si="0"/>
        <v>0</v>
      </c>
      <c r="K49" s="156">
        <f t="shared" si="0"/>
        <v>0</v>
      </c>
      <c r="L49" s="156">
        <f t="shared" si="0"/>
        <v>0</v>
      </c>
      <c r="M49" s="156">
        <f t="shared" si="0"/>
        <v>0</v>
      </c>
      <c r="N49" s="156">
        <f t="shared" si="0"/>
        <v>0</v>
      </c>
      <c r="O49" s="156">
        <f t="shared" si="0"/>
        <v>0</v>
      </c>
      <c r="P49" s="156">
        <f t="shared" si="0"/>
        <v>0</v>
      </c>
      <c r="Q49" s="157">
        <f t="shared" si="0"/>
        <v>0</v>
      </c>
    </row>
    <row r="50" spans="2:27" ht="15" customHeight="1" x14ac:dyDescent="0.15">
      <c r="B50" s="300" t="s">
        <v>226</v>
      </c>
      <c r="C50" s="282"/>
      <c r="D50" s="282"/>
      <c r="E50" s="301"/>
      <c r="F50" s="158">
        <f>SUM(F41:F48)</f>
        <v>0</v>
      </c>
      <c r="G50" s="159">
        <f t="shared" ref="G50:Q50" si="1">SUM(G41:G48)</f>
        <v>0</v>
      </c>
      <c r="H50" s="159">
        <f t="shared" si="1"/>
        <v>0</v>
      </c>
      <c r="I50" s="159">
        <f t="shared" si="1"/>
        <v>0</v>
      </c>
      <c r="J50" s="159">
        <f t="shared" si="1"/>
        <v>0</v>
      </c>
      <c r="K50" s="159">
        <f t="shared" si="1"/>
        <v>0</v>
      </c>
      <c r="L50" s="159">
        <f t="shared" si="1"/>
        <v>0</v>
      </c>
      <c r="M50" s="159">
        <f t="shared" si="1"/>
        <v>0</v>
      </c>
      <c r="N50" s="159">
        <f t="shared" si="1"/>
        <v>0</v>
      </c>
      <c r="O50" s="159">
        <f t="shared" si="1"/>
        <v>0</v>
      </c>
      <c r="P50" s="159">
        <f t="shared" si="1"/>
        <v>0</v>
      </c>
      <c r="Q50" s="160">
        <f t="shared" si="1"/>
        <v>0</v>
      </c>
    </row>
    <row r="51" spans="2:27" ht="15" customHeight="1" thickBot="1" x14ac:dyDescent="0.2">
      <c r="B51" s="295" t="s">
        <v>224</v>
      </c>
      <c r="C51" s="296"/>
      <c r="D51" s="296"/>
      <c r="E51" s="297"/>
      <c r="F51" s="161">
        <f>SUM(F49:F50)</f>
        <v>0</v>
      </c>
      <c r="G51" s="162">
        <f t="shared" ref="G51:Q51" si="2">SUM(G49:G50)</f>
        <v>0</v>
      </c>
      <c r="H51" s="162">
        <f t="shared" si="2"/>
        <v>0</v>
      </c>
      <c r="I51" s="162">
        <f t="shared" si="2"/>
        <v>0</v>
      </c>
      <c r="J51" s="162">
        <f t="shared" si="2"/>
        <v>0</v>
      </c>
      <c r="K51" s="162">
        <f t="shared" si="2"/>
        <v>0</v>
      </c>
      <c r="L51" s="162">
        <f t="shared" si="2"/>
        <v>0</v>
      </c>
      <c r="M51" s="162">
        <f t="shared" si="2"/>
        <v>0</v>
      </c>
      <c r="N51" s="162">
        <f t="shared" si="2"/>
        <v>0</v>
      </c>
      <c r="O51" s="162">
        <f t="shared" si="2"/>
        <v>0</v>
      </c>
      <c r="P51" s="162">
        <f t="shared" si="2"/>
        <v>0</v>
      </c>
      <c r="Q51" s="163">
        <f t="shared" si="2"/>
        <v>0</v>
      </c>
    </row>
    <row r="54" spans="2:27" ht="15" customHeight="1" x14ac:dyDescent="0.15">
      <c r="B54" t="s">
        <v>231</v>
      </c>
    </row>
    <row r="55" spans="2:27" ht="15" customHeight="1" x14ac:dyDescent="0.15">
      <c r="B55" s="237" t="s">
        <v>230</v>
      </c>
      <c r="C55" s="238"/>
      <c r="D55" s="221" t="s">
        <v>192</v>
      </c>
      <c r="E55" s="222"/>
      <c r="F55" s="222"/>
      <c r="G55" s="222"/>
      <c r="H55" s="222"/>
      <c r="I55" s="222"/>
      <c r="J55" s="222"/>
      <c r="K55" s="222"/>
      <c r="L55" s="222"/>
      <c r="M55" s="222"/>
      <c r="N55" s="222"/>
      <c r="O55" s="222"/>
      <c r="P55" s="222"/>
      <c r="Q55" s="223"/>
    </row>
    <row r="56" spans="2:27" ht="15" customHeight="1" x14ac:dyDescent="0.15">
      <c r="B56" s="239"/>
      <c r="C56" s="240"/>
      <c r="D56" s="227"/>
      <c r="E56" s="228"/>
      <c r="F56" s="228"/>
      <c r="G56" s="228"/>
      <c r="H56" s="228"/>
      <c r="I56" s="228"/>
      <c r="J56" s="228"/>
      <c r="K56" s="228"/>
      <c r="L56" s="228"/>
      <c r="M56" s="228"/>
      <c r="N56" s="228"/>
      <c r="O56" s="228"/>
      <c r="P56" s="228"/>
      <c r="Q56" s="229"/>
    </row>
    <row r="57" spans="2:27" ht="15" customHeight="1" x14ac:dyDescent="0.15">
      <c r="B57" s="278" t="s">
        <v>233</v>
      </c>
      <c r="C57" s="279"/>
      <c r="D57" s="221" t="s">
        <v>335</v>
      </c>
      <c r="E57" s="222"/>
      <c r="F57" s="222"/>
      <c r="G57" s="222"/>
      <c r="H57" s="222"/>
      <c r="I57" s="222"/>
      <c r="J57" s="222"/>
      <c r="K57" s="222"/>
      <c r="L57" s="222"/>
      <c r="M57" s="222"/>
      <c r="N57" s="222"/>
      <c r="O57" s="222"/>
      <c r="P57" s="222"/>
      <c r="Q57" s="223"/>
    </row>
    <row r="58" spans="2:27" ht="15" customHeight="1" x14ac:dyDescent="0.15">
      <c r="B58" s="274"/>
      <c r="C58" s="280"/>
      <c r="D58" s="224"/>
      <c r="E58" s="225"/>
      <c r="F58" s="225"/>
      <c r="G58" s="225"/>
      <c r="H58" s="225"/>
      <c r="I58" s="225"/>
      <c r="J58" s="225"/>
      <c r="K58" s="225"/>
      <c r="L58" s="225"/>
      <c r="M58" s="225"/>
      <c r="N58" s="225"/>
      <c r="O58" s="225"/>
      <c r="P58" s="225"/>
      <c r="Q58" s="226"/>
    </row>
    <row r="59" spans="2:27" ht="15" customHeight="1" x14ac:dyDescent="0.15">
      <c r="B59" s="274"/>
      <c r="C59" s="280"/>
      <c r="D59" s="224"/>
      <c r="E59" s="225"/>
      <c r="F59" s="225"/>
      <c r="G59" s="225"/>
      <c r="H59" s="225"/>
      <c r="I59" s="225"/>
      <c r="J59" s="225"/>
      <c r="K59" s="225"/>
      <c r="L59" s="225"/>
      <c r="M59" s="225"/>
      <c r="N59" s="225"/>
      <c r="O59" s="225"/>
      <c r="P59" s="225"/>
      <c r="Q59" s="226"/>
    </row>
    <row r="60" spans="2:27" ht="15" customHeight="1" x14ac:dyDescent="0.15">
      <c r="B60" s="276"/>
      <c r="C60" s="284"/>
      <c r="D60" s="227"/>
      <c r="E60" s="228"/>
      <c r="F60" s="228"/>
      <c r="G60" s="228"/>
      <c r="H60" s="228"/>
      <c r="I60" s="228"/>
      <c r="J60" s="228"/>
      <c r="K60" s="228"/>
      <c r="L60" s="228"/>
      <c r="M60" s="228"/>
      <c r="N60" s="228"/>
      <c r="O60" s="228"/>
      <c r="P60" s="228"/>
      <c r="Q60" s="229"/>
    </row>
    <row r="61" spans="2:27" s="135" customFormat="1" ht="15" customHeight="1" x14ac:dyDescent="0.15">
      <c r="B61" s="237" t="s">
        <v>382</v>
      </c>
      <c r="C61" s="273"/>
      <c r="D61" s="221" t="s">
        <v>336</v>
      </c>
      <c r="E61" s="222"/>
      <c r="F61" s="222"/>
      <c r="G61" s="222"/>
      <c r="H61" s="222"/>
      <c r="I61" s="222"/>
      <c r="J61" s="222"/>
      <c r="K61" s="222"/>
      <c r="L61" s="222"/>
      <c r="M61" s="222"/>
      <c r="N61" s="222"/>
      <c r="O61" s="222"/>
      <c r="P61" s="222"/>
      <c r="Q61" s="223"/>
      <c r="R61" s="138"/>
      <c r="S61" s="138"/>
      <c r="T61" s="138"/>
      <c r="U61" s="138"/>
      <c r="V61" s="138"/>
      <c r="W61" s="138"/>
      <c r="X61" s="138"/>
      <c r="Y61" s="138"/>
      <c r="Z61" s="138"/>
      <c r="AA61" s="138"/>
    </row>
    <row r="62" spans="2:27" s="135" customFormat="1" ht="15" customHeight="1" x14ac:dyDescent="0.15">
      <c r="B62" s="274"/>
      <c r="C62" s="275"/>
      <c r="D62" s="224"/>
      <c r="E62" s="225"/>
      <c r="F62" s="225"/>
      <c r="G62" s="225"/>
      <c r="H62" s="225"/>
      <c r="I62" s="225"/>
      <c r="J62" s="225"/>
      <c r="K62" s="225"/>
      <c r="L62" s="225"/>
      <c r="M62" s="225"/>
      <c r="N62" s="225"/>
      <c r="O62" s="225"/>
      <c r="P62" s="225"/>
      <c r="Q62" s="226"/>
      <c r="R62" s="138"/>
      <c r="S62" s="138"/>
      <c r="T62" s="138"/>
      <c r="U62" s="138"/>
      <c r="V62" s="138"/>
      <c r="W62" s="138"/>
      <c r="X62" s="138"/>
      <c r="Y62" s="138"/>
      <c r="Z62" s="138"/>
      <c r="AA62" s="138"/>
    </row>
    <row r="63" spans="2:27" s="135" customFormat="1" ht="15" customHeight="1" x14ac:dyDescent="0.15">
      <c r="B63" s="274"/>
      <c r="C63" s="275"/>
      <c r="D63" s="224"/>
      <c r="E63" s="225"/>
      <c r="F63" s="225"/>
      <c r="G63" s="225"/>
      <c r="H63" s="225"/>
      <c r="I63" s="225"/>
      <c r="J63" s="225"/>
      <c r="K63" s="225"/>
      <c r="L63" s="225"/>
      <c r="M63" s="225"/>
      <c r="N63" s="225"/>
      <c r="O63" s="225"/>
      <c r="P63" s="225"/>
      <c r="Q63" s="226"/>
      <c r="R63" s="138"/>
      <c r="S63" s="138"/>
      <c r="T63" s="138"/>
      <c r="U63" s="138"/>
      <c r="V63" s="138"/>
      <c r="W63" s="138"/>
      <c r="X63" s="138"/>
      <c r="Y63" s="138"/>
      <c r="Z63" s="138"/>
      <c r="AA63" s="138"/>
    </row>
    <row r="64" spans="2:27" s="135" customFormat="1" ht="15" customHeight="1" x14ac:dyDescent="0.15">
      <c r="B64" s="274"/>
      <c r="C64" s="275"/>
      <c r="D64" s="224"/>
      <c r="E64" s="225"/>
      <c r="F64" s="225"/>
      <c r="G64" s="225"/>
      <c r="H64" s="225"/>
      <c r="I64" s="225"/>
      <c r="J64" s="225"/>
      <c r="K64" s="225"/>
      <c r="L64" s="225"/>
      <c r="M64" s="225"/>
      <c r="N64" s="225"/>
      <c r="O64" s="225"/>
      <c r="P64" s="225"/>
      <c r="Q64" s="226"/>
      <c r="R64" s="138"/>
      <c r="S64" s="138"/>
      <c r="T64" s="138"/>
      <c r="U64" s="138"/>
      <c r="V64" s="138"/>
      <c r="W64" s="138"/>
      <c r="X64" s="138"/>
      <c r="Y64" s="138"/>
      <c r="Z64" s="138"/>
      <c r="AA64" s="138"/>
    </row>
    <row r="65" spans="2:27" s="135" customFormat="1" ht="15" customHeight="1" x14ac:dyDescent="0.15">
      <c r="B65" s="274"/>
      <c r="C65" s="275"/>
      <c r="D65" s="224"/>
      <c r="E65" s="225"/>
      <c r="F65" s="225"/>
      <c r="G65" s="225"/>
      <c r="H65" s="225"/>
      <c r="I65" s="225"/>
      <c r="J65" s="225"/>
      <c r="K65" s="225"/>
      <c r="L65" s="225"/>
      <c r="M65" s="225"/>
      <c r="N65" s="225"/>
      <c r="O65" s="225"/>
      <c r="P65" s="225"/>
      <c r="Q65" s="226"/>
      <c r="R65" s="138"/>
      <c r="S65" s="138"/>
      <c r="T65" s="138"/>
      <c r="U65" s="138"/>
      <c r="V65" s="138"/>
      <c r="W65" s="138"/>
      <c r="X65" s="138"/>
      <c r="Y65" s="138"/>
      <c r="Z65" s="138"/>
      <c r="AA65" s="138"/>
    </row>
    <row r="66" spans="2:27" s="135" customFormat="1" ht="15" customHeight="1" x14ac:dyDescent="0.15">
      <c r="B66" s="274"/>
      <c r="C66" s="275"/>
      <c r="D66" s="224"/>
      <c r="E66" s="225"/>
      <c r="F66" s="225"/>
      <c r="G66" s="225"/>
      <c r="H66" s="225"/>
      <c r="I66" s="225"/>
      <c r="J66" s="225"/>
      <c r="K66" s="225"/>
      <c r="L66" s="225"/>
      <c r="M66" s="225"/>
      <c r="N66" s="225"/>
      <c r="O66" s="225"/>
      <c r="P66" s="225"/>
      <c r="Q66" s="226"/>
      <c r="R66" s="138"/>
      <c r="S66" s="138"/>
      <c r="T66" s="138"/>
      <c r="U66" s="138"/>
      <c r="V66" s="138"/>
      <c r="W66" s="138"/>
      <c r="X66" s="138"/>
      <c r="Y66" s="138"/>
      <c r="Z66" s="138"/>
      <c r="AA66" s="138"/>
    </row>
    <row r="67" spans="2:27" s="135" customFormat="1" ht="15" customHeight="1" x14ac:dyDescent="0.15">
      <c r="B67" s="274"/>
      <c r="C67" s="275"/>
      <c r="D67" s="224"/>
      <c r="E67" s="225"/>
      <c r="F67" s="225"/>
      <c r="G67" s="225"/>
      <c r="H67" s="225"/>
      <c r="I67" s="225"/>
      <c r="J67" s="225"/>
      <c r="K67" s="225"/>
      <c r="L67" s="225"/>
      <c r="M67" s="225"/>
      <c r="N67" s="225"/>
      <c r="O67" s="225"/>
      <c r="P67" s="225"/>
      <c r="Q67" s="226"/>
      <c r="R67" s="138"/>
      <c r="S67" s="138"/>
      <c r="T67" s="138"/>
      <c r="U67" s="138"/>
      <c r="V67" s="138"/>
      <c r="W67" s="138"/>
      <c r="X67" s="138"/>
      <c r="Y67" s="138"/>
      <c r="Z67" s="138"/>
      <c r="AA67" s="138"/>
    </row>
    <row r="68" spans="2:27" s="135" customFormat="1" ht="15" customHeight="1" x14ac:dyDescent="0.15">
      <c r="B68" s="274"/>
      <c r="C68" s="275"/>
      <c r="D68" s="224"/>
      <c r="E68" s="225"/>
      <c r="F68" s="225"/>
      <c r="G68" s="225"/>
      <c r="H68" s="225"/>
      <c r="I68" s="225"/>
      <c r="J68" s="225"/>
      <c r="K68" s="225"/>
      <c r="L68" s="225"/>
      <c r="M68" s="225"/>
      <c r="N68" s="225"/>
      <c r="O68" s="225"/>
      <c r="P68" s="225"/>
      <c r="Q68" s="226"/>
      <c r="R68" s="138"/>
      <c r="S68" s="138"/>
      <c r="T68" s="138"/>
      <c r="U68" s="138"/>
      <c r="V68" s="138"/>
      <c r="W68" s="138"/>
      <c r="X68" s="138"/>
      <c r="Y68" s="138"/>
      <c r="Z68" s="138"/>
      <c r="AA68" s="138"/>
    </row>
    <row r="69" spans="2:27" s="135" customFormat="1" ht="15" customHeight="1" x14ac:dyDescent="0.15">
      <c r="B69" s="276"/>
      <c r="C69" s="277"/>
      <c r="D69" s="227"/>
      <c r="E69" s="228"/>
      <c r="F69" s="228"/>
      <c r="G69" s="228"/>
      <c r="H69" s="228"/>
      <c r="I69" s="228"/>
      <c r="J69" s="228"/>
      <c r="K69" s="228"/>
      <c r="L69" s="228"/>
      <c r="M69" s="228"/>
      <c r="N69" s="228"/>
      <c r="O69" s="228"/>
      <c r="P69" s="228"/>
      <c r="Q69" s="229"/>
      <c r="R69" s="138"/>
      <c r="S69" s="138"/>
      <c r="T69" s="138"/>
      <c r="U69" s="138"/>
      <c r="V69" s="138"/>
      <c r="W69" s="138"/>
      <c r="X69" s="138"/>
      <c r="Y69" s="138"/>
      <c r="Z69" s="138"/>
      <c r="AA69" s="138"/>
    </row>
    <row r="70" spans="2:27" s="135" customFormat="1" ht="15" customHeight="1" x14ac:dyDescent="0.15">
      <c r="B70" s="237" t="s">
        <v>384</v>
      </c>
      <c r="C70" s="269"/>
      <c r="D70" s="221" t="s">
        <v>385</v>
      </c>
      <c r="E70" s="222"/>
      <c r="F70" s="222"/>
      <c r="G70" s="222"/>
      <c r="H70" s="222"/>
      <c r="I70" s="222"/>
      <c r="J70" s="222"/>
      <c r="K70" s="222"/>
      <c r="L70" s="222"/>
      <c r="M70" s="222"/>
      <c r="N70" s="222"/>
      <c r="O70" s="222"/>
      <c r="P70" s="222"/>
      <c r="Q70" s="223"/>
      <c r="R70" s="138"/>
      <c r="S70" s="138"/>
      <c r="T70" s="138"/>
      <c r="U70" s="138"/>
      <c r="V70" s="138"/>
      <c r="W70" s="138"/>
      <c r="X70" s="138"/>
      <c r="Y70" s="138"/>
      <c r="Z70" s="138"/>
      <c r="AA70" s="138"/>
    </row>
    <row r="71" spans="2:27" s="135" customFormat="1" ht="15" customHeight="1" x14ac:dyDescent="0.15">
      <c r="B71" s="270"/>
      <c r="C71" s="271"/>
      <c r="D71" s="224"/>
      <c r="E71" s="225"/>
      <c r="F71" s="225"/>
      <c r="G71" s="225"/>
      <c r="H71" s="225"/>
      <c r="I71" s="225"/>
      <c r="J71" s="225"/>
      <c r="K71" s="225"/>
      <c r="L71" s="225"/>
      <c r="M71" s="225"/>
      <c r="N71" s="225"/>
      <c r="O71" s="225"/>
      <c r="P71" s="225"/>
      <c r="Q71" s="226"/>
      <c r="R71" s="138"/>
      <c r="S71" s="138"/>
      <c r="T71" s="138"/>
      <c r="U71" s="138"/>
      <c r="V71" s="138"/>
      <c r="W71" s="138"/>
      <c r="X71" s="138"/>
      <c r="Y71" s="138"/>
      <c r="Z71" s="138"/>
      <c r="AA71" s="138"/>
    </row>
    <row r="72" spans="2:27" s="135" customFormat="1" ht="15" customHeight="1" x14ac:dyDescent="0.15">
      <c r="B72" s="270"/>
      <c r="C72" s="271"/>
      <c r="D72" s="224"/>
      <c r="E72" s="225"/>
      <c r="F72" s="225"/>
      <c r="G72" s="225"/>
      <c r="H72" s="225"/>
      <c r="I72" s="225"/>
      <c r="J72" s="225"/>
      <c r="K72" s="225"/>
      <c r="L72" s="225"/>
      <c r="M72" s="225"/>
      <c r="N72" s="225"/>
      <c r="O72" s="225"/>
      <c r="P72" s="225"/>
      <c r="Q72" s="226"/>
      <c r="R72" s="138"/>
      <c r="S72" s="138"/>
      <c r="T72" s="138"/>
      <c r="U72" s="138"/>
      <c r="V72" s="138"/>
      <c r="W72" s="138"/>
      <c r="X72" s="138"/>
      <c r="Y72" s="138"/>
      <c r="Z72" s="138"/>
      <c r="AA72" s="138"/>
    </row>
    <row r="73" spans="2:27" s="135" customFormat="1" ht="15" customHeight="1" x14ac:dyDescent="0.15">
      <c r="B73" s="270"/>
      <c r="C73" s="271"/>
      <c r="D73" s="224"/>
      <c r="E73" s="225"/>
      <c r="F73" s="225"/>
      <c r="G73" s="225"/>
      <c r="H73" s="225"/>
      <c r="I73" s="225"/>
      <c r="J73" s="225"/>
      <c r="K73" s="225"/>
      <c r="L73" s="225"/>
      <c r="M73" s="225"/>
      <c r="N73" s="225"/>
      <c r="O73" s="225"/>
      <c r="P73" s="225"/>
      <c r="Q73" s="226"/>
      <c r="R73" s="138"/>
      <c r="S73" s="138"/>
      <c r="T73" s="138"/>
      <c r="U73" s="138"/>
      <c r="V73" s="138"/>
      <c r="W73" s="138"/>
      <c r="X73" s="138"/>
      <c r="Y73" s="138"/>
      <c r="Z73" s="138"/>
      <c r="AA73" s="138"/>
    </row>
    <row r="74" spans="2:27" s="135" customFormat="1" ht="15" customHeight="1" x14ac:dyDescent="0.15">
      <c r="B74" s="270"/>
      <c r="C74" s="271"/>
      <c r="D74" s="224"/>
      <c r="E74" s="225"/>
      <c r="F74" s="225"/>
      <c r="G74" s="225"/>
      <c r="H74" s="225"/>
      <c r="I74" s="225"/>
      <c r="J74" s="225"/>
      <c r="K74" s="225"/>
      <c r="L74" s="225"/>
      <c r="M74" s="225"/>
      <c r="N74" s="225"/>
      <c r="O74" s="225"/>
      <c r="P74" s="225"/>
      <c r="Q74" s="226"/>
      <c r="R74" s="138"/>
      <c r="S74" s="138"/>
      <c r="T74" s="138"/>
      <c r="U74" s="138"/>
      <c r="V74" s="138"/>
      <c r="W74" s="138"/>
      <c r="X74" s="138"/>
      <c r="Y74" s="138"/>
      <c r="Z74" s="138"/>
      <c r="AA74" s="138"/>
    </row>
    <row r="75" spans="2:27" s="135" customFormat="1" ht="15" customHeight="1" x14ac:dyDescent="0.15">
      <c r="B75" s="270"/>
      <c r="C75" s="271"/>
      <c r="D75" s="224"/>
      <c r="E75" s="225"/>
      <c r="F75" s="225"/>
      <c r="G75" s="225"/>
      <c r="H75" s="225"/>
      <c r="I75" s="225"/>
      <c r="J75" s="225"/>
      <c r="K75" s="225"/>
      <c r="L75" s="225"/>
      <c r="M75" s="225"/>
      <c r="N75" s="225"/>
      <c r="O75" s="225"/>
      <c r="P75" s="225"/>
      <c r="Q75" s="226"/>
      <c r="R75" s="138"/>
      <c r="S75" s="138"/>
      <c r="T75" s="138"/>
      <c r="U75" s="138"/>
      <c r="V75" s="138"/>
      <c r="W75" s="138"/>
      <c r="X75" s="138"/>
      <c r="Y75" s="138"/>
      <c r="Z75" s="138"/>
      <c r="AA75" s="138"/>
    </row>
    <row r="76" spans="2:27" s="135" customFormat="1" ht="15" customHeight="1" x14ac:dyDescent="0.15">
      <c r="B76" s="270"/>
      <c r="C76" s="271"/>
      <c r="D76" s="224"/>
      <c r="E76" s="225"/>
      <c r="F76" s="225"/>
      <c r="G76" s="225"/>
      <c r="H76" s="225"/>
      <c r="I76" s="225"/>
      <c r="J76" s="225"/>
      <c r="K76" s="225"/>
      <c r="L76" s="225"/>
      <c r="M76" s="225"/>
      <c r="N76" s="225"/>
      <c r="O76" s="225"/>
      <c r="P76" s="225"/>
      <c r="Q76" s="226"/>
      <c r="R76" s="138"/>
      <c r="S76" s="138"/>
      <c r="T76" s="138"/>
      <c r="U76" s="138"/>
      <c r="V76" s="138"/>
      <c r="W76" s="138"/>
      <c r="X76" s="138"/>
      <c r="Y76" s="138"/>
      <c r="Z76" s="138"/>
      <c r="AA76" s="138"/>
    </row>
    <row r="77" spans="2:27" s="135" customFormat="1" ht="15" customHeight="1" x14ac:dyDescent="0.15">
      <c r="B77" s="270"/>
      <c r="C77" s="271"/>
      <c r="D77" s="224"/>
      <c r="E77" s="225"/>
      <c r="F77" s="225"/>
      <c r="G77" s="225"/>
      <c r="H77" s="225"/>
      <c r="I77" s="225"/>
      <c r="J77" s="225"/>
      <c r="K77" s="225"/>
      <c r="L77" s="225"/>
      <c r="M77" s="225"/>
      <c r="N77" s="225"/>
      <c r="O77" s="225"/>
      <c r="P77" s="225"/>
      <c r="Q77" s="226"/>
      <c r="R77" s="138"/>
      <c r="S77" s="138"/>
      <c r="T77" s="138"/>
      <c r="U77" s="138"/>
      <c r="V77" s="138"/>
      <c r="W77" s="138"/>
      <c r="X77" s="138"/>
      <c r="Y77" s="138"/>
      <c r="Z77" s="138"/>
      <c r="AA77" s="138"/>
    </row>
    <row r="78" spans="2:27" s="135" customFormat="1" ht="15" customHeight="1" x14ac:dyDescent="0.15">
      <c r="B78" s="270"/>
      <c r="C78" s="271"/>
      <c r="D78" s="224"/>
      <c r="E78" s="225"/>
      <c r="F78" s="225"/>
      <c r="G78" s="225"/>
      <c r="H78" s="225"/>
      <c r="I78" s="225"/>
      <c r="J78" s="225"/>
      <c r="K78" s="225"/>
      <c r="L78" s="225"/>
      <c r="M78" s="225"/>
      <c r="N78" s="225"/>
      <c r="O78" s="225"/>
      <c r="P78" s="225"/>
      <c r="Q78" s="226"/>
      <c r="R78" s="138"/>
      <c r="S78" s="138"/>
      <c r="T78" s="138"/>
      <c r="U78" s="138"/>
      <c r="V78" s="138"/>
      <c r="W78" s="138"/>
      <c r="X78" s="138"/>
      <c r="Y78" s="138"/>
      <c r="Z78" s="138"/>
      <c r="AA78" s="138"/>
    </row>
    <row r="79" spans="2:27" s="135" customFormat="1" ht="15" customHeight="1" x14ac:dyDescent="0.15">
      <c r="B79" s="270"/>
      <c r="C79" s="271"/>
      <c r="D79" s="224"/>
      <c r="E79" s="225"/>
      <c r="F79" s="225"/>
      <c r="G79" s="225"/>
      <c r="H79" s="225"/>
      <c r="I79" s="225"/>
      <c r="J79" s="225"/>
      <c r="K79" s="225"/>
      <c r="L79" s="225"/>
      <c r="M79" s="225"/>
      <c r="N79" s="225"/>
      <c r="O79" s="225"/>
      <c r="P79" s="225"/>
      <c r="Q79" s="226"/>
      <c r="R79" s="138"/>
      <c r="S79" s="138"/>
      <c r="T79" s="138"/>
      <c r="U79" s="138"/>
      <c r="V79" s="138"/>
      <c r="W79" s="138"/>
      <c r="X79" s="138"/>
      <c r="Y79" s="138"/>
      <c r="Z79" s="138"/>
      <c r="AA79" s="138"/>
    </row>
    <row r="80" spans="2:27" s="135" customFormat="1" ht="15" customHeight="1" x14ac:dyDescent="0.15">
      <c r="B80" s="239"/>
      <c r="C80" s="272"/>
      <c r="D80" s="227"/>
      <c r="E80" s="228"/>
      <c r="F80" s="228"/>
      <c r="G80" s="228"/>
      <c r="H80" s="228"/>
      <c r="I80" s="228"/>
      <c r="J80" s="228"/>
      <c r="K80" s="228"/>
      <c r="L80" s="228"/>
      <c r="M80" s="228"/>
      <c r="N80" s="228"/>
      <c r="O80" s="228"/>
      <c r="P80" s="228"/>
      <c r="Q80" s="229"/>
      <c r="R80" s="138"/>
      <c r="S80" s="138"/>
      <c r="T80" s="138"/>
      <c r="U80" s="138"/>
      <c r="V80" s="138"/>
      <c r="W80" s="138"/>
      <c r="X80" s="138"/>
      <c r="Y80" s="138"/>
      <c r="Z80" s="138"/>
      <c r="AA80" s="138"/>
    </row>
    <row r="81" spans="2:27" s="135" customFormat="1" ht="15" customHeight="1" x14ac:dyDescent="0.15">
      <c r="B81" s="278" t="s">
        <v>234</v>
      </c>
      <c r="C81" s="279"/>
      <c r="D81" s="222" t="s">
        <v>379</v>
      </c>
      <c r="E81" s="222"/>
      <c r="F81" s="222"/>
      <c r="G81" s="222"/>
      <c r="H81" s="222"/>
      <c r="I81" s="222"/>
      <c r="J81" s="222"/>
      <c r="K81" s="222"/>
      <c r="L81" s="222"/>
      <c r="M81" s="222"/>
      <c r="N81" s="222"/>
      <c r="O81" s="222"/>
      <c r="P81" s="222"/>
      <c r="Q81" s="223"/>
      <c r="R81" s="138"/>
      <c r="S81" s="138"/>
      <c r="T81" s="138"/>
      <c r="U81" s="138"/>
      <c r="V81" s="138"/>
      <c r="W81" s="138"/>
      <c r="X81" s="138"/>
      <c r="Y81" s="138"/>
      <c r="Z81" s="138"/>
      <c r="AA81" s="138"/>
    </row>
    <row r="82" spans="2:27" s="135" customFormat="1" ht="15" customHeight="1" x14ac:dyDescent="0.15">
      <c r="B82" s="274"/>
      <c r="C82" s="280"/>
      <c r="D82" s="225"/>
      <c r="E82" s="225"/>
      <c r="F82" s="225"/>
      <c r="G82" s="225"/>
      <c r="H82" s="225"/>
      <c r="I82" s="225"/>
      <c r="J82" s="225"/>
      <c r="K82" s="225"/>
      <c r="L82" s="225"/>
      <c r="M82" s="225"/>
      <c r="N82" s="225"/>
      <c r="O82" s="225"/>
      <c r="P82" s="225"/>
      <c r="Q82" s="226"/>
      <c r="R82" s="138"/>
      <c r="S82" s="138"/>
      <c r="T82" s="138"/>
      <c r="U82" s="138"/>
      <c r="V82" s="138"/>
      <c r="W82" s="138"/>
      <c r="X82" s="138"/>
      <c r="Y82" s="138"/>
      <c r="Z82" s="138"/>
      <c r="AA82" s="138"/>
    </row>
    <row r="83" spans="2:27" s="135" customFormat="1" ht="15" customHeight="1" x14ac:dyDescent="0.15">
      <c r="B83" s="274"/>
      <c r="C83" s="280"/>
      <c r="D83" s="225"/>
      <c r="E83" s="225"/>
      <c r="F83" s="225"/>
      <c r="G83" s="225"/>
      <c r="H83" s="225"/>
      <c r="I83" s="225"/>
      <c r="J83" s="225"/>
      <c r="K83" s="225"/>
      <c r="L83" s="225"/>
      <c r="M83" s="225"/>
      <c r="N83" s="225"/>
      <c r="O83" s="225"/>
      <c r="P83" s="225"/>
      <c r="Q83" s="226"/>
      <c r="R83" s="138"/>
      <c r="S83" s="138"/>
      <c r="T83" s="138"/>
      <c r="U83" s="138"/>
      <c r="V83" s="138"/>
      <c r="W83" s="138"/>
      <c r="X83" s="138"/>
      <c r="Y83" s="138"/>
      <c r="Z83" s="138"/>
      <c r="AA83" s="138"/>
    </row>
    <row r="84" spans="2:27" s="135" customFormat="1" ht="15" customHeight="1" x14ac:dyDescent="0.15">
      <c r="B84" s="274"/>
      <c r="C84" s="280"/>
      <c r="D84" s="225"/>
      <c r="E84" s="225"/>
      <c r="F84" s="225"/>
      <c r="G84" s="225"/>
      <c r="H84" s="225"/>
      <c r="I84" s="225"/>
      <c r="J84" s="225"/>
      <c r="K84" s="225"/>
      <c r="L84" s="225"/>
      <c r="M84" s="225"/>
      <c r="N84" s="225"/>
      <c r="O84" s="225"/>
      <c r="P84" s="225"/>
      <c r="Q84" s="226"/>
      <c r="R84" s="138"/>
      <c r="S84" s="138"/>
      <c r="T84" s="138"/>
      <c r="U84" s="138"/>
      <c r="V84" s="138"/>
      <c r="W84" s="138"/>
      <c r="X84" s="138"/>
      <c r="Y84" s="138"/>
      <c r="Z84" s="138"/>
      <c r="AA84" s="138"/>
    </row>
    <row r="85" spans="2:27" s="135" customFormat="1" ht="15" customHeight="1" x14ac:dyDescent="0.15">
      <c r="B85" s="274"/>
      <c r="C85" s="280"/>
      <c r="D85" s="225"/>
      <c r="E85" s="225"/>
      <c r="F85" s="225"/>
      <c r="G85" s="225"/>
      <c r="H85" s="225"/>
      <c r="I85" s="225"/>
      <c r="J85" s="225"/>
      <c r="K85" s="225"/>
      <c r="L85" s="225"/>
      <c r="M85" s="225"/>
      <c r="N85" s="225"/>
      <c r="O85" s="225"/>
      <c r="P85" s="225"/>
      <c r="Q85" s="226"/>
      <c r="R85" s="138"/>
      <c r="S85" s="138"/>
      <c r="T85" s="138"/>
      <c r="U85" s="138"/>
      <c r="V85" s="138"/>
      <c r="W85" s="138"/>
      <c r="X85" s="138"/>
      <c r="Y85" s="138"/>
      <c r="Z85" s="138"/>
      <c r="AA85" s="138"/>
    </row>
    <row r="86" spans="2:27" s="135" customFormat="1" ht="15" customHeight="1" x14ac:dyDescent="0.15">
      <c r="B86" s="274"/>
      <c r="C86" s="280"/>
      <c r="D86" s="224" t="s">
        <v>229</v>
      </c>
      <c r="E86" s="225"/>
      <c r="F86" s="225"/>
      <c r="G86" s="225"/>
      <c r="H86" s="226"/>
      <c r="I86" s="281" t="s">
        <v>126</v>
      </c>
      <c r="J86" s="282"/>
      <c r="K86" s="282"/>
      <c r="L86" s="282"/>
      <c r="M86" s="282"/>
      <c r="N86" s="282"/>
      <c r="O86" s="282"/>
      <c r="P86" s="282"/>
      <c r="Q86" s="283"/>
      <c r="AA86" s="138"/>
    </row>
    <row r="87" spans="2:27" s="135" customFormat="1" ht="15" customHeight="1" x14ac:dyDescent="0.15">
      <c r="B87" s="274"/>
      <c r="C87" s="280"/>
      <c r="D87" s="224"/>
      <c r="E87" s="225"/>
      <c r="F87" s="225"/>
      <c r="G87" s="225"/>
      <c r="H87" s="226"/>
      <c r="I87" s="285" t="s">
        <v>122</v>
      </c>
      <c r="J87" s="286"/>
      <c r="K87" s="285" t="s">
        <v>125</v>
      </c>
      <c r="L87" s="286"/>
      <c r="M87" s="289" t="s">
        <v>63</v>
      </c>
      <c r="N87" s="285" t="s">
        <v>123</v>
      </c>
      <c r="O87" s="286"/>
      <c r="P87" s="285" t="s">
        <v>124</v>
      </c>
      <c r="Q87" s="286"/>
      <c r="AA87" s="138"/>
    </row>
    <row r="88" spans="2:27" s="135" customFormat="1" ht="15" customHeight="1" x14ac:dyDescent="0.15">
      <c r="B88" s="274"/>
      <c r="C88" s="280"/>
      <c r="D88" s="224"/>
      <c r="E88" s="225"/>
      <c r="F88" s="225"/>
      <c r="G88" s="225"/>
      <c r="H88" s="226"/>
      <c r="I88" s="287"/>
      <c r="J88" s="288"/>
      <c r="K88" s="287"/>
      <c r="L88" s="288"/>
      <c r="M88" s="290"/>
      <c r="N88" s="291" t="e">
        <f>I88-P88*(K88-1)</f>
        <v>#DIV/0!</v>
      </c>
      <c r="O88" s="292"/>
      <c r="P88" s="293" t="e">
        <f>INT(I88/K88)</f>
        <v>#DIV/0!</v>
      </c>
      <c r="Q88" s="292"/>
    </row>
    <row r="89" spans="2:27" s="135" customFormat="1" ht="15" customHeight="1" x14ac:dyDescent="0.15">
      <c r="B89" s="278" t="s">
        <v>235</v>
      </c>
      <c r="C89" s="279"/>
      <c r="D89" s="222" t="s">
        <v>380</v>
      </c>
      <c r="E89" s="222"/>
      <c r="F89" s="222"/>
      <c r="G89" s="222"/>
      <c r="H89" s="222"/>
      <c r="I89" s="222"/>
      <c r="J89" s="222"/>
      <c r="K89" s="222"/>
      <c r="L89" s="222"/>
      <c r="M89" s="222"/>
      <c r="N89" s="222"/>
      <c r="O89" s="222"/>
      <c r="P89" s="222"/>
      <c r="Q89" s="223"/>
    </row>
    <row r="90" spans="2:27" s="135" customFormat="1" ht="15" customHeight="1" x14ac:dyDescent="0.15">
      <c r="B90" s="274"/>
      <c r="C90" s="280"/>
      <c r="D90" s="225"/>
      <c r="E90" s="225"/>
      <c r="F90" s="225"/>
      <c r="G90" s="225"/>
      <c r="H90" s="225"/>
      <c r="I90" s="225"/>
      <c r="J90" s="225"/>
      <c r="K90" s="225"/>
      <c r="L90" s="225"/>
      <c r="M90" s="225"/>
      <c r="N90" s="225"/>
      <c r="O90" s="225"/>
      <c r="P90" s="225"/>
      <c r="Q90" s="226"/>
    </row>
    <row r="91" spans="2:27" s="135" customFormat="1" ht="15" customHeight="1" x14ac:dyDescent="0.15">
      <c r="B91" s="274"/>
      <c r="C91" s="280"/>
      <c r="D91" s="225"/>
      <c r="E91" s="225"/>
      <c r="F91" s="225"/>
      <c r="G91" s="225"/>
      <c r="H91" s="225"/>
      <c r="I91" s="225"/>
      <c r="J91" s="225"/>
      <c r="K91" s="225"/>
      <c r="L91" s="225"/>
      <c r="M91" s="225"/>
      <c r="N91" s="225"/>
      <c r="O91" s="225"/>
      <c r="P91" s="225"/>
      <c r="Q91" s="226"/>
    </row>
    <row r="92" spans="2:27" s="135" customFormat="1" ht="15" customHeight="1" x14ac:dyDescent="0.15">
      <c r="B92" s="276"/>
      <c r="C92" s="284"/>
      <c r="D92" s="228"/>
      <c r="E92" s="228"/>
      <c r="F92" s="228"/>
      <c r="G92" s="228"/>
      <c r="H92" s="228"/>
      <c r="I92" s="228"/>
      <c r="J92" s="228"/>
      <c r="K92" s="228"/>
      <c r="L92" s="228"/>
      <c r="M92" s="228"/>
      <c r="N92" s="228"/>
      <c r="O92" s="228"/>
      <c r="P92" s="228"/>
      <c r="Q92" s="229"/>
      <c r="R92" s="138"/>
      <c r="S92" s="138"/>
      <c r="T92" s="138"/>
      <c r="U92" s="138"/>
      <c r="V92" s="138"/>
      <c r="W92" s="138"/>
      <c r="X92" s="138"/>
      <c r="Y92" s="138"/>
      <c r="Z92" s="138"/>
      <c r="AA92" s="138"/>
    </row>
    <row r="93" spans="2:27" s="135" customFormat="1" ht="15" customHeight="1" x14ac:dyDescent="0.15">
      <c r="B93" s="139"/>
      <c r="C93" s="139"/>
      <c r="D93" s="139"/>
      <c r="E93" s="139"/>
      <c r="F93" s="138"/>
      <c r="G93" s="138"/>
      <c r="H93" s="138"/>
      <c r="I93" s="138"/>
      <c r="J93" s="138"/>
      <c r="K93" s="138"/>
      <c r="L93" s="138"/>
      <c r="M93" s="138"/>
      <c r="N93" s="138"/>
      <c r="O93" s="138"/>
      <c r="P93" s="138"/>
      <c r="Q93" s="138"/>
      <c r="R93" s="138"/>
      <c r="S93" s="138"/>
      <c r="T93" s="138"/>
      <c r="U93" s="138"/>
      <c r="V93" s="138"/>
      <c r="W93" s="138"/>
      <c r="X93" s="138"/>
      <c r="Y93" s="138"/>
      <c r="Z93" s="138"/>
      <c r="AA93" s="138"/>
    </row>
  </sheetData>
  <sheetProtection algorithmName="SHA-512" hashValue="eFUV0kxE5oAZRuPIUIha2B7fUffmmfLnxDSCqfOOucC8f5dWYisJe59Zxc8ujLibxz5HigMHEhA/+QABJEbCFg==" saltValue="4WtRYVvxu8adPoIsm0TCTQ==" spinCount="100000" sheet="1" objects="1" scenarios="1"/>
  <protectedRanges>
    <protectedRange sqref="B15:K15 F19 F23:Q48 I88:L88" name="範囲1"/>
  </protectedRanges>
  <mergeCells count="73">
    <mergeCell ref="O17:Q19"/>
    <mergeCell ref="M15:N15"/>
    <mergeCell ref="B57:C60"/>
    <mergeCell ref="D36:E36"/>
    <mergeCell ref="D47:E47"/>
    <mergeCell ref="D57:Q60"/>
    <mergeCell ref="B51:E51"/>
    <mergeCell ref="B49:E49"/>
    <mergeCell ref="B50:E50"/>
    <mergeCell ref="B21:E22"/>
    <mergeCell ref="B24:E24"/>
    <mergeCell ref="D44:E44"/>
    <mergeCell ref="D45:E45"/>
    <mergeCell ref="D46:E46"/>
    <mergeCell ref="D48:E48"/>
    <mergeCell ref="D34:E34"/>
    <mergeCell ref="D89:Q92"/>
    <mergeCell ref="B89:C92"/>
    <mergeCell ref="K87:L87"/>
    <mergeCell ref="K88:L88"/>
    <mergeCell ref="M87:M88"/>
    <mergeCell ref="N87:O87"/>
    <mergeCell ref="N88:O88"/>
    <mergeCell ref="P87:Q87"/>
    <mergeCell ref="P88:Q88"/>
    <mergeCell ref="D86:H88"/>
    <mergeCell ref="I87:J87"/>
    <mergeCell ref="I88:J88"/>
    <mergeCell ref="B70:C80"/>
    <mergeCell ref="D70:Q80"/>
    <mergeCell ref="D61:Q69"/>
    <mergeCell ref="B61:C69"/>
    <mergeCell ref="B81:C88"/>
    <mergeCell ref="I86:Q86"/>
    <mergeCell ref="D81:Q85"/>
    <mergeCell ref="D14:E14"/>
    <mergeCell ref="B14:C14"/>
    <mergeCell ref="B15:C15"/>
    <mergeCell ref="D15:E15"/>
    <mergeCell ref="C25:C40"/>
    <mergeCell ref="B23:E23"/>
    <mergeCell ref="D26:E26"/>
    <mergeCell ref="D28:E28"/>
    <mergeCell ref="D29:E29"/>
    <mergeCell ref="D30:E30"/>
    <mergeCell ref="D35:E35"/>
    <mergeCell ref="D40:E40"/>
    <mergeCell ref="D33:E33"/>
    <mergeCell ref="D37:E37"/>
    <mergeCell ref="D38:E38"/>
    <mergeCell ref="D39:E39"/>
    <mergeCell ref="D55:Q56"/>
    <mergeCell ref="B55:C56"/>
    <mergeCell ref="F14:G14"/>
    <mergeCell ref="H14:I14"/>
    <mergeCell ref="J14:K14"/>
    <mergeCell ref="J15:K15"/>
    <mergeCell ref="F15:G15"/>
    <mergeCell ref="H15:I15"/>
    <mergeCell ref="K19:L19"/>
    <mergeCell ref="C41:C48"/>
    <mergeCell ref="B25:B48"/>
    <mergeCell ref="D27:E27"/>
    <mergeCell ref="B17:C19"/>
    <mergeCell ref="D17:E17"/>
    <mergeCell ref="D31:E31"/>
    <mergeCell ref="D32:E32"/>
    <mergeCell ref="D43:E43"/>
    <mergeCell ref="F17:G17"/>
    <mergeCell ref="H17:I17"/>
    <mergeCell ref="D25:E25"/>
    <mergeCell ref="D41:E41"/>
    <mergeCell ref="D42:E42"/>
  </mergeCells>
  <phoneticPr fontId="2"/>
  <dataValidations count="2">
    <dataValidation type="list" allowBlank="1" showInputMessage="1" showErrorMessage="1" sqref="F23:Q23" xr:uid="{00000000-0002-0000-0100-000000000000}">
      <formula1>"しない,する"</formula1>
    </dataValidation>
    <dataValidation type="list" allowBlank="1" showInputMessage="1" showErrorMessage="1" sqref="F24:Q24" xr:uid="{00000000-0002-0000-0100-000001000000}">
      <formula1>"○,×"</formula1>
    </dataValidation>
  </dataValidations>
  <pageMargins left="0.7" right="0.7" top="0.75" bottom="0.75" header="0.3" footer="0.3"/>
  <pageSetup paperSize="9" scale="56" orientation="portrait" r:id="rId1"/>
  <headerFooter>
    <oddHeader>&amp;C&amp;F&amp;A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100"/>
  <sheetViews>
    <sheetView zoomScale="70" zoomScaleNormal="70" zoomScaleSheetLayoutView="100" workbookViewId="0">
      <selection activeCell="B15" sqref="B15:C15"/>
    </sheetView>
  </sheetViews>
  <sheetFormatPr defaultColWidth="9" defaultRowHeight="15" customHeight="1" x14ac:dyDescent="0.15"/>
  <cols>
    <col min="1" max="1" width="4.875" customWidth="1"/>
  </cols>
  <sheetData>
    <row r="1" spans="1:15" ht="15" customHeight="1" x14ac:dyDescent="0.15">
      <c r="B1" s="55"/>
    </row>
    <row r="2" spans="1:15" ht="15" customHeight="1" x14ac:dyDescent="0.15">
      <c r="B2" s="55" t="s">
        <v>251</v>
      </c>
    </row>
    <row r="3" spans="1:15" ht="15" customHeight="1" x14ac:dyDescent="0.15">
      <c r="B3" s="55" t="s">
        <v>244</v>
      </c>
    </row>
    <row r="4" spans="1:15" ht="15" customHeight="1" x14ac:dyDescent="0.15">
      <c r="B4" s="55" t="s">
        <v>291</v>
      </c>
    </row>
    <row r="5" spans="1:15" ht="15" customHeight="1" x14ac:dyDescent="0.15">
      <c r="B5" s="55" t="s">
        <v>314</v>
      </c>
    </row>
    <row r="6" spans="1:15" ht="15" customHeight="1" x14ac:dyDescent="0.15">
      <c r="B6" s="135" t="s">
        <v>250</v>
      </c>
      <c r="C6" s="55"/>
    </row>
    <row r="7" spans="1:15" ht="15" customHeight="1" x14ac:dyDescent="0.15">
      <c r="A7" s="55"/>
      <c r="B7" s="135" t="s">
        <v>334</v>
      </c>
      <c r="C7" s="55"/>
    </row>
    <row r="8" spans="1:15" ht="15" customHeight="1" x14ac:dyDescent="0.15">
      <c r="A8" s="55"/>
      <c r="B8" s="135" t="s">
        <v>253</v>
      </c>
      <c r="C8" s="55"/>
    </row>
    <row r="9" spans="1:15" ht="15" customHeight="1" x14ac:dyDescent="0.15">
      <c r="A9" s="55"/>
      <c r="B9" s="135" t="s">
        <v>254</v>
      </c>
      <c r="C9" s="55"/>
    </row>
    <row r="10" spans="1:15" ht="15" customHeight="1" x14ac:dyDescent="0.15">
      <c r="A10" s="55"/>
      <c r="B10" s="55"/>
    </row>
    <row r="11" spans="1:15" ht="15" customHeight="1" x14ac:dyDescent="0.15">
      <c r="A11" s="55"/>
      <c r="B11" s="135"/>
      <c r="C11" s="55"/>
    </row>
    <row r="12" spans="1:15" ht="15" customHeight="1" x14ac:dyDescent="0.15">
      <c r="A12" s="55"/>
      <c r="B12" t="s">
        <v>255</v>
      </c>
      <c r="C12" s="55"/>
      <c r="D12" s="131"/>
      <c r="E12" s="132" t="s">
        <v>238</v>
      </c>
    </row>
    <row r="13" spans="1:15" ht="15" customHeight="1" thickBot="1" x14ac:dyDescent="0.2"/>
    <row r="14" spans="1:15" ht="15" customHeight="1" x14ac:dyDescent="0.15">
      <c r="B14" s="261" t="s">
        <v>217</v>
      </c>
      <c r="C14" s="242"/>
      <c r="D14" s="242" t="s">
        <v>117</v>
      </c>
      <c r="E14" s="242"/>
      <c r="F14" s="241" t="s">
        <v>393</v>
      </c>
      <c r="G14" s="242"/>
      <c r="H14" s="242" t="s">
        <v>218</v>
      </c>
      <c r="I14" s="242"/>
      <c r="J14" s="233" t="s">
        <v>219</v>
      </c>
      <c r="K14" s="234"/>
      <c r="M14" s="55" t="s">
        <v>257</v>
      </c>
      <c r="N14" s="167"/>
      <c r="O14" s="167"/>
    </row>
    <row r="15" spans="1:15" ht="15" customHeight="1" thickBot="1" x14ac:dyDescent="0.2">
      <c r="B15" s="262"/>
      <c r="C15" s="243"/>
      <c r="D15" s="243"/>
      <c r="E15" s="243"/>
      <c r="F15" s="245"/>
      <c r="G15" s="246"/>
      <c r="H15" s="246"/>
      <c r="I15" s="246"/>
      <c r="J15" s="243"/>
      <c r="K15" s="244"/>
      <c r="L15" s="183" t="s">
        <v>66</v>
      </c>
      <c r="M15" s="258" t="str">
        <f>IF(OR(B15="",D15="",F15="",H15="",J15=""),"未入力箇所があります","OK")</f>
        <v>未入力箇所があります</v>
      </c>
      <c r="N15" s="258"/>
      <c r="O15" s="167"/>
    </row>
    <row r="16" spans="1:15" ht="15" customHeight="1" thickBot="1" x14ac:dyDescent="0.2">
      <c r="O16" s="179" t="s">
        <v>256</v>
      </c>
    </row>
    <row r="17" spans="1:19" ht="15" customHeight="1" x14ac:dyDescent="0.15">
      <c r="B17" s="255" t="s">
        <v>227</v>
      </c>
      <c r="C17" s="256"/>
      <c r="D17" s="233" t="s">
        <v>12</v>
      </c>
      <c r="E17" s="233"/>
      <c r="F17" s="233" t="s">
        <v>33</v>
      </c>
      <c r="G17" s="233"/>
      <c r="H17" s="233" t="s">
        <v>133</v>
      </c>
      <c r="I17" s="234"/>
      <c r="K17" s="55"/>
      <c r="L17" s="167"/>
      <c r="M17" s="167"/>
      <c r="O17" s="294" t="str">
        <f>IF(S19=1,"OK","「支払基礎日数」欄又は「算定から除外」欄に未選択箇所があります")</f>
        <v>「支払基礎日数」欄又は「算定から除外」欄に未選択箇所があります</v>
      </c>
      <c r="P17" s="294"/>
      <c r="Q17" s="294"/>
    </row>
    <row r="18" spans="1:19" ht="15" customHeight="1" x14ac:dyDescent="0.15">
      <c r="B18" s="257"/>
      <c r="C18" s="258"/>
      <c r="D18" s="134" t="s">
        <v>31</v>
      </c>
      <c r="E18" s="172" t="s">
        <v>248</v>
      </c>
      <c r="F18" s="134" t="s">
        <v>31</v>
      </c>
      <c r="G18" s="173" t="s">
        <v>248</v>
      </c>
      <c r="H18" s="134" t="s">
        <v>31</v>
      </c>
      <c r="I18" s="174" t="s">
        <v>248</v>
      </c>
      <c r="K18" s="56" t="s">
        <v>257</v>
      </c>
      <c r="L18" s="177"/>
      <c r="M18" s="167"/>
      <c r="N18" s="165"/>
      <c r="O18" s="294"/>
      <c r="P18" s="294"/>
      <c r="Q18" s="294"/>
      <c r="S18" s="188" t="s">
        <v>309</v>
      </c>
    </row>
    <row r="19" spans="1:19" ht="15" customHeight="1" thickBot="1" x14ac:dyDescent="0.2">
      <c r="B19" s="259"/>
      <c r="C19" s="260"/>
      <c r="D19" s="215">
        <f>F19+3</f>
        <v>3</v>
      </c>
      <c r="E19" s="140" t="e">
        <f>G19</f>
        <v>#N/A</v>
      </c>
      <c r="F19" s="133"/>
      <c r="G19" s="140" t="e">
        <f>VLOOKUP(F19,'等級表R4.10～'!F:H,3,0)/1000</f>
        <v>#N/A</v>
      </c>
      <c r="H19" s="215">
        <f>F19</f>
        <v>0</v>
      </c>
      <c r="I19" s="141" t="e">
        <f>G19</f>
        <v>#N/A</v>
      </c>
      <c r="J19" s="166" t="s">
        <v>66</v>
      </c>
      <c r="K19" s="247" t="str">
        <f>IF(OR(D19="",F19="",H19=""),"未入力箇所があります",IF(ISERROR(E19+G19+I19),"等級を確認してください",IF(OR(AND(F19=1,D19=1,H19=1),AND(D19&gt;=32,F19=32,H19=32)),"OK",IF(AND(F19=H19,F19+3=D19),"OK","等級を確認してください"))))</f>
        <v>未入力箇所があります</v>
      </c>
      <c r="L19" s="248"/>
      <c r="M19" s="176"/>
      <c r="N19" s="178" t="s">
        <v>61</v>
      </c>
      <c r="O19" s="294"/>
      <c r="P19" s="294"/>
      <c r="Q19" s="294"/>
      <c r="S19">
        <f>IF(OR(F24="",G24="",H24="",I24="",J24="",K24="",L24="",M24="",N24="",O24="",P24="",Q24="",F23="",G23="",H23="",I23="",J23="",K23="",L23="",M23="",N23="",O23="",P23="",Q23=""),0,1)</f>
        <v>0</v>
      </c>
    </row>
    <row r="20" spans="1:19" ht="15" customHeight="1" thickBot="1" x14ac:dyDescent="0.2"/>
    <row r="21" spans="1:19" ht="15" customHeight="1" x14ac:dyDescent="0.15">
      <c r="B21" s="302" t="s">
        <v>228</v>
      </c>
      <c r="C21" s="303"/>
      <c r="D21" s="303"/>
      <c r="E21" s="303"/>
      <c r="F21" s="219" t="s">
        <v>392</v>
      </c>
      <c r="G21" s="217" t="s">
        <v>392</v>
      </c>
      <c r="H21" s="217" t="s">
        <v>392</v>
      </c>
      <c r="I21" s="217" t="s">
        <v>392</v>
      </c>
      <c r="J21" s="217" t="s">
        <v>392</v>
      </c>
      <c r="K21" s="217" t="s">
        <v>392</v>
      </c>
      <c r="L21" s="217" t="s">
        <v>392</v>
      </c>
      <c r="M21" s="217" t="s">
        <v>392</v>
      </c>
      <c r="N21" s="217" t="s">
        <v>392</v>
      </c>
      <c r="O21" s="217" t="s">
        <v>392</v>
      </c>
      <c r="P21" s="217" t="s">
        <v>392</v>
      </c>
      <c r="Q21" s="220" t="s">
        <v>392</v>
      </c>
      <c r="R21" s="55"/>
    </row>
    <row r="22" spans="1:19" ht="15" customHeight="1" thickBot="1" x14ac:dyDescent="0.2">
      <c r="B22" s="304"/>
      <c r="C22" s="305"/>
      <c r="D22" s="305"/>
      <c r="E22" s="305"/>
      <c r="F22" s="214" t="s">
        <v>366</v>
      </c>
      <c r="G22" s="136" t="s">
        <v>367</v>
      </c>
      <c r="H22" s="136" t="s">
        <v>368</v>
      </c>
      <c r="I22" s="136" t="s">
        <v>369</v>
      </c>
      <c r="J22" s="136" t="s">
        <v>370</v>
      </c>
      <c r="K22" s="136" t="s">
        <v>371</v>
      </c>
      <c r="L22" s="136" t="s">
        <v>360</v>
      </c>
      <c r="M22" s="136" t="s">
        <v>362</v>
      </c>
      <c r="N22" s="136" t="s">
        <v>363</v>
      </c>
      <c r="O22" s="136" t="s">
        <v>196</v>
      </c>
      <c r="P22" s="136" t="s">
        <v>293</v>
      </c>
      <c r="Q22" s="137" t="s">
        <v>292</v>
      </c>
    </row>
    <row r="23" spans="1:19" ht="15" customHeight="1" x14ac:dyDescent="0.15">
      <c r="B23" s="257" t="s">
        <v>381</v>
      </c>
      <c r="C23" s="258"/>
      <c r="D23" s="258"/>
      <c r="E23" s="264"/>
      <c r="F23" s="130"/>
      <c r="G23" s="130"/>
      <c r="H23" s="130"/>
      <c r="I23" s="130"/>
      <c r="J23" s="130"/>
      <c r="K23" s="130"/>
      <c r="L23" s="130"/>
      <c r="M23" s="130"/>
      <c r="N23" s="130"/>
      <c r="O23" s="130"/>
      <c r="P23" s="130"/>
      <c r="Q23" s="213"/>
    </row>
    <row r="24" spans="1:19" ht="15" customHeight="1" x14ac:dyDescent="0.15">
      <c r="B24" s="306" t="s">
        <v>383</v>
      </c>
      <c r="C24" s="307"/>
      <c r="D24" s="307"/>
      <c r="E24" s="308"/>
      <c r="F24" s="209"/>
      <c r="G24" s="210"/>
      <c r="H24" s="210"/>
      <c r="I24" s="210"/>
      <c r="J24" s="210"/>
      <c r="K24" s="210"/>
      <c r="L24" s="210"/>
      <c r="M24" s="210"/>
      <c r="N24" s="210"/>
      <c r="O24" s="210"/>
      <c r="P24" s="210"/>
      <c r="Q24" s="212"/>
    </row>
    <row r="25" spans="1:19" ht="15" customHeight="1" x14ac:dyDescent="0.15">
      <c r="A25" s="171"/>
      <c r="B25" s="252" t="s">
        <v>247</v>
      </c>
      <c r="C25" s="249" t="s">
        <v>245</v>
      </c>
      <c r="D25" s="235" t="s">
        <v>199</v>
      </c>
      <c r="E25" s="236"/>
      <c r="F25" s="142"/>
      <c r="G25" s="142"/>
      <c r="H25" s="142"/>
      <c r="I25" s="142"/>
      <c r="J25" s="142"/>
      <c r="K25" s="142"/>
      <c r="L25" s="142"/>
      <c r="M25" s="142"/>
      <c r="N25" s="142"/>
      <c r="O25" s="143"/>
      <c r="P25" s="143"/>
      <c r="Q25" s="144"/>
    </row>
    <row r="26" spans="1:19" ht="15" customHeight="1" x14ac:dyDescent="0.15">
      <c r="A26" s="171"/>
      <c r="B26" s="253"/>
      <c r="C26" s="250"/>
      <c r="D26" s="231" t="s">
        <v>386</v>
      </c>
      <c r="E26" s="232"/>
      <c r="F26" s="145"/>
      <c r="G26" s="145"/>
      <c r="H26" s="145"/>
      <c r="I26" s="145"/>
      <c r="J26" s="145"/>
      <c r="K26" s="145"/>
      <c r="L26" s="145"/>
      <c r="M26" s="145"/>
      <c r="N26" s="145"/>
      <c r="O26" s="146"/>
      <c r="P26" s="146"/>
      <c r="Q26" s="147"/>
    </row>
    <row r="27" spans="1:19" ht="15" customHeight="1" x14ac:dyDescent="0.15">
      <c r="A27" s="171"/>
      <c r="B27" s="253"/>
      <c r="C27" s="250"/>
      <c r="D27" s="231" t="s">
        <v>200</v>
      </c>
      <c r="E27" s="232"/>
      <c r="F27" s="145"/>
      <c r="G27" s="145"/>
      <c r="H27" s="145"/>
      <c r="I27" s="145"/>
      <c r="J27" s="145"/>
      <c r="K27" s="145"/>
      <c r="L27" s="145"/>
      <c r="M27" s="145"/>
      <c r="N27" s="145"/>
      <c r="O27" s="146"/>
      <c r="P27" s="146"/>
      <c r="Q27" s="147"/>
    </row>
    <row r="28" spans="1:19" ht="15" customHeight="1" x14ac:dyDescent="0.15">
      <c r="A28" s="171"/>
      <c r="B28" s="253"/>
      <c r="C28" s="250"/>
      <c r="D28" s="231" t="s">
        <v>201</v>
      </c>
      <c r="E28" s="232"/>
      <c r="F28" s="145"/>
      <c r="G28" s="146"/>
      <c r="H28" s="146"/>
      <c r="I28" s="146"/>
      <c r="J28" s="146"/>
      <c r="K28" s="146"/>
      <c r="L28" s="146"/>
      <c r="M28" s="146"/>
      <c r="N28" s="146"/>
      <c r="O28" s="146"/>
      <c r="P28" s="146"/>
      <c r="Q28" s="147"/>
    </row>
    <row r="29" spans="1:19" ht="15" customHeight="1" x14ac:dyDescent="0.15">
      <c r="A29" s="171"/>
      <c r="B29" s="253"/>
      <c r="C29" s="250"/>
      <c r="D29" s="231" t="s">
        <v>249</v>
      </c>
      <c r="E29" s="232"/>
      <c r="F29" s="145"/>
      <c r="G29" s="146"/>
      <c r="H29" s="146"/>
      <c r="I29" s="146"/>
      <c r="J29" s="146"/>
      <c r="K29" s="146"/>
      <c r="L29" s="146"/>
      <c r="M29" s="146"/>
      <c r="N29" s="146"/>
      <c r="O29" s="146"/>
      <c r="P29" s="146"/>
      <c r="Q29" s="147"/>
    </row>
    <row r="30" spans="1:19" ht="15" customHeight="1" x14ac:dyDescent="0.15">
      <c r="A30" s="171"/>
      <c r="B30" s="253"/>
      <c r="C30" s="250"/>
      <c r="D30" s="231" t="s">
        <v>202</v>
      </c>
      <c r="E30" s="232"/>
      <c r="F30" s="145"/>
      <c r="G30" s="145"/>
      <c r="H30" s="145"/>
      <c r="I30" s="145"/>
      <c r="J30" s="145"/>
      <c r="K30" s="145"/>
      <c r="L30" s="145"/>
      <c r="M30" s="145"/>
      <c r="N30" s="145"/>
      <c r="O30" s="146"/>
      <c r="P30" s="146"/>
      <c r="Q30" s="147"/>
    </row>
    <row r="31" spans="1:19" ht="15" customHeight="1" x14ac:dyDescent="0.15">
      <c r="A31" s="171"/>
      <c r="B31" s="253"/>
      <c r="C31" s="250"/>
      <c r="D31" s="231" t="s">
        <v>203</v>
      </c>
      <c r="E31" s="232"/>
      <c r="F31" s="145"/>
      <c r="G31" s="146"/>
      <c r="H31" s="146"/>
      <c r="I31" s="146"/>
      <c r="J31" s="146"/>
      <c r="K31" s="146"/>
      <c r="L31" s="146"/>
      <c r="M31" s="146"/>
      <c r="N31" s="146"/>
      <c r="O31" s="146"/>
      <c r="P31" s="146"/>
      <c r="Q31" s="147"/>
    </row>
    <row r="32" spans="1:19" ht="15" customHeight="1" x14ac:dyDescent="0.15">
      <c r="A32" s="171"/>
      <c r="B32" s="253"/>
      <c r="C32" s="250"/>
      <c r="D32" s="231" t="s">
        <v>204</v>
      </c>
      <c r="E32" s="232"/>
      <c r="F32" s="145"/>
      <c r="G32" s="146"/>
      <c r="H32" s="146"/>
      <c r="I32" s="146"/>
      <c r="J32" s="146"/>
      <c r="K32" s="146"/>
      <c r="L32" s="146"/>
      <c r="M32" s="146"/>
      <c r="N32" s="146"/>
      <c r="O32" s="146"/>
      <c r="P32" s="146"/>
      <c r="Q32" s="147"/>
    </row>
    <row r="33" spans="1:17" ht="15" customHeight="1" x14ac:dyDescent="0.15">
      <c r="A33" s="171"/>
      <c r="B33" s="253"/>
      <c r="C33" s="250"/>
      <c r="D33" s="231" t="s">
        <v>387</v>
      </c>
      <c r="E33" s="232"/>
      <c r="F33" s="145"/>
      <c r="G33" s="146"/>
      <c r="H33" s="146"/>
      <c r="I33" s="146"/>
      <c r="J33" s="146"/>
      <c r="K33" s="146"/>
      <c r="L33" s="146"/>
      <c r="M33" s="146"/>
      <c r="N33" s="146"/>
      <c r="O33" s="146"/>
      <c r="P33" s="146"/>
      <c r="Q33" s="147"/>
    </row>
    <row r="34" spans="1:17" ht="15" customHeight="1" x14ac:dyDescent="0.15">
      <c r="A34" s="171"/>
      <c r="B34" s="253"/>
      <c r="C34" s="250"/>
      <c r="D34" s="231" t="s">
        <v>205</v>
      </c>
      <c r="E34" s="232"/>
      <c r="F34" s="145"/>
      <c r="G34" s="146"/>
      <c r="H34" s="146"/>
      <c r="I34" s="146"/>
      <c r="J34" s="146"/>
      <c r="K34" s="146"/>
      <c r="L34" s="146"/>
      <c r="M34" s="146"/>
      <c r="N34" s="146"/>
      <c r="O34" s="146"/>
      <c r="P34" s="146"/>
      <c r="Q34" s="147"/>
    </row>
    <row r="35" spans="1:17" ht="15" customHeight="1" x14ac:dyDescent="0.15">
      <c r="A35" s="171"/>
      <c r="B35" s="253"/>
      <c r="C35" s="250"/>
      <c r="D35" s="231" t="s">
        <v>206</v>
      </c>
      <c r="E35" s="232"/>
      <c r="F35" s="145"/>
      <c r="G35" s="146"/>
      <c r="H35" s="146"/>
      <c r="I35" s="146"/>
      <c r="J35" s="146"/>
      <c r="K35" s="146"/>
      <c r="L35" s="146"/>
      <c r="M35" s="146"/>
      <c r="N35" s="146"/>
      <c r="O35" s="146"/>
      <c r="P35" s="146"/>
      <c r="Q35" s="147"/>
    </row>
    <row r="36" spans="1:17" ht="15" customHeight="1" x14ac:dyDescent="0.15">
      <c r="A36" s="171"/>
      <c r="B36" s="253"/>
      <c r="C36" s="250"/>
      <c r="D36" s="231" t="s">
        <v>207</v>
      </c>
      <c r="E36" s="232"/>
      <c r="F36" s="145"/>
      <c r="G36" s="146"/>
      <c r="H36" s="146"/>
      <c r="I36" s="146"/>
      <c r="J36" s="146"/>
      <c r="K36" s="146"/>
      <c r="L36" s="146"/>
      <c r="M36" s="146"/>
      <c r="N36" s="146"/>
      <c r="O36" s="146"/>
      <c r="P36" s="146"/>
      <c r="Q36" s="147"/>
    </row>
    <row r="37" spans="1:17" ht="15" customHeight="1" x14ac:dyDescent="0.15">
      <c r="A37" s="171"/>
      <c r="B37" s="253"/>
      <c r="C37" s="250"/>
      <c r="D37" s="231" t="s">
        <v>208</v>
      </c>
      <c r="E37" s="232"/>
      <c r="F37" s="145"/>
      <c r="G37" s="146"/>
      <c r="H37" s="146"/>
      <c r="I37" s="146"/>
      <c r="J37" s="146"/>
      <c r="K37" s="146"/>
      <c r="L37" s="146"/>
      <c r="M37" s="146"/>
      <c r="N37" s="146"/>
      <c r="O37" s="146"/>
      <c r="P37" s="146"/>
      <c r="Q37" s="147"/>
    </row>
    <row r="38" spans="1:17" ht="15" customHeight="1" x14ac:dyDescent="0.15">
      <c r="A38" s="171"/>
      <c r="B38" s="253"/>
      <c r="C38" s="250"/>
      <c r="D38" s="231" t="s">
        <v>388</v>
      </c>
      <c r="E38" s="232"/>
      <c r="F38" s="145"/>
      <c r="G38" s="146"/>
      <c r="H38" s="146"/>
      <c r="I38" s="146"/>
      <c r="J38" s="146"/>
      <c r="K38" s="146"/>
      <c r="L38" s="146"/>
      <c r="M38" s="146"/>
      <c r="N38" s="146"/>
      <c r="O38" s="146"/>
      <c r="P38" s="146"/>
      <c r="Q38" s="147"/>
    </row>
    <row r="39" spans="1:17" ht="15" customHeight="1" x14ac:dyDescent="0.15">
      <c r="A39" s="171"/>
      <c r="B39" s="253"/>
      <c r="C39" s="250"/>
      <c r="D39" s="267" t="s">
        <v>232</v>
      </c>
      <c r="E39" s="268"/>
      <c r="F39" s="145"/>
      <c r="G39" s="146"/>
      <c r="H39" s="146"/>
      <c r="I39" s="146"/>
      <c r="J39" s="146"/>
      <c r="K39" s="146"/>
      <c r="L39" s="146"/>
      <c r="M39" s="146"/>
      <c r="N39" s="146"/>
      <c r="O39" s="146"/>
      <c r="P39" s="146"/>
      <c r="Q39" s="147"/>
    </row>
    <row r="40" spans="1:17" ht="15" customHeight="1" x14ac:dyDescent="0.15">
      <c r="A40" s="171"/>
      <c r="B40" s="253"/>
      <c r="C40" s="263"/>
      <c r="D40" s="265" t="s">
        <v>232</v>
      </c>
      <c r="E40" s="266"/>
      <c r="F40" s="148"/>
      <c r="G40" s="149"/>
      <c r="H40" s="149"/>
      <c r="I40" s="149"/>
      <c r="J40" s="149"/>
      <c r="K40" s="149"/>
      <c r="L40" s="149"/>
      <c r="M40" s="149"/>
      <c r="N40" s="149"/>
      <c r="O40" s="149"/>
      <c r="P40" s="149"/>
      <c r="Q40" s="150"/>
    </row>
    <row r="41" spans="1:17" ht="15" customHeight="1" x14ac:dyDescent="0.15">
      <c r="A41" s="171"/>
      <c r="B41" s="253"/>
      <c r="C41" s="249" t="s">
        <v>246</v>
      </c>
      <c r="D41" s="235" t="s">
        <v>209</v>
      </c>
      <c r="E41" s="236"/>
      <c r="F41" s="142"/>
      <c r="G41" s="143"/>
      <c r="H41" s="143"/>
      <c r="I41" s="143"/>
      <c r="J41" s="143"/>
      <c r="K41" s="143"/>
      <c r="L41" s="143"/>
      <c r="M41" s="143"/>
      <c r="N41" s="143"/>
      <c r="O41" s="143"/>
      <c r="P41" s="143"/>
      <c r="Q41" s="144"/>
    </row>
    <row r="42" spans="1:17" ht="15" customHeight="1" x14ac:dyDescent="0.15">
      <c r="A42" s="171"/>
      <c r="B42" s="253"/>
      <c r="C42" s="250"/>
      <c r="D42" s="231" t="s">
        <v>210</v>
      </c>
      <c r="E42" s="232"/>
      <c r="F42" s="145"/>
      <c r="G42" s="146"/>
      <c r="H42" s="146"/>
      <c r="I42" s="146"/>
      <c r="J42" s="146"/>
      <c r="K42" s="146"/>
      <c r="L42" s="146"/>
      <c r="M42" s="146"/>
      <c r="N42" s="146"/>
      <c r="O42" s="146"/>
      <c r="P42" s="146"/>
      <c r="Q42" s="147"/>
    </row>
    <row r="43" spans="1:17" ht="15" customHeight="1" x14ac:dyDescent="0.15">
      <c r="A43" s="171"/>
      <c r="B43" s="253"/>
      <c r="C43" s="250"/>
      <c r="D43" s="231" t="s">
        <v>211</v>
      </c>
      <c r="E43" s="232"/>
      <c r="F43" s="145"/>
      <c r="G43" s="146"/>
      <c r="H43" s="146"/>
      <c r="I43" s="146"/>
      <c r="J43" s="146"/>
      <c r="K43" s="146"/>
      <c r="L43" s="146"/>
      <c r="M43" s="146"/>
      <c r="N43" s="146"/>
      <c r="O43" s="146"/>
      <c r="P43" s="146"/>
      <c r="Q43" s="147"/>
    </row>
    <row r="44" spans="1:17" ht="15" customHeight="1" x14ac:dyDescent="0.15">
      <c r="A44" s="171"/>
      <c r="B44" s="253"/>
      <c r="C44" s="250"/>
      <c r="D44" s="231" t="s">
        <v>212</v>
      </c>
      <c r="E44" s="232"/>
      <c r="F44" s="145"/>
      <c r="G44" s="146"/>
      <c r="H44" s="146"/>
      <c r="I44" s="146"/>
      <c r="J44" s="146"/>
      <c r="K44" s="146"/>
      <c r="L44" s="146"/>
      <c r="M44" s="146"/>
      <c r="N44" s="146"/>
      <c r="O44" s="146"/>
      <c r="P44" s="146"/>
      <c r="Q44" s="147"/>
    </row>
    <row r="45" spans="1:17" ht="15" customHeight="1" x14ac:dyDescent="0.15">
      <c r="A45" s="171"/>
      <c r="B45" s="253"/>
      <c r="C45" s="250"/>
      <c r="D45" s="231" t="s">
        <v>213</v>
      </c>
      <c r="E45" s="232"/>
      <c r="F45" s="145"/>
      <c r="G45" s="146"/>
      <c r="H45" s="146"/>
      <c r="I45" s="146"/>
      <c r="J45" s="146"/>
      <c r="K45" s="146"/>
      <c r="L45" s="146"/>
      <c r="M45" s="146"/>
      <c r="N45" s="146"/>
      <c r="O45" s="146"/>
      <c r="P45" s="146"/>
      <c r="Q45" s="147"/>
    </row>
    <row r="46" spans="1:17" ht="15" customHeight="1" x14ac:dyDescent="0.15">
      <c r="A46" s="171"/>
      <c r="B46" s="253"/>
      <c r="C46" s="250"/>
      <c r="D46" s="231" t="s">
        <v>214</v>
      </c>
      <c r="E46" s="232"/>
      <c r="F46" s="145"/>
      <c r="G46" s="146"/>
      <c r="H46" s="146"/>
      <c r="I46" s="146"/>
      <c r="J46" s="146"/>
      <c r="K46" s="146"/>
      <c r="L46" s="146"/>
      <c r="M46" s="146"/>
      <c r="N46" s="146"/>
      <c r="O46" s="146"/>
      <c r="P46" s="146"/>
      <c r="Q46" s="147"/>
    </row>
    <row r="47" spans="1:17" ht="15" customHeight="1" x14ac:dyDescent="0.15">
      <c r="A47" s="171"/>
      <c r="B47" s="253"/>
      <c r="C47" s="250"/>
      <c r="D47" s="231" t="s">
        <v>215</v>
      </c>
      <c r="E47" s="232"/>
      <c r="F47" s="151"/>
      <c r="G47" s="146"/>
      <c r="H47" s="146"/>
      <c r="I47" s="146"/>
      <c r="J47" s="146"/>
      <c r="K47" s="146"/>
      <c r="L47" s="146"/>
      <c r="M47" s="146"/>
      <c r="N47" s="146"/>
      <c r="O47" s="146"/>
      <c r="P47" s="146"/>
      <c r="Q47" s="147"/>
    </row>
    <row r="48" spans="1:17" ht="15" customHeight="1" thickBot="1" x14ac:dyDescent="0.2">
      <c r="A48" s="171"/>
      <c r="B48" s="254"/>
      <c r="C48" s="251"/>
      <c r="D48" s="309" t="s">
        <v>232</v>
      </c>
      <c r="E48" s="310"/>
      <c r="F48" s="152"/>
      <c r="G48" s="153"/>
      <c r="H48" s="153"/>
      <c r="I48" s="153"/>
      <c r="J48" s="153"/>
      <c r="K48" s="153"/>
      <c r="L48" s="153"/>
      <c r="M48" s="153"/>
      <c r="N48" s="153"/>
      <c r="O48" s="153"/>
      <c r="P48" s="153"/>
      <c r="Q48" s="154"/>
    </row>
    <row r="49" spans="2:17" ht="15" customHeight="1" x14ac:dyDescent="0.15">
      <c r="B49" s="298" t="s">
        <v>225</v>
      </c>
      <c r="C49" s="277"/>
      <c r="D49" s="277"/>
      <c r="E49" s="299"/>
      <c r="F49" s="155">
        <f>SUM(F25:F40)</f>
        <v>0</v>
      </c>
      <c r="G49" s="156">
        <f t="shared" ref="G49" si="0">SUM(G25:G40)</f>
        <v>0</v>
      </c>
      <c r="H49" s="156">
        <f>SUM(H25:H40)</f>
        <v>0</v>
      </c>
      <c r="I49" s="156">
        <f>SUM(I25:I40)</f>
        <v>0</v>
      </c>
      <c r="J49" s="156">
        <f>SUM(J25:J40)</f>
        <v>0</v>
      </c>
      <c r="K49" s="156">
        <f t="shared" ref="K49:Q49" si="1">SUM(K25:K40)</f>
        <v>0</v>
      </c>
      <c r="L49" s="156">
        <f t="shared" si="1"/>
        <v>0</v>
      </c>
      <c r="M49" s="156">
        <f>SUM(M25:M40)</f>
        <v>0</v>
      </c>
      <c r="N49" s="156">
        <f>SUM(N25:N40)</f>
        <v>0</v>
      </c>
      <c r="O49" s="156">
        <f t="shared" si="1"/>
        <v>0</v>
      </c>
      <c r="P49" s="156">
        <f t="shared" si="1"/>
        <v>0</v>
      </c>
      <c r="Q49" s="157">
        <f t="shared" si="1"/>
        <v>0</v>
      </c>
    </row>
    <row r="50" spans="2:17" ht="15" customHeight="1" x14ac:dyDescent="0.15">
      <c r="B50" s="300" t="s">
        <v>226</v>
      </c>
      <c r="C50" s="282"/>
      <c r="D50" s="282"/>
      <c r="E50" s="301"/>
      <c r="F50" s="158">
        <f>SUM(F41:F48)</f>
        <v>0</v>
      </c>
      <c r="G50" s="159">
        <f t="shared" ref="G50:Q50" si="2">SUM(G41:G48)</f>
        <v>0</v>
      </c>
      <c r="H50" s="159">
        <f t="shared" si="2"/>
        <v>0</v>
      </c>
      <c r="I50" s="159">
        <f t="shared" si="2"/>
        <v>0</v>
      </c>
      <c r="J50" s="159">
        <f t="shared" si="2"/>
        <v>0</v>
      </c>
      <c r="K50" s="159">
        <f t="shared" si="2"/>
        <v>0</v>
      </c>
      <c r="L50" s="159">
        <f t="shared" si="2"/>
        <v>0</v>
      </c>
      <c r="M50" s="159">
        <f t="shared" si="2"/>
        <v>0</v>
      </c>
      <c r="N50" s="159">
        <f t="shared" si="2"/>
        <v>0</v>
      </c>
      <c r="O50" s="159">
        <f t="shared" si="2"/>
        <v>0</v>
      </c>
      <c r="P50" s="159">
        <f t="shared" si="2"/>
        <v>0</v>
      </c>
      <c r="Q50" s="160">
        <f t="shared" si="2"/>
        <v>0</v>
      </c>
    </row>
    <row r="51" spans="2:17" ht="15" customHeight="1" thickBot="1" x14ac:dyDescent="0.2">
      <c r="B51" s="295" t="s">
        <v>30</v>
      </c>
      <c r="C51" s="296"/>
      <c r="D51" s="296"/>
      <c r="E51" s="297"/>
      <c r="F51" s="161">
        <f>SUM(F49:F50)</f>
        <v>0</v>
      </c>
      <c r="G51" s="162">
        <f t="shared" ref="G51:Q51" si="3">SUM(G49:G50)</f>
        <v>0</v>
      </c>
      <c r="H51" s="162">
        <f t="shared" si="3"/>
        <v>0</v>
      </c>
      <c r="I51" s="162">
        <f t="shared" si="3"/>
        <v>0</v>
      </c>
      <c r="J51" s="162">
        <f t="shared" si="3"/>
        <v>0</v>
      </c>
      <c r="K51" s="162">
        <f t="shared" si="3"/>
        <v>0</v>
      </c>
      <c r="L51" s="162">
        <f t="shared" si="3"/>
        <v>0</v>
      </c>
      <c r="M51" s="162">
        <f t="shared" si="3"/>
        <v>0</v>
      </c>
      <c r="N51" s="162">
        <f t="shared" si="3"/>
        <v>0</v>
      </c>
      <c r="O51" s="162">
        <f t="shared" si="3"/>
        <v>0</v>
      </c>
      <c r="P51" s="162">
        <f t="shared" si="3"/>
        <v>0</v>
      </c>
      <c r="Q51" s="163">
        <f t="shared" si="3"/>
        <v>0</v>
      </c>
    </row>
    <row r="52" spans="2:17" ht="15" customHeight="1" thickBot="1" x14ac:dyDescent="0.2"/>
    <row r="53" spans="2:17" ht="15" customHeight="1" x14ac:dyDescent="0.15">
      <c r="B53" s="255" t="str">
        <f>N21&amp;N22&amp;"と"&amp;O21&amp;O22&amp;"の給料の額に変動があり、かつその変動の要因に定期昇給が含まれているか"</f>
        <v>令和６年９月と令和６年10月の給料の額に変動があり、かつその変動の要因に定期昇給が含まれているか</v>
      </c>
      <c r="C53" s="315"/>
      <c r="D53" s="327" t="str">
        <f>N21&amp;N22&amp;"の給料額"</f>
        <v>令和６年９月の給料額</v>
      </c>
      <c r="E53" s="327"/>
      <c r="F53" s="327" t="str">
        <f>O21&amp;O22&amp;"の給料額"</f>
        <v>令和６年10月の給料額</v>
      </c>
      <c r="G53" s="329"/>
      <c r="I53" s="165"/>
    </row>
    <row r="54" spans="2:17" ht="15" customHeight="1" x14ac:dyDescent="0.15">
      <c r="B54" s="316"/>
      <c r="C54" s="294"/>
      <c r="D54" s="330">
        <f>N25</f>
        <v>0</v>
      </c>
      <c r="E54" s="258"/>
      <c r="F54" s="330">
        <f>O25</f>
        <v>0</v>
      </c>
      <c r="G54" s="264"/>
      <c r="H54" s="165"/>
      <c r="I54" s="165"/>
    </row>
    <row r="55" spans="2:17" ht="15" customHeight="1" x14ac:dyDescent="0.15">
      <c r="B55" s="316"/>
      <c r="C55" s="294"/>
      <c r="D55" s="319" t="str">
        <f>IF(D54&lt;&gt;F54,"変動があるため、選択してください↓","変動がないため、選択不要↓")</f>
        <v>変動がないため、選択不要↓</v>
      </c>
      <c r="E55" s="320"/>
      <c r="F55" s="320"/>
      <c r="G55" s="321"/>
      <c r="I55" s="165"/>
    </row>
    <row r="56" spans="2:17" ht="15" customHeight="1" x14ac:dyDescent="0.15">
      <c r="B56" s="316"/>
      <c r="C56" s="294"/>
      <c r="D56" s="265"/>
      <c r="E56" s="322"/>
      <c r="F56" s="322"/>
      <c r="G56" s="266"/>
      <c r="I56" t="s">
        <v>257</v>
      </c>
    </row>
    <row r="57" spans="2:17" ht="15" customHeight="1" x14ac:dyDescent="0.15">
      <c r="B57" s="316"/>
      <c r="C57" s="294"/>
      <c r="D57" s="278" t="s">
        <v>239</v>
      </c>
      <c r="E57" s="273"/>
      <c r="F57" s="273"/>
      <c r="G57" s="325" t="s">
        <v>180</v>
      </c>
      <c r="H57" s="328" t="s">
        <v>66</v>
      </c>
      <c r="I57" s="311" t="str">
        <f>IF(OR(D54=F54,G57&lt;&gt;""),"OK","選択してください")</f>
        <v>OK</v>
      </c>
      <c r="J57" s="312"/>
    </row>
    <row r="58" spans="2:17" ht="15" customHeight="1" thickBot="1" x14ac:dyDescent="0.2">
      <c r="B58" s="317"/>
      <c r="C58" s="318"/>
      <c r="D58" s="323"/>
      <c r="E58" s="324"/>
      <c r="F58" s="324"/>
      <c r="G58" s="326"/>
      <c r="H58" s="328"/>
      <c r="I58" s="313"/>
      <c r="J58" s="314"/>
    </row>
    <row r="61" spans="2:17" ht="15" customHeight="1" x14ac:dyDescent="0.15">
      <c r="B61" t="s">
        <v>231</v>
      </c>
    </row>
    <row r="62" spans="2:17" ht="15" customHeight="1" x14ac:dyDescent="0.15">
      <c r="B62" s="237" t="s">
        <v>230</v>
      </c>
      <c r="C62" s="273"/>
      <c r="D62" s="221" t="s">
        <v>294</v>
      </c>
      <c r="E62" s="222"/>
      <c r="F62" s="222"/>
      <c r="G62" s="222"/>
      <c r="H62" s="222"/>
      <c r="I62" s="222"/>
      <c r="J62" s="222"/>
      <c r="K62" s="222"/>
      <c r="L62" s="222"/>
      <c r="M62" s="222"/>
      <c r="N62" s="222"/>
      <c r="O62" s="222"/>
      <c r="P62" s="222"/>
      <c r="Q62" s="223"/>
    </row>
    <row r="63" spans="2:17" ht="15" customHeight="1" x14ac:dyDescent="0.15">
      <c r="B63" s="276"/>
      <c r="C63" s="277"/>
      <c r="D63" s="227"/>
      <c r="E63" s="228"/>
      <c r="F63" s="228"/>
      <c r="G63" s="228"/>
      <c r="H63" s="228"/>
      <c r="I63" s="228"/>
      <c r="J63" s="228"/>
      <c r="K63" s="228"/>
      <c r="L63" s="228"/>
      <c r="M63" s="228"/>
      <c r="N63" s="228"/>
      <c r="O63" s="228"/>
      <c r="P63" s="228"/>
      <c r="Q63" s="229"/>
    </row>
    <row r="64" spans="2:17" ht="15" customHeight="1" x14ac:dyDescent="0.15">
      <c r="B64" s="278" t="s">
        <v>233</v>
      </c>
      <c r="C64" s="279"/>
      <c r="D64" s="221" t="s">
        <v>335</v>
      </c>
      <c r="E64" s="222"/>
      <c r="F64" s="222"/>
      <c r="G64" s="222"/>
      <c r="H64" s="222"/>
      <c r="I64" s="222"/>
      <c r="J64" s="222"/>
      <c r="K64" s="222"/>
      <c r="L64" s="222"/>
      <c r="M64" s="222"/>
      <c r="N64" s="222"/>
      <c r="O64" s="222"/>
      <c r="P64" s="222"/>
      <c r="Q64" s="223"/>
    </row>
    <row r="65" spans="2:27" ht="15" customHeight="1" x14ac:dyDescent="0.15">
      <c r="B65" s="274"/>
      <c r="C65" s="280"/>
      <c r="D65" s="224"/>
      <c r="E65" s="225"/>
      <c r="F65" s="225"/>
      <c r="G65" s="225"/>
      <c r="H65" s="225"/>
      <c r="I65" s="225"/>
      <c r="J65" s="225"/>
      <c r="K65" s="225"/>
      <c r="L65" s="225"/>
      <c r="M65" s="225"/>
      <c r="N65" s="225"/>
      <c r="O65" s="225"/>
      <c r="P65" s="225"/>
      <c r="Q65" s="226"/>
    </row>
    <row r="66" spans="2:27" ht="15" customHeight="1" x14ac:dyDescent="0.15">
      <c r="B66" s="274"/>
      <c r="C66" s="280"/>
      <c r="D66" s="224"/>
      <c r="E66" s="225"/>
      <c r="F66" s="225"/>
      <c r="G66" s="225"/>
      <c r="H66" s="225"/>
      <c r="I66" s="225"/>
      <c r="J66" s="225"/>
      <c r="K66" s="225"/>
      <c r="L66" s="225"/>
      <c r="M66" s="225"/>
      <c r="N66" s="225"/>
      <c r="O66" s="225"/>
      <c r="P66" s="225"/>
      <c r="Q66" s="226"/>
    </row>
    <row r="67" spans="2:27" ht="15" customHeight="1" x14ac:dyDescent="0.15">
      <c r="B67" s="276"/>
      <c r="C67" s="284"/>
      <c r="D67" s="227"/>
      <c r="E67" s="228"/>
      <c r="F67" s="228"/>
      <c r="G67" s="228"/>
      <c r="H67" s="228"/>
      <c r="I67" s="228"/>
      <c r="J67" s="228"/>
      <c r="K67" s="228"/>
      <c r="L67" s="228"/>
      <c r="M67" s="228"/>
      <c r="N67" s="228"/>
      <c r="O67" s="228"/>
      <c r="P67" s="228"/>
      <c r="Q67" s="229"/>
    </row>
    <row r="68" spans="2:27" s="135" customFormat="1" ht="15" customHeight="1" x14ac:dyDescent="0.15">
      <c r="B68" s="237" t="s">
        <v>382</v>
      </c>
      <c r="C68" s="273"/>
      <c r="D68" s="221" t="s">
        <v>336</v>
      </c>
      <c r="E68" s="222"/>
      <c r="F68" s="222"/>
      <c r="G68" s="222"/>
      <c r="H68" s="222"/>
      <c r="I68" s="222"/>
      <c r="J68" s="222"/>
      <c r="K68" s="222"/>
      <c r="L68" s="222"/>
      <c r="M68" s="222"/>
      <c r="N68" s="222"/>
      <c r="O68" s="222"/>
      <c r="P68" s="222"/>
      <c r="Q68" s="223"/>
      <c r="R68" s="138"/>
      <c r="S68" s="138"/>
      <c r="T68" s="138"/>
      <c r="U68" s="138"/>
      <c r="V68" s="138"/>
      <c r="W68" s="138"/>
      <c r="X68" s="138"/>
      <c r="Y68" s="138"/>
      <c r="Z68" s="138"/>
      <c r="AA68" s="138"/>
    </row>
    <row r="69" spans="2:27" s="135" customFormat="1" ht="15" customHeight="1" x14ac:dyDescent="0.15">
      <c r="B69" s="274"/>
      <c r="C69" s="275"/>
      <c r="D69" s="224"/>
      <c r="E69" s="225"/>
      <c r="F69" s="225"/>
      <c r="G69" s="225"/>
      <c r="H69" s="225"/>
      <c r="I69" s="225"/>
      <c r="J69" s="225"/>
      <c r="K69" s="225"/>
      <c r="L69" s="225"/>
      <c r="M69" s="225"/>
      <c r="N69" s="225"/>
      <c r="O69" s="225"/>
      <c r="P69" s="225"/>
      <c r="Q69" s="226"/>
      <c r="R69" s="138"/>
      <c r="S69" s="138"/>
      <c r="T69" s="138"/>
      <c r="U69" s="138"/>
      <c r="V69" s="138"/>
      <c r="W69" s="138"/>
      <c r="X69" s="138"/>
      <c r="Y69" s="138"/>
      <c r="Z69" s="138"/>
      <c r="AA69" s="138"/>
    </row>
    <row r="70" spans="2:27" s="135" customFormat="1" ht="15" customHeight="1" x14ac:dyDescent="0.15">
      <c r="B70" s="274"/>
      <c r="C70" s="275"/>
      <c r="D70" s="224"/>
      <c r="E70" s="225"/>
      <c r="F70" s="225"/>
      <c r="G70" s="225"/>
      <c r="H70" s="225"/>
      <c r="I70" s="225"/>
      <c r="J70" s="225"/>
      <c r="K70" s="225"/>
      <c r="L70" s="225"/>
      <c r="M70" s="225"/>
      <c r="N70" s="225"/>
      <c r="O70" s="225"/>
      <c r="P70" s="225"/>
      <c r="Q70" s="226"/>
      <c r="R70" s="138"/>
      <c r="S70" s="138"/>
      <c r="T70" s="138"/>
      <c r="U70" s="138"/>
      <c r="V70" s="138"/>
      <c r="W70" s="138"/>
      <c r="X70" s="138"/>
      <c r="Y70" s="138"/>
      <c r="Z70" s="138"/>
      <c r="AA70" s="138"/>
    </row>
    <row r="71" spans="2:27" s="135" customFormat="1" ht="15" customHeight="1" x14ac:dyDescent="0.15">
      <c r="B71" s="274"/>
      <c r="C71" s="275"/>
      <c r="D71" s="224"/>
      <c r="E71" s="225"/>
      <c r="F71" s="225"/>
      <c r="G71" s="225"/>
      <c r="H71" s="225"/>
      <c r="I71" s="225"/>
      <c r="J71" s="225"/>
      <c r="K71" s="225"/>
      <c r="L71" s="225"/>
      <c r="M71" s="225"/>
      <c r="N71" s="225"/>
      <c r="O71" s="225"/>
      <c r="P71" s="225"/>
      <c r="Q71" s="226"/>
      <c r="R71" s="138"/>
      <c r="S71" s="138"/>
      <c r="T71" s="138"/>
      <c r="U71" s="138"/>
      <c r="V71" s="138"/>
      <c r="W71" s="138"/>
      <c r="X71" s="138"/>
      <c r="Y71" s="138"/>
      <c r="Z71" s="138"/>
      <c r="AA71" s="138"/>
    </row>
    <row r="72" spans="2:27" s="135" customFormat="1" ht="15" customHeight="1" x14ac:dyDescent="0.15">
      <c r="B72" s="274"/>
      <c r="C72" s="275"/>
      <c r="D72" s="224"/>
      <c r="E72" s="225"/>
      <c r="F72" s="225"/>
      <c r="G72" s="225"/>
      <c r="H72" s="225"/>
      <c r="I72" s="225"/>
      <c r="J72" s="225"/>
      <c r="K72" s="225"/>
      <c r="L72" s="225"/>
      <c r="M72" s="225"/>
      <c r="N72" s="225"/>
      <c r="O72" s="225"/>
      <c r="P72" s="225"/>
      <c r="Q72" s="226"/>
      <c r="R72" s="138"/>
      <c r="S72" s="138"/>
      <c r="T72" s="138"/>
      <c r="U72" s="138"/>
      <c r="V72" s="138"/>
      <c r="W72" s="138"/>
      <c r="X72" s="138"/>
      <c r="Y72" s="138"/>
      <c r="Z72" s="138"/>
      <c r="AA72" s="138"/>
    </row>
    <row r="73" spans="2:27" s="135" customFormat="1" ht="15" customHeight="1" x14ac:dyDescent="0.15">
      <c r="B73" s="274"/>
      <c r="C73" s="275"/>
      <c r="D73" s="224"/>
      <c r="E73" s="225"/>
      <c r="F73" s="225"/>
      <c r="G73" s="225"/>
      <c r="H73" s="225"/>
      <c r="I73" s="225"/>
      <c r="J73" s="225"/>
      <c r="K73" s="225"/>
      <c r="L73" s="225"/>
      <c r="M73" s="225"/>
      <c r="N73" s="225"/>
      <c r="O73" s="225"/>
      <c r="P73" s="225"/>
      <c r="Q73" s="226"/>
      <c r="R73" s="138"/>
      <c r="S73" s="138"/>
      <c r="T73" s="138"/>
      <c r="U73" s="138"/>
      <c r="V73" s="138"/>
      <c r="W73" s="138"/>
      <c r="X73" s="138"/>
      <c r="Y73" s="138"/>
      <c r="Z73" s="138"/>
      <c r="AA73" s="138"/>
    </row>
    <row r="74" spans="2:27" s="135" customFormat="1" ht="15" customHeight="1" x14ac:dyDescent="0.15">
      <c r="B74" s="274"/>
      <c r="C74" s="275"/>
      <c r="D74" s="224"/>
      <c r="E74" s="225"/>
      <c r="F74" s="225"/>
      <c r="G74" s="225"/>
      <c r="H74" s="225"/>
      <c r="I74" s="225"/>
      <c r="J74" s="225"/>
      <c r="K74" s="225"/>
      <c r="L74" s="225"/>
      <c r="M74" s="225"/>
      <c r="N74" s="225"/>
      <c r="O74" s="225"/>
      <c r="P74" s="225"/>
      <c r="Q74" s="226"/>
      <c r="R74" s="138"/>
      <c r="S74" s="138"/>
      <c r="T74" s="138"/>
      <c r="U74" s="138"/>
      <c r="V74" s="138"/>
      <c r="W74" s="138"/>
      <c r="X74" s="138"/>
      <c r="Y74" s="138"/>
      <c r="Z74" s="138"/>
      <c r="AA74" s="138"/>
    </row>
    <row r="75" spans="2:27" s="135" customFormat="1" ht="15" customHeight="1" x14ac:dyDescent="0.15">
      <c r="B75" s="274"/>
      <c r="C75" s="275"/>
      <c r="D75" s="224"/>
      <c r="E75" s="225"/>
      <c r="F75" s="225"/>
      <c r="G75" s="225"/>
      <c r="H75" s="225"/>
      <c r="I75" s="225"/>
      <c r="J75" s="225"/>
      <c r="K75" s="225"/>
      <c r="L75" s="225"/>
      <c r="M75" s="225"/>
      <c r="N75" s="225"/>
      <c r="O75" s="225"/>
      <c r="P75" s="225"/>
      <c r="Q75" s="226"/>
      <c r="R75" s="138"/>
      <c r="S75" s="138"/>
      <c r="T75" s="138"/>
      <c r="U75" s="138"/>
      <c r="V75" s="138"/>
      <c r="W75" s="138"/>
      <c r="X75" s="138"/>
      <c r="Y75" s="138"/>
      <c r="Z75" s="138"/>
      <c r="AA75" s="138"/>
    </row>
    <row r="76" spans="2:27" s="135" customFormat="1" ht="15" customHeight="1" x14ac:dyDescent="0.15">
      <c r="B76" s="276"/>
      <c r="C76" s="277"/>
      <c r="D76" s="227"/>
      <c r="E76" s="228"/>
      <c r="F76" s="228"/>
      <c r="G76" s="228"/>
      <c r="H76" s="228"/>
      <c r="I76" s="228"/>
      <c r="J76" s="228"/>
      <c r="K76" s="228"/>
      <c r="L76" s="228"/>
      <c r="M76" s="228"/>
      <c r="N76" s="228"/>
      <c r="O76" s="228"/>
      <c r="P76" s="228"/>
      <c r="Q76" s="229"/>
      <c r="R76" s="138"/>
      <c r="S76" s="138"/>
      <c r="T76" s="138"/>
      <c r="U76" s="138"/>
      <c r="V76" s="138"/>
      <c r="W76" s="138"/>
      <c r="X76" s="138"/>
      <c r="Y76" s="138"/>
      <c r="Z76" s="138"/>
      <c r="AA76" s="138"/>
    </row>
    <row r="77" spans="2:27" s="135" customFormat="1" ht="15" customHeight="1" x14ac:dyDescent="0.15">
      <c r="B77" s="237" t="s">
        <v>384</v>
      </c>
      <c r="C77" s="269"/>
      <c r="D77" s="221" t="s">
        <v>385</v>
      </c>
      <c r="E77" s="222"/>
      <c r="F77" s="222"/>
      <c r="G77" s="222"/>
      <c r="H77" s="222"/>
      <c r="I77" s="222"/>
      <c r="J77" s="222"/>
      <c r="K77" s="222"/>
      <c r="L77" s="222"/>
      <c r="M77" s="222"/>
      <c r="N77" s="222"/>
      <c r="O77" s="222"/>
      <c r="P77" s="222"/>
      <c r="Q77" s="223"/>
      <c r="R77" s="138"/>
      <c r="S77" s="138"/>
      <c r="T77" s="138"/>
      <c r="U77" s="138"/>
      <c r="V77" s="138"/>
      <c r="W77" s="138"/>
      <c r="X77" s="138"/>
      <c r="Y77" s="138"/>
      <c r="Z77" s="138"/>
      <c r="AA77" s="138"/>
    </row>
    <row r="78" spans="2:27" s="135" customFormat="1" ht="15" customHeight="1" x14ac:dyDescent="0.15">
      <c r="B78" s="270"/>
      <c r="C78" s="271"/>
      <c r="D78" s="224"/>
      <c r="E78" s="225"/>
      <c r="F78" s="225"/>
      <c r="G78" s="225"/>
      <c r="H78" s="225"/>
      <c r="I78" s="225"/>
      <c r="J78" s="225"/>
      <c r="K78" s="225"/>
      <c r="L78" s="225"/>
      <c r="M78" s="225"/>
      <c r="N78" s="225"/>
      <c r="O78" s="225"/>
      <c r="P78" s="225"/>
      <c r="Q78" s="226"/>
      <c r="R78" s="138"/>
      <c r="S78" s="138"/>
      <c r="T78" s="138"/>
      <c r="U78" s="138"/>
      <c r="V78" s="138"/>
      <c r="W78" s="138"/>
      <c r="X78" s="138"/>
      <c r="Y78" s="138"/>
      <c r="Z78" s="138"/>
      <c r="AA78" s="138"/>
    </row>
    <row r="79" spans="2:27" s="135" customFormat="1" ht="15" customHeight="1" x14ac:dyDescent="0.15">
      <c r="B79" s="270"/>
      <c r="C79" s="271"/>
      <c r="D79" s="224"/>
      <c r="E79" s="225"/>
      <c r="F79" s="225"/>
      <c r="G79" s="225"/>
      <c r="H79" s="225"/>
      <c r="I79" s="225"/>
      <c r="J79" s="225"/>
      <c r="K79" s="225"/>
      <c r="L79" s="225"/>
      <c r="M79" s="225"/>
      <c r="N79" s="225"/>
      <c r="O79" s="225"/>
      <c r="P79" s="225"/>
      <c r="Q79" s="226"/>
      <c r="R79" s="138"/>
      <c r="S79" s="138"/>
      <c r="T79" s="138"/>
      <c r="U79" s="138"/>
      <c r="V79" s="138"/>
      <c r="W79" s="138"/>
      <c r="X79" s="138"/>
      <c r="Y79" s="138"/>
      <c r="Z79" s="138"/>
      <c r="AA79" s="138"/>
    </row>
    <row r="80" spans="2:27" s="135" customFormat="1" ht="15" customHeight="1" x14ac:dyDescent="0.15">
      <c r="B80" s="270"/>
      <c r="C80" s="271"/>
      <c r="D80" s="224"/>
      <c r="E80" s="225"/>
      <c r="F80" s="225"/>
      <c r="G80" s="225"/>
      <c r="H80" s="225"/>
      <c r="I80" s="225"/>
      <c r="J80" s="225"/>
      <c r="K80" s="225"/>
      <c r="L80" s="225"/>
      <c r="M80" s="225"/>
      <c r="N80" s="225"/>
      <c r="O80" s="225"/>
      <c r="P80" s="225"/>
      <c r="Q80" s="226"/>
      <c r="R80" s="138"/>
      <c r="S80" s="138"/>
      <c r="T80" s="138"/>
      <c r="U80" s="138"/>
      <c r="V80" s="138"/>
      <c r="W80" s="138"/>
      <c r="X80" s="138"/>
      <c r="Y80" s="138"/>
      <c r="Z80" s="138"/>
      <c r="AA80" s="138"/>
    </row>
    <row r="81" spans="2:27" s="135" customFormat="1" ht="15" customHeight="1" x14ac:dyDescent="0.15">
      <c r="B81" s="270"/>
      <c r="C81" s="271"/>
      <c r="D81" s="224"/>
      <c r="E81" s="225"/>
      <c r="F81" s="225"/>
      <c r="G81" s="225"/>
      <c r="H81" s="225"/>
      <c r="I81" s="225"/>
      <c r="J81" s="225"/>
      <c r="K81" s="225"/>
      <c r="L81" s="225"/>
      <c r="M81" s="225"/>
      <c r="N81" s="225"/>
      <c r="O81" s="225"/>
      <c r="P81" s="225"/>
      <c r="Q81" s="226"/>
      <c r="R81" s="138"/>
      <c r="S81" s="138"/>
      <c r="T81" s="138"/>
      <c r="U81" s="138"/>
      <c r="V81" s="138"/>
      <c r="W81" s="138"/>
      <c r="X81" s="138"/>
      <c r="Y81" s="138"/>
      <c r="Z81" s="138"/>
      <c r="AA81" s="138"/>
    </row>
    <row r="82" spans="2:27" s="135" customFormat="1" ht="15" customHeight="1" x14ac:dyDescent="0.15">
      <c r="B82" s="270"/>
      <c r="C82" s="271"/>
      <c r="D82" s="224"/>
      <c r="E82" s="225"/>
      <c r="F82" s="225"/>
      <c r="G82" s="225"/>
      <c r="H82" s="225"/>
      <c r="I82" s="225"/>
      <c r="J82" s="225"/>
      <c r="K82" s="225"/>
      <c r="L82" s="225"/>
      <c r="M82" s="225"/>
      <c r="N82" s="225"/>
      <c r="O82" s="225"/>
      <c r="P82" s="225"/>
      <c r="Q82" s="226"/>
      <c r="R82" s="138"/>
      <c r="S82" s="138"/>
      <c r="T82" s="138"/>
      <c r="U82" s="138"/>
      <c r="V82" s="138"/>
      <c r="W82" s="138"/>
      <c r="X82" s="138"/>
      <c r="Y82" s="138"/>
      <c r="Z82" s="138"/>
      <c r="AA82" s="138"/>
    </row>
    <row r="83" spans="2:27" s="135" customFormat="1" ht="15" customHeight="1" x14ac:dyDescent="0.15">
      <c r="B83" s="270"/>
      <c r="C83" s="271"/>
      <c r="D83" s="224"/>
      <c r="E83" s="225"/>
      <c r="F83" s="225"/>
      <c r="G83" s="225"/>
      <c r="H83" s="225"/>
      <c r="I83" s="225"/>
      <c r="J83" s="225"/>
      <c r="K83" s="225"/>
      <c r="L83" s="225"/>
      <c r="M83" s="225"/>
      <c r="N83" s="225"/>
      <c r="O83" s="225"/>
      <c r="P83" s="225"/>
      <c r="Q83" s="226"/>
      <c r="R83" s="138"/>
      <c r="S83" s="138"/>
      <c r="T83" s="138"/>
      <c r="U83" s="138"/>
      <c r="V83" s="138"/>
      <c r="W83" s="138"/>
      <c r="X83" s="138"/>
      <c r="Y83" s="138"/>
      <c r="Z83" s="138"/>
      <c r="AA83" s="138"/>
    </row>
    <row r="84" spans="2:27" s="135" customFormat="1" ht="15" customHeight="1" x14ac:dyDescent="0.15">
      <c r="B84" s="270"/>
      <c r="C84" s="271"/>
      <c r="D84" s="224"/>
      <c r="E84" s="225"/>
      <c r="F84" s="225"/>
      <c r="G84" s="225"/>
      <c r="H84" s="225"/>
      <c r="I84" s="225"/>
      <c r="J84" s="225"/>
      <c r="K84" s="225"/>
      <c r="L84" s="225"/>
      <c r="M84" s="225"/>
      <c r="N84" s="225"/>
      <c r="O84" s="225"/>
      <c r="P84" s="225"/>
      <c r="Q84" s="226"/>
      <c r="R84" s="138"/>
      <c r="S84" s="138"/>
      <c r="T84" s="138"/>
      <c r="U84" s="138"/>
      <c r="V84" s="138"/>
      <c r="W84" s="138"/>
      <c r="X84" s="138"/>
      <c r="Y84" s="138"/>
      <c r="Z84" s="138"/>
      <c r="AA84" s="138"/>
    </row>
    <row r="85" spans="2:27" s="135" customFormat="1" ht="15" customHeight="1" x14ac:dyDescent="0.15">
      <c r="B85" s="270"/>
      <c r="C85" s="271"/>
      <c r="D85" s="224"/>
      <c r="E85" s="225"/>
      <c r="F85" s="225"/>
      <c r="G85" s="225"/>
      <c r="H85" s="225"/>
      <c r="I85" s="225"/>
      <c r="J85" s="225"/>
      <c r="K85" s="225"/>
      <c r="L85" s="225"/>
      <c r="M85" s="225"/>
      <c r="N85" s="225"/>
      <c r="O85" s="225"/>
      <c r="P85" s="225"/>
      <c r="Q85" s="226"/>
      <c r="R85" s="138"/>
      <c r="S85" s="138"/>
      <c r="T85" s="138"/>
      <c r="U85" s="138"/>
      <c r="V85" s="138"/>
      <c r="W85" s="138"/>
      <c r="X85" s="138"/>
      <c r="Y85" s="138"/>
      <c r="Z85" s="138"/>
      <c r="AA85" s="138"/>
    </row>
    <row r="86" spans="2:27" s="135" customFormat="1" ht="15" customHeight="1" x14ac:dyDescent="0.15">
      <c r="B86" s="270"/>
      <c r="C86" s="271"/>
      <c r="D86" s="224"/>
      <c r="E86" s="225"/>
      <c r="F86" s="225"/>
      <c r="G86" s="225"/>
      <c r="H86" s="225"/>
      <c r="I86" s="225"/>
      <c r="J86" s="225"/>
      <c r="K86" s="225"/>
      <c r="L86" s="225"/>
      <c r="M86" s="225"/>
      <c r="N86" s="225"/>
      <c r="O86" s="225"/>
      <c r="P86" s="225"/>
      <c r="Q86" s="226"/>
      <c r="R86" s="138"/>
      <c r="S86" s="138"/>
      <c r="T86" s="138"/>
      <c r="U86" s="138"/>
      <c r="V86" s="138"/>
      <c r="W86" s="138"/>
      <c r="X86" s="138"/>
      <c r="Y86" s="138"/>
      <c r="Z86" s="138"/>
      <c r="AA86" s="138"/>
    </row>
    <row r="87" spans="2:27" s="135" customFormat="1" ht="15" customHeight="1" x14ac:dyDescent="0.15">
      <c r="B87" s="239"/>
      <c r="C87" s="272"/>
      <c r="D87" s="227"/>
      <c r="E87" s="228"/>
      <c r="F87" s="228"/>
      <c r="G87" s="228"/>
      <c r="H87" s="228"/>
      <c r="I87" s="228"/>
      <c r="J87" s="228"/>
      <c r="K87" s="228"/>
      <c r="L87" s="228"/>
      <c r="M87" s="228"/>
      <c r="N87" s="228"/>
      <c r="O87" s="228"/>
      <c r="P87" s="228"/>
      <c r="Q87" s="229"/>
      <c r="R87" s="138"/>
      <c r="S87" s="138"/>
      <c r="T87" s="138"/>
      <c r="U87" s="138"/>
      <c r="V87" s="138"/>
      <c r="W87" s="138"/>
      <c r="X87" s="138"/>
      <c r="Y87" s="138"/>
      <c r="Z87" s="138"/>
      <c r="AA87" s="138"/>
    </row>
    <row r="88" spans="2:27" s="135" customFormat="1" ht="15" customHeight="1" x14ac:dyDescent="0.15">
      <c r="B88" s="278" t="s">
        <v>234</v>
      </c>
      <c r="C88" s="279"/>
      <c r="D88" s="222" t="s">
        <v>379</v>
      </c>
      <c r="E88" s="222"/>
      <c r="F88" s="222"/>
      <c r="G88" s="222"/>
      <c r="H88" s="222"/>
      <c r="I88" s="222"/>
      <c r="J88" s="222"/>
      <c r="K88" s="222"/>
      <c r="L88" s="222"/>
      <c r="M88" s="222"/>
      <c r="N88" s="222"/>
      <c r="O88" s="222"/>
      <c r="P88" s="222"/>
      <c r="Q88" s="223"/>
      <c r="R88" s="138"/>
      <c r="S88" s="138"/>
      <c r="T88" s="138"/>
      <c r="U88" s="138"/>
      <c r="V88" s="138"/>
      <c r="W88" s="138"/>
      <c r="X88" s="138"/>
      <c r="Y88" s="138"/>
      <c r="Z88" s="138"/>
      <c r="AA88" s="138"/>
    </row>
    <row r="89" spans="2:27" s="135" customFormat="1" ht="15" customHeight="1" x14ac:dyDescent="0.15">
      <c r="B89" s="274"/>
      <c r="C89" s="280"/>
      <c r="D89" s="225"/>
      <c r="E89" s="225"/>
      <c r="F89" s="225"/>
      <c r="G89" s="225"/>
      <c r="H89" s="225"/>
      <c r="I89" s="225"/>
      <c r="J89" s="225"/>
      <c r="K89" s="225"/>
      <c r="L89" s="225"/>
      <c r="M89" s="225"/>
      <c r="N89" s="225"/>
      <c r="O89" s="225"/>
      <c r="P89" s="225"/>
      <c r="Q89" s="226"/>
      <c r="R89" s="138"/>
      <c r="S89" s="138"/>
      <c r="T89" s="138"/>
      <c r="U89" s="138"/>
      <c r="V89" s="138"/>
      <c r="W89" s="138"/>
      <c r="X89" s="138"/>
      <c r="Y89" s="138"/>
      <c r="Z89" s="138"/>
      <c r="AA89" s="138"/>
    </row>
    <row r="90" spans="2:27" s="135" customFormat="1" ht="15" customHeight="1" x14ac:dyDescent="0.15">
      <c r="B90" s="274"/>
      <c r="C90" s="280"/>
      <c r="D90" s="225"/>
      <c r="E90" s="225"/>
      <c r="F90" s="225"/>
      <c r="G90" s="225"/>
      <c r="H90" s="225"/>
      <c r="I90" s="225"/>
      <c r="J90" s="225"/>
      <c r="K90" s="225"/>
      <c r="L90" s="225"/>
      <c r="M90" s="225"/>
      <c r="N90" s="225"/>
      <c r="O90" s="225"/>
      <c r="P90" s="225"/>
      <c r="Q90" s="226"/>
      <c r="R90" s="138"/>
      <c r="S90" s="138"/>
      <c r="T90" s="138"/>
      <c r="U90" s="138"/>
      <c r="V90" s="138"/>
      <c r="W90" s="138"/>
      <c r="X90" s="138"/>
      <c r="Y90" s="138"/>
      <c r="Z90" s="138"/>
      <c r="AA90" s="138"/>
    </row>
    <row r="91" spans="2:27" s="135" customFormat="1" ht="15" customHeight="1" x14ac:dyDescent="0.15">
      <c r="B91" s="274"/>
      <c r="C91" s="280"/>
      <c r="D91" s="225"/>
      <c r="E91" s="225"/>
      <c r="F91" s="225"/>
      <c r="G91" s="225"/>
      <c r="H91" s="225"/>
      <c r="I91" s="225"/>
      <c r="J91" s="225"/>
      <c r="K91" s="225"/>
      <c r="L91" s="225"/>
      <c r="M91" s="225"/>
      <c r="N91" s="225"/>
      <c r="O91" s="225"/>
      <c r="P91" s="225"/>
      <c r="Q91" s="226"/>
      <c r="R91" s="138"/>
      <c r="S91" s="138"/>
      <c r="T91" s="138"/>
      <c r="U91" s="138"/>
      <c r="V91" s="138"/>
      <c r="W91" s="138"/>
      <c r="X91" s="138"/>
      <c r="Y91" s="138"/>
      <c r="Z91" s="138"/>
      <c r="AA91" s="138"/>
    </row>
    <row r="92" spans="2:27" s="135" customFormat="1" ht="15" customHeight="1" x14ac:dyDescent="0.15">
      <c r="B92" s="274"/>
      <c r="C92" s="280"/>
      <c r="D92" s="225"/>
      <c r="E92" s="225"/>
      <c r="F92" s="225"/>
      <c r="G92" s="225"/>
      <c r="H92" s="225"/>
      <c r="I92" s="225"/>
      <c r="J92" s="225"/>
      <c r="K92" s="225"/>
      <c r="L92" s="225"/>
      <c r="M92" s="225"/>
      <c r="N92" s="225"/>
      <c r="O92" s="225"/>
      <c r="P92" s="225"/>
      <c r="Q92" s="226"/>
      <c r="R92" s="138"/>
      <c r="S92" s="138"/>
      <c r="T92" s="138"/>
      <c r="U92" s="138"/>
      <c r="V92" s="138"/>
      <c r="W92" s="138"/>
      <c r="X92" s="138"/>
      <c r="Y92" s="138"/>
      <c r="Z92" s="138"/>
      <c r="AA92" s="138"/>
    </row>
    <row r="93" spans="2:27" s="135" customFormat="1" ht="15" customHeight="1" x14ac:dyDescent="0.15">
      <c r="B93" s="274"/>
      <c r="C93" s="280"/>
      <c r="D93" s="224" t="s">
        <v>229</v>
      </c>
      <c r="E93" s="225"/>
      <c r="F93" s="225"/>
      <c r="G93" s="225"/>
      <c r="H93" s="226"/>
      <c r="I93" s="281" t="s">
        <v>126</v>
      </c>
      <c r="J93" s="282"/>
      <c r="K93" s="282"/>
      <c r="L93" s="282"/>
      <c r="M93" s="282"/>
      <c r="N93" s="282"/>
      <c r="O93" s="282"/>
      <c r="P93" s="282"/>
      <c r="Q93" s="283"/>
      <c r="AA93" s="138"/>
    </row>
    <row r="94" spans="2:27" s="135" customFormat="1" ht="15" customHeight="1" x14ac:dyDescent="0.15">
      <c r="B94" s="274"/>
      <c r="C94" s="280"/>
      <c r="D94" s="224"/>
      <c r="E94" s="225"/>
      <c r="F94" s="225"/>
      <c r="G94" s="225"/>
      <c r="H94" s="226"/>
      <c r="I94" s="285" t="s">
        <v>122</v>
      </c>
      <c r="J94" s="286"/>
      <c r="K94" s="285" t="s">
        <v>125</v>
      </c>
      <c r="L94" s="286"/>
      <c r="M94" s="289" t="s">
        <v>63</v>
      </c>
      <c r="N94" s="285" t="s">
        <v>123</v>
      </c>
      <c r="O94" s="286"/>
      <c r="P94" s="285" t="s">
        <v>124</v>
      </c>
      <c r="Q94" s="286"/>
      <c r="AA94" s="138"/>
    </row>
    <row r="95" spans="2:27" s="135" customFormat="1" ht="15" customHeight="1" x14ac:dyDescent="0.15">
      <c r="B95" s="274"/>
      <c r="C95" s="280"/>
      <c r="D95" s="224"/>
      <c r="E95" s="225"/>
      <c r="F95" s="225"/>
      <c r="G95" s="225"/>
      <c r="H95" s="226"/>
      <c r="I95" s="287"/>
      <c r="J95" s="288"/>
      <c r="K95" s="287"/>
      <c r="L95" s="288"/>
      <c r="M95" s="290"/>
      <c r="N95" s="291" t="e">
        <f>I95-P95*(K95-1)</f>
        <v>#DIV/0!</v>
      </c>
      <c r="O95" s="292"/>
      <c r="P95" s="293" t="e">
        <f>INT(I95/K95)</f>
        <v>#DIV/0!</v>
      </c>
      <c r="Q95" s="292"/>
    </row>
    <row r="96" spans="2:27" s="135" customFormat="1" ht="15" customHeight="1" x14ac:dyDescent="0.15">
      <c r="B96" s="278" t="s">
        <v>235</v>
      </c>
      <c r="C96" s="279"/>
      <c r="D96" s="222" t="s">
        <v>380</v>
      </c>
      <c r="E96" s="222"/>
      <c r="F96" s="222"/>
      <c r="G96" s="222"/>
      <c r="H96" s="222"/>
      <c r="I96" s="222"/>
      <c r="J96" s="222"/>
      <c r="K96" s="222"/>
      <c r="L96" s="222"/>
      <c r="M96" s="222"/>
      <c r="N96" s="222"/>
      <c r="O96" s="222"/>
      <c r="P96" s="222"/>
      <c r="Q96" s="223"/>
    </row>
    <row r="97" spans="2:27" s="135" customFormat="1" ht="15" customHeight="1" x14ac:dyDescent="0.15">
      <c r="B97" s="274"/>
      <c r="C97" s="280"/>
      <c r="D97" s="225"/>
      <c r="E97" s="225"/>
      <c r="F97" s="225"/>
      <c r="G97" s="225"/>
      <c r="H97" s="225"/>
      <c r="I97" s="225"/>
      <c r="J97" s="225"/>
      <c r="K97" s="225"/>
      <c r="L97" s="225"/>
      <c r="M97" s="225"/>
      <c r="N97" s="225"/>
      <c r="O97" s="225"/>
      <c r="P97" s="225"/>
      <c r="Q97" s="226"/>
    </row>
    <row r="98" spans="2:27" s="135" customFormat="1" ht="15" customHeight="1" x14ac:dyDescent="0.15">
      <c r="B98" s="274"/>
      <c r="C98" s="280"/>
      <c r="D98" s="225"/>
      <c r="E98" s="225"/>
      <c r="F98" s="225"/>
      <c r="G98" s="225"/>
      <c r="H98" s="225"/>
      <c r="I98" s="225"/>
      <c r="J98" s="225"/>
      <c r="K98" s="225"/>
      <c r="L98" s="225"/>
      <c r="M98" s="225"/>
      <c r="N98" s="225"/>
      <c r="O98" s="225"/>
      <c r="P98" s="225"/>
      <c r="Q98" s="226"/>
    </row>
    <row r="99" spans="2:27" s="135" customFormat="1" ht="15" customHeight="1" x14ac:dyDescent="0.15">
      <c r="B99" s="276"/>
      <c r="C99" s="284"/>
      <c r="D99" s="228"/>
      <c r="E99" s="228"/>
      <c r="F99" s="228"/>
      <c r="G99" s="228"/>
      <c r="H99" s="228"/>
      <c r="I99" s="228"/>
      <c r="J99" s="228"/>
      <c r="K99" s="228"/>
      <c r="L99" s="228"/>
      <c r="M99" s="228"/>
      <c r="N99" s="228"/>
      <c r="O99" s="228"/>
      <c r="P99" s="228"/>
      <c r="Q99" s="229"/>
      <c r="R99" s="138"/>
      <c r="S99" s="138"/>
      <c r="T99" s="138"/>
      <c r="U99" s="138"/>
      <c r="V99" s="138"/>
      <c r="W99" s="138"/>
      <c r="X99" s="138"/>
      <c r="Y99" s="138"/>
      <c r="Z99" s="138"/>
      <c r="AA99" s="138"/>
    </row>
    <row r="100" spans="2:27" s="135" customFormat="1" ht="15" customHeight="1" x14ac:dyDescent="0.15">
      <c r="B100" s="139"/>
      <c r="C100" s="139"/>
      <c r="D100" s="139"/>
      <c r="E100" s="139"/>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row>
  </sheetData>
  <sheetProtection algorithmName="SHA-512" hashValue="M1ZZNJKl0ZXbK5MrAi65p0gfdxC690SXhc71ju7zgEX7L9p47GGnGjtCbUdbg4FFnP+UYR/sTR36IUuzGM7LGg==" saltValue="44jOYRxxQH4CbMqC/hqWDA==" spinCount="100000" sheet="1" objects="1" scenarios="1"/>
  <protectedRanges>
    <protectedRange sqref="B15:K15 F19 F23:Q48 G57:G58 I95:L95" name="範囲1"/>
  </protectedRanges>
  <mergeCells count="83">
    <mergeCell ref="O17:Q19"/>
    <mergeCell ref="B14:C14"/>
    <mergeCell ref="D14:E14"/>
    <mergeCell ref="F14:G14"/>
    <mergeCell ref="H14:I14"/>
    <mergeCell ref="J14:K14"/>
    <mergeCell ref="M15:N15"/>
    <mergeCell ref="B17:C19"/>
    <mergeCell ref="D17:E17"/>
    <mergeCell ref="F17:G17"/>
    <mergeCell ref="H17:I17"/>
    <mergeCell ref="K19:L19"/>
    <mergeCell ref="B15:C15"/>
    <mergeCell ref="D15:E15"/>
    <mergeCell ref="F15:G15"/>
    <mergeCell ref="H15:I15"/>
    <mergeCell ref="J15:K15"/>
    <mergeCell ref="D37:E37"/>
    <mergeCell ref="B21:E22"/>
    <mergeCell ref="B24:E24"/>
    <mergeCell ref="B23:E23"/>
    <mergeCell ref="B25:B48"/>
    <mergeCell ref="C25:C40"/>
    <mergeCell ref="D25:E25"/>
    <mergeCell ref="D26:E26"/>
    <mergeCell ref="D27:E27"/>
    <mergeCell ref="D28:E28"/>
    <mergeCell ref="D29:E29"/>
    <mergeCell ref="D30:E30"/>
    <mergeCell ref="D31:E31"/>
    <mergeCell ref="D32:E32"/>
    <mergeCell ref="D36:E36"/>
    <mergeCell ref="D38:E38"/>
    <mergeCell ref="D39:E39"/>
    <mergeCell ref="D33:E33"/>
    <mergeCell ref="D34:E34"/>
    <mergeCell ref="D35:E35"/>
    <mergeCell ref="D40:E40"/>
    <mergeCell ref="C41:C48"/>
    <mergeCell ref="D41:E41"/>
    <mergeCell ref="D42:E42"/>
    <mergeCell ref="D43:E43"/>
    <mergeCell ref="D44:E44"/>
    <mergeCell ref="D45:E45"/>
    <mergeCell ref="D46:E46"/>
    <mergeCell ref="D47:E47"/>
    <mergeCell ref="D48:E48"/>
    <mergeCell ref="B49:E49"/>
    <mergeCell ref="B50:E50"/>
    <mergeCell ref="B51:E51"/>
    <mergeCell ref="F53:G53"/>
    <mergeCell ref="D54:E54"/>
    <mergeCell ref="F54:G54"/>
    <mergeCell ref="I57:J58"/>
    <mergeCell ref="B62:C63"/>
    <mergeCell ref="D62:Q63"/>
    <mergeCell ref="B64:C67"/>
    <mergeCell ref="D64:Q67"/>
    <mergeCell ref="B53:C58"/>
    <mergeCell ref="D55:G56"/>
    <mergeCell ref="D57:F58"/>
    <mergeCell ref="G57:G58"/>
    <mergeCell ref="D53:E53"/>
    <mergeCell ref="H57:H58"/>
    <mergeCell ref="B77:C87"/>
    <mergeCell ref="D77:Q87"/>
    <mergeCell ref="B68:C76"/>
    <mergeCell ref="D68:Q76"/>
    <mergeCell ref="B88:C95"/>
    <mergeCell ref="D88:Q92"/>
    <mergeCell ref="D93:H95"/>
    <mergeCell ref="I93:Q93"/>
    <mergeCell ref="I94:J94"/>
    <mergeCell ref="K94:L94"/>
    <mergeCell ref="B96:C99"/>
    <mergeCell ref="D96:Q99"/>
    <mergeCell ref="M94:M95"/>
    <mergeCell ref="N94:O94"/>
    <mergeCell ref="P94:Q94"/>
    <mergeCell ref="I95:J95"/>
    <mergeCell ref="K95:L95"/>
    <mergeCell ref="N95:O95"/>
    <mergeCell ref="P95:Q95"/>
  </mergeCells>
  <phoneticPr fontId="2"/>
  <dataValidations count="3">
    <dataValidation type="list" allowBlank="1" showInputMessage="1" showErrorMessage="1" sqref="G57" xr:uid="{00000000-0002-0000-0200-000000000000}">
      <formula1>"含む,含まない"</formula1>
    </dataValidation>
    <dataValidation type="list" allowBlank="1" showInputMessage="1" showErrorMessage="1" sqref="F24:Q24" xr:uid="{00000000-0002-0000-0200-000001000000}">
      <formula1>"○,×"</formula1>
    </dataValidation>
    <dataValidation type="list" allowBlank="1" showInputMessage="1" showErrorMessage="1" sqref="F23:Q23" xr:uid="{00000000-0002-0000-0200-000002000000}">
      <formula1>"しない,する"</formula1>
    </dataValidation>
  </dataValidations>
  <pageMargins left="0.7" right="0.7" top="0.75" bottom="0.75" header="0.3" footer="0.3"/>
  <pageSetup paperSize="9" scale="54" orientation="portrait" r:id="rId1"/>
  <headerFooter>
    <oddHeader>&amp;C&amp;F&amp;A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CH85"/>
  <sheetViews>
    <sheetView zoomScale="80" zoomScaleNormal="80" zoomScaleSheetLayoutView="85" workbookViewId="0">
      <selection activeCell="A100" sqref="A100"/>
    </sheetView>
  </sheetViews>
  <sheetFormatPr defaultColWidth="2.5" defaultRowHeight="15" customHeight="1" x14ac:dyDescent="0.15"/>
  <cols>
    <col min="1" max="35" width="2.5" style="22"/>
    <col min="36" max="36" width="2.5" style="22" customWidth="1"/>
    <col min="37" max="75" width="2.5" style="22"/>
    <col min="76" max="78" width="3.125" style="22" bestFit="1" customWidth="1"/>
    <col min="79" max="79" width="2.5" style="22" customWidth="1"/>
    <col min="80" max="80" width="3.25" style="22" bestFit="1" customWidth="1"/>
    <col min="81" max="84" width="2.5" style="22" customWidth="1"/>
    <col min="85" max="85" width="3.25" style="22" customWidth="1"/>
    <col min="86" max="16384" width="2.5" style="22"/>
  </cols>
  <sheetData>
    <row r="1" spans="2:75" ht="15" customHeight="1" thickBot="1" x14ac:dyDescent="0.2">
      <c r="C1" s="25"/>
      <c r="D1" s="25"/>
      <c r="E1" s="25"/>
      <c r="F1" s="25"/>
      <c r="G1" s="25"/>
      <c r="H1" s="25"/>
      <c r="I1" s="26"/>
      <c r="J1" s="26"/>
      <c r="K1" s="26"/>
      <c r="L1" s="26"/>
      <c r="M1" s="26"/>
      <c r="N1" s="26"/>
      <c r="O1" s="26"/>
      <c r="P1" s="26"/>
      <c r="Q1" s="26"/>
      <c r="R1" s="26"/>
      <c r="S1" s="26"/>
      <c r="T1" s="26"/>
      <c r="U1" s="26"/>
      <c r="V1" s="26"/>
      <c r="W1" s="26"/>
      <c r="X1" s="26"/>
      <c r="Y1" s="26"/>
      <c r="Z1" s="26"/>
      <c r="AA1" s="26"/>
      <c r="AB1" s="26"/>
      <c r="AC1" s="25"/>
      <c r="AD1" s="25"/>
    </row>
    <row r="2" spans="2:75" ht="15" customHeight="1" thickBot="1" x14ac:dyDescent="0.2">
      <c r="B2" s="335" t="s">
        <v>377</v>
      </c>
      <c r="C2" s="336"/>
      <c r="D2" s="336"/>
      <c r="E2" s="336"/>
      <c r="F2" s="336"/>
      <c r="G2" s="336"/>
      <c r="H2" s="336"/>
      <c r="I2" s="336"/>
      <c r="J2" s="337"/>
      <c r="K2" s="331" t="str">
        <f>IF(SUM(AD36:AG47)=0,"",IF(OR(ISERROR(G58),ISERROR(G61),COUNTIF(CA36:CA44,0)=9,COUNTIF(CA45:CA47,0)=3),"算定不可",IF(CH40=1,"支部へ確認",IF(W22="○","保険者算定対象","対象外"))))</f>
        <v/>
      </c>
      <c r="L2" s="331"/>
      <c r="M2" s="331"/>
      <c r="N2" s="331"/>
      <c r="O2" s="331"/>
      <c r="P2" s="331"/>
      <c r="Q2" s="331"/>
      <c r="R2" s="331"/>
      <c r="S2" s="331"/>
      <c r="T2" s="331"/>
      <c r="U2" s="331"/>
      <c r="V2" s="331"/>
      <c r="W2" s="331"/>
      <c r="X2" s="331"/>
      <c r="Y2" s="331"/>
      <c r="Z2" s="331"/>
      <c r="AA2" s="331"/>
      <c r="AB2" s="332"/>
    </row>
    <row r="3" spans="2:75" ht="15" customHeight="1" thickBot="1" x14ac:dyDescent="0.2">
      <c r="B3" s="338"/>
      <c r="C3" s="339"/>
      <c r="D3" s="339"/>
      <c r="E3" s="339"/>
      <c r="F3" s="339"/>
      <c r="G3" s="339"/>
      <c r="H3" s="339"/>
      <c r="I3" s="339"/>
      <c r="J3" s="340"/>
      <c r="K3" s="333"/>
      <c r="L3" s="333"/>
      <c r="M3" s="333"/>
      <c r="N3" s="333"/>
      <c r="O3" s="333"/>
      <c r="P3" s="333"/>
      <c r="Q3" s="333"/>
      <c r="R3" s="333"/>
      <c r="S3" s="333"/>
      <c r="T3" s="333"/>
      <c r="U3" s="333"/>
      <c r="V3" s="333"/>
      <c r="W3" s="333"/>
      <c r="X3" s="333"/>
      <c r="Y3" s="333"/>
      <c r="Z3" s="333"/>
      <c r="AA3" s="333"/>
      <c r="AB3" s="334"/>
      <c r="AI3" s="431" t="s">
        <v>69</v>
      </c>
      <c r="AJ3" s="424"/>
      <c r="AK3" s="424"/>
      <c r="AL3" s="424"/>
      <c r="AM3" s="424"/>
      <c r="AN3" s="424"/>
      <c r="AO3" s="424"/>
      <c r="AP3" s="424"/>
      <c r="AQ3" s="424"/>
      <c r="AR3" s="432"/>
      <c r="AS3" s="441" t="s">
        <v>120</v>
      </c>
      <c r="AT3" s="424"/>
      <c r="AU3" s="424"/>
      <c r="AV3" s="424"/>
      <c r="AW3" s="424"/>
      <c r="AX3" s="424"/>
      <c r="AY3" s="424"/>
      <c r="AZ3" s="424"/>
      <c r="BA3" s="424"/>
      <c r="BB3" s="424"/>
      <c r="BC3" s="424"/>
      <c r="BD3" s="424"/>
      <c r="BE3" s="432"/>
      <c r="BF3" s="424" t="s">
        <v>313</v>
      </c>
      <c r="BG3" s="424"/>
      <c r="BH3" s="424"/>
      <c r="BI3" s="424"/>
      <c r="BJ3" s="424"/>
      <c r="BK3" s="424"/>
      <c r="BL3" s="424"/>
      <c r="BM3" s="424"/>
      <c r="BN3" s="424"/>
      <c r="BO3" s="424"/>
      <c r="BP3" s="424"/>
      <c r="BQ3" s="424"/>
      <c r="BR3" s="424"/>
      <c r="BS3" s="424"/>
      <c r="BT3" s="424"/>
      <c r="BU3" s="424"/>
      <c r="BV3" s="424"/>
      <c r="BW3" s="425"/>
    </row>
    <row r="4" spans="2:75" ht="15" customHeight="1" thickBot="1" x14ac:dyDescent="0.2">
      <c r="B4" s="335" t="s">
        <v>378</v>
      </c>
      <c r="C4" s="336"/>
      <c r="D4" s="336"/>
      <c r="E4" s="336"/>
      <c r="F4" s="336"/>
      <c r="G4" s="336"/>
      <c r="H4" s="336"/>
      <c r="I4" s="336"/>
      <c r="J4" s="337"/>
      <c r="K4" s="331" t="str">
        <f>IF(SUM(BN36:BQ47)=0,"",IF(OR(COUNTIF(CB36:CB44,0)=9,COUNTIF(CB45:CB47,0)=3),"算定不可",IF(CH41=1,"支部へ確認",IF(AND(B22="○",I22="○",P22="○"),"保険者算定対象（改定実施）",IF(AND(B22="○",I22="○",P22="×"),"保険者算定対象（従前等級適用）","対象外")))))</f>
        <v/>
      </c>
      <c r="L4" s="331"/>
      <c r="M4" s="331"/>
      <c r="N4" s="331"/>
      <c r="O4" s="331"/>
      <c r="P4" s="331"/>
      <c r="Q4" s="331"/>
      <c r="R4" s="331"/>
      <c r="S4" s="331"/>
      <c r="T4" s="331"/>
      <c r="U4" s="331"/>
      <c r="V4" s="331"/>
      <c r="W4" s="331"/>
      <c r="X4" s="331"/>
      <c r="Y4" s="331"/>
      <c r="Z4" s="331"/>
      <c r="AA4" s="331"/>
      <c r="AB4" s="332"/>
      <c r="AI4" s="444"/>
      <c r="AJ4" s="426"/>
      <c r="AK4" s="426"/>
      <c r="AL4" s="426"/>
      <c r="AM4" s="426"/>
      <c r="AN4" s="426"/>
      <c r="AO4" s="426"/>
      <c r="AP4" s="426"/>
      <c r="AQ4" s="426"/>
      <c r="AR4" s="443"/>
      <c r="AS4" s="442"/>
      <c r="AT4" s="426"/>
      <c r="AU4" s="426"/>
      <c r="AV4" s="426"/>
      <c r="AW4" s="426"/>
      <c r="AX4" s="426"/>
      <c r="AY4" s="426"/>
      <c r="AZ4" s="426"/>
      <c r="BA4" s="426"/>
      <c r="BB4" s="426"/>
      <c r="BC4" s="426"/>
      <c r="BD4" s="426"/>
      <c r="BE4" s="443"/>
      <c r="BF4" s="426"/>
      <c r="BG4" s="426"/>
      <c r="BH4" s="426"/>
      <c r="BI4" s="426"/>
      <c r="BJ4" s="426"/>
      <c r="BK4" s="426"/>
      <c r="BL4" s="426"/>
      <c r="BM4" s="426"/>
      <c r="BN4" s="426"/>
      <c r="BO4" s="426"/>
      <c r="BP4" s="426"/>
      <c r="BQ4" s="426"/>
      <c r="BR4" s="426"/>
      <c r="BS4" s="426"/>
      <c r="BT4" s="426"/>
      <c r="BU4" s="426"/>
      <c r="BV4" s="426"/>
      <c r="BW4" s="427"/>
    </row>
    <row r="5" spans="2:75" ht="15" customHeight="1" thickBot="1" x14ac:dyDescent="0.2">
      <c r="B5" s="338"/>
      <c r="C5" s="339"/>
      <c r="D5" s="339"/>
      <c r="E5" s="339"/>
      <c r="F5" s="339"/>
      <c r="G5" s="339"/>
      <c r="H5" s="339"/>
      <c r="I5" s="339"/>
      <c r="J5" s="340"/>
      <c r="K5" s="333"/>
      <c r="L5" s="333"/>
      <c r="M5" s="333"/>
      <c r="N5" s="333"/>
      <c r="O5" s="333"/>
      <c r="P5" s="333"/>
      <c r="Q5" s="333"/>
      <c r="R5" s="333"/>
      <c r="S5" s="333"/>
      <c r="T5" s="333"/>
      <c r="U5" s="333"/>
      <c r="V5" s="333"/>
      <c r="W5" s="333"/>
      <c r="X5" s="333"/>
      <c r="Y5" s="333"/>
      <c r="Z5" s="333"/>
      <c r="AA5" s="333"/>
      <c r="AB5" s="334"/>
      <c r="AI5" s="431" t="s">
        <v>306</v>
      </c>
      <c r="AJ5" s="424"/>
      <c r="AK5" s="424"/>
      <c r="AL5" s="424"/>
      <c r="AM5" s="424"/>
      <c r="AN5" s="424"/>
      <c r="AO5" s="424"/>
      <c r="AP5" s="424"/>
      <c r="AQ5" s="424"/>
      <c r="AR5" s="432"/>
      <c r="AS5" s="433" t="s">
        <v>283</v>
      </c>
      <c r="AT5" s="355"/>
      <c r="AU5" s="355"/>
      <c r="AV5" s="355"/>
      <c r="AW5" s="355"/>
      <c r="AX5" s="355"/>
      <c r="AY5" s="355"/>
      <c r="AZ5" s="355"/>
      <c r="BA5" s="355"/>
      <c r="BB5" s="355"/>
      <c r="BC5" s="355"/>
      <c r="BD5" s="355"/>
      <c r="BE5" s="434"/>
      <c r="BF5" s="355" t="s">
        <v>320</v>
      </c>
      <c r="BG5" s="355"/>
      <c r="BH5" s="355"/>
      <c r="BI5" s="355"/>
      <c r="BJ5" s="355"/>
      <c r="BK5" s="355"/>
      <c r="BL5" s="355"/>
      <c r="BM5" s="355"/>
      <c r="BN5" s="355"/>
      <c r="BO5" s="355"/>
      <c r="BP5" s="355"/>
      <c r="BQ5" s="355"/>
      <c r="BR5" s="355"/>
      <c r="BS5" s="355"/>
      <c r="BT5" s="355"/>
      <c r="BU5" s="355"/>
      <c r="BV5" s="355"/>
      <c r="BW5" s="356"/>
    </row>
    <row r="6" spans="2:75" ht="15" customHeight="1" x14ac:dyDescent="0.15">
      <c r="B6" s="207"/>
      <c r="C6" s="207"/>
      <c r="D6" s="207"/>
      <c r="E6" s="207"/>
      <c r="F6" s="207"/>
      <c r="G6" s="207"/>
      <c r="H6" s="207"/>
      <c r="I6" s="207"/>
      <c r="J6" s="208"/>
      <c r="K6" s="208"/>
      <c r="L6" s="208"/>
      <c r="M6" s="208"/>
      <c r="N6" s="208"/>
      <c r="O6" s="208"/>
      <c r="P6" s="208"/>
      <c r="Q6" s="208"/>
      <c r="R6" s="208"/>
      <c r="S6" s="208"/>
      <c r="T6" s="208"/>
      <c r="U6" s="208"/>
      <c r="V6" s="208"/>
      <c r="W6" s="208"/>
      <c r="X6" s="208"/>
      <c r="Y6" s="208"/>
      <c r="Z6" s="208"/>
      <c r="AA6" s="208"/>
      <c r="AB6" s="208"/>
      <c r="AI6" s="429"/>
      <c r="AJ6" s="346"/>
      <c r="AK6" s="346"/>
      <c r="AL6" s="346"/>
      <c r="AM6" s="346"/>
      <c r="AN6" s="346"/>
      <c r="AO6" s="346"/>
      <c r="AP6" s="346"/>
      <c r="AQ6" s="346"/>
      <c r="AR6" s="362"/>
      <c r="AS6" s="435"/>
      <c r="AT6" s="357"/>
      <c r="AU6" s="357"/>
      <c r="AV6" s="357"/>
      <c r="AW6" s="357"/>
      <c r="AX6" s="357"/>
      <c r="AY6" s="357"/>
      <c r="AZ6" s="357"/>
      <c r="BA6" s="357"/>
      <c r="BB6" s="357"/>
      <c r="BC6" s="357"/>
      <c r="BD6" s="357"/>
      <c r="BE6" s="436"/>
      <c r="BF6" s="357"/>
      <c r="BG6" s="357"/>
      <c r="BH6" s="357"/>
      <c r="BI6" s="357"/>
      <c r="BJ6" s="357"/>
      <c r="BK6" s="357"/>
      <c r="BL6" s="357"/>
      <c r="BM6" s="357"/>
      <c r="BN6" s="357"/>
      <c r="BO6" s="357"/>
      <c r="BP6" s="357"/>
      <c r="BQ6" s="357"/>
      <c r="BR6" s="357"/>
      <c r="BS6" s="357"/>
      <c r="BT6" s="357"/>
      <c r="BU6" s="357"/>
      <c r="BV6" s="357"/>
      <c r="BW6" s="358"/>
    </row>
    <row r="7" spans="2:75" ht="15" customHeight="1" x14ac:dyDescent="0.15">
      <c r="B7" s="207"/>
      <c r="C7" s="207"/>
      <c r="D7" s="207"/>
      <c r="E7" s="207"/>
      <c r="F7" s="207"/>
      <c r="G7" s="207"/>
      <c r="H7" s="207"/>
      <c r="I7" s="207"/>
      <c r="J7" s="208"/>
      <c r="K7" s="208"/>
      <c r="L7" s="208"/>
      <c r="M7" s="208"/>
      <c r="N7" s="208"/>
      <c r="O7" s="208"/>
      <c r="P7" s="208"/>
      <c r="Q7" s="208"/>
      <c r="R7" s="208"/>
      <c r="S7" s="208"/>
      <c r="T7" s="208"/>
      <c r="U7" s="208"/>
      <c r="V7" s="208"/>
      <c r="W7" s="208"/>
      <c r="X7" s="208"/>
      <c r="Y7" s="208"/>
      <c r="Z7" s="208"/>
      <c r="AA7" s="208"/>
      <c r="AB7" s="208"/>
      <c r="AI7" s="428" t="s">
        <v>321</v>
      </c>
      <c r="AJ7" s="342"/>
      <c r="AK7" s="342"/>
      <c r="AL7" s="342"/>
      <c r="AM7" s="342"/>
      <c r="AN7" s="342"/>
      <c r="AO7" s="342"/>
      <c r="AP7" s="342"/>
      <c r="AQ7" s="342"/>
      <c r="AR7" s="360"/>
      <c r="AS7" s="437" t="s">
        <v>305</v>
      </c>
      <c r="AT7" s="348"/>
      <c r="AU7" s="348"/>
      <c r="AV7" s="348"/>
      <c r="AW7" s="348"/>
      <c r="AX7" s="348"/>
      <c r="AY7" s="348"/>
      <c r="AZ7" s="348"/>
      <c r="BA7" s="348"/>
      <c r="BB7" s="348"/>
      <c r="BC7" s="348"/>
      <c r="BD7" s="348"/>
      <c r="BE7" s="438"/>
      <c r="BF7" s="348" t="s">
        <v>322</v>
      </c>
      <c r="BG7" s="348"/>
      <c r="BH7" s="348"/>
      <c r="BI7" s="348"/>
      <c r="BJ7" s="348"/>
      <c r="BK7" s="348"/>
      <c r="BL7" s="348"/>
      <c r="BM7" s="348"/>
      <c r="BN7" s="348"/>
      <c r="BO7" s="348"/>
      <c r="BP7" s="348"/>
      <c r="BQ7" s="348"/>
      <c r="BR7" s="348"/>
      <c r="BS7" s="348"/>
      <c r="BT7" s="348"/>
      <c r="BU7" s="348"/>
      <c r="BV7" s="348"/>
      <c r="BW7" s="349"/>
    </row>
    <row r="8" spans="2:75" ht="15" customHeight="1" x14ac:dyDescent="0.15">
      <c r="AI8" s="429"/>
      <c r="AJ8" s="346"/>
      <c r="AK8" s="346"/>
      <c r="AL8" s="346"/>
      <c r="AM8" s="346"/>
      <c r="AN8" s="346"/>
      <c r="AO8" s="346"/>
      <c r="AP8" s="346"/>
      <c r="AQ8" s="346"/>
      <c r="AR8" s="362"/>
      <c r="AS8" s="435"/>
      <c r="AT8" s="357"/>
      <c r="AU8" s="357"/>
      <c r="AV8" s="357"/>
      <c r="AW8" s="357"/>
      <c r="AX8" s="357"/>
      <c r="AY8" s="357"/>
      <c r="AZ8" s="357"/>
      <c r="BA8" s="357"/>
      <c r="BB8" s="357"/>
      <c r="BC8" s="357"/>
      <c r="BD8" s="357"/>
      <c r="BE8" s="436"/>
      <c r="BF8" s="357"/>
      <c r="BG8" s="357"/>
      <c r="BH8" s="357"/>
      <c r="BI8" s="357"/>
      <c r="BJ8" s="357"/>
      <c r="BK8" s="357"/>
      <c r="BL8" s="357"/>
      <c r="BM8" s="357"/>
      <c r="BN8" s="357"/>
      <c r="BO8" s="357"/>
      <c r="BP8" s="357"/>
      <c r="BQ8" s="357"/>
      <c r="BR8" s="357"/>
      <c r="BS8" s="357"/>
      <c r="BT8" s="357"/>
      <c r="BU8" s="357"/>
      <c r="BV8" s="357"/>
      <c r="BW8" s="358"/>
    </row>
    <row r="9" spans="2:75" ht="15" customHeight="1" x14ac:dyDescent="0.15">
      <c r="AI9" s="428" t="s">
        <v>319</v>
      </c>
      <c r="AJ9" s="342"/>
      <c r="AK9" s="342"/>
      <c r="AL9" s="342"/>
      <c r="AM9" s="342"/>
      <c r="AN9" s="342"/>
      <c r="AO9" s="342"/>
      <c r="AP9" s="342"/>
      <c r="AQ9" s="342"/>
      <c r="AR9" s="360"/>
      <c r="AS9" s="437" t="s">
        <v>304</v>
      </c>
      <c r="AT9" s="348"/>
      <c r="AU9" s="348"/>
      <c r="AV9" s="348"/>
      <c r="AW9" s="348"/>
      <c r="AX9" s="348"/>
      <c r="AY9" s="348"/>
      <c r="AZ9" s="348"/>
      <c r="BA9" s="348"/>
      <c r="BB9" s="348"/>
      <c r="BC9" s="348"/>
      <c r="BD9" s="348"/>
      <c r="BE9" s="438"/>
      <c r="BF9" s="348" t="s">
        <v>322</v>
      </c>
      <c r="BG9" s="348"/>
      <c r="BH9" s="348"/>
      <c r="BI9" s="348"/>
      <c r="BJ9" s="348"/>
      <c r="BK9" s="348"/>
      <c r="BL9" s="348"/>
      <c r="BM9" s="348"/>
      <c r="BN9" s="348"/>
      <c r="BO9" s="348"/>
      <c r="BP9" s="348"/>
      <c r="BQ9" s="348"/>
      <c r="BR9" s="348"/>
      <c r="BS9" s="348"/>
      <c r="BT9" s="348"/>
      <c r="BU9" s="348"/>
      <c r="BV9" s="348"/>
      <c r="BW9" s="349"/>
    </row>
    <row r="10" spans="2:75" ht="15" customHeight="1" x14ac:dyDescent="0.15">
      <c r="AI10" s="430"/>
      <c r="AJ10" s="344"/>
      <c r="AK10" s="344"/>
      <c r="AL10" s="344"/>
      <c r="AM10" s="344"/>
      <c r="AN10" s="344"/>
      <c r="AO10" s="344"/>
      <c r="AP10" s="344"/>
      <c r="AQ10" s="344"/>
      <c r="AR10" s="361"/>
      <c r="AS10" s="439"/>
      <c r="AT10" s="351"/>
      <c r="AU10" s="351"/>
      <c r="AV10" s="351"/>
      <c r="AW10" s="351"/>
      <c r="AX10" s="351"/>
      <c r="AY10" s="351"/>
      <c r="AZ10" s="351"/>
      <c r="BA10" s="351"/>
      <c r="BB10" s="351"/>
      <c r="BC10" s="351"/>
      <c r="BD10" s="351"/>
      <c r="BE10" s="440"/>
      <c r="BF10" s="351"/>
      <c r="BG10" s="351"/>
      <c r="BH10" s="351"/>
      <c r="BI10" s="351"/>
      <c r="BJ10" s="351"/>
      <c r="BK10" s="351"/>
      <c r="BL10" s="351"/>
      <c r="BM10" s="351"/>
      <c r="BN10" s="351"/>
      <c r="BO10" s="351"/>
      <c r="BP10" s="351"/>
      <c r="BQ10" s="351"/>
      <c r="BR10" s="351"/>
      <c r="BS10" s="351"/>
      <c r="BT10" s="351"/>
      <c r="BU10" s="351"/>
      <c r="BV10" s="351"/>
      <c r="BW10" s="352"/>
    </row>
    <row r="11" spans="2:75" ht="15" customHeight="1" x14ac:dyDescent="0.15">
      <c r="N11" s="28"/>
      <c r="O11" s="168"/>
      <c r="P11" s="168"/>
      <c r="Q11" s="168"/>
      <c r="R11" s="168"/>
      <c r="S11" s="168"/>
      <c r="T11" s="168"/>
      <c r="U11" s="168"/>
      <c r="V11" s="168"/>
      <c r="W11" s="168"/>
      <c r="X11" s="168"/>
      <c r="Y11" s="168"/>
      <c r="Z11" s="168"/>
      <c r="AA11" s="168"/>
      <c r="AB11" s="168"/>
      <c r="AI11" s="429"/>
      <c r="AJ11" s="346"/>
      <c r="AK11" s="346"/>
      <c r="AL11" s="346"/>
      <c r="AM11" s="346"/>
      <c r="AN11" s="346"/>
      <c r="AO11" s="346"/>
      <c r="AP11" s="346"/>
      <c r="AQ11" s="346"/>
      <c r="AR11" s="362"/>
      <c r="AS11" s="435"/>
      <c r="AT11" s="357"/>
      <c r="AU11" s="357"/>
      <c r="AV11" s="357"/>
      <c r="AW11" s="357"/>
      <c r="AX11" s="357"/>
      <c r="AY11" s="357"/>
      <c r="AZ11" s="357"/>
      <c r="BA11" s="357"/>
      <c r="BB11" s="357"/>
      <c r="BC11" s="357"/>
      <c r="BD11" s="357"/>
      <c r="BE11" s="436"/>
      <c r="BF11" s="357"/>
      <c r="BG11" s="357"/>
      <c r="BH11" s="357"/>
      <c r="BI11" s="357"/>
      <c r="BJ11" s="357"/>
      <c r="BK11" s="357"/>
      <c r="BL11" s="357"/>
      <c r="BM11" s="357"/>
      <c r="BN11" s="357"/>
      <c r="BO11" s="357"/>
      <c r="BP11" s="357"/>
      <c r="BQ11" s="357"/>
      <c r="BR11" s="357"/>
      <c r="BS11" s="357"/>
      <c r="BT11" s="357"/>
      <c r="BU11" s="357"/>
      <c r="BV11" s="357"/>
      <c r="BW11" s="358"/>
    </row>
    <row r="12" spans="2:75" ht="15" customHeight="1" x14ac:dyDescent="0.15">
      <c r="N12" s="64"/>
      <c r="AA12" s="169"/>
      <c r="AB12" s="169"/>
      <c r="AI12" s="347" t="s">
        <v>312</v>
      </c>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348"/>
      <c r="BG12" s="348"/>
      <c r="BH12" s="348"/>
      <c r="BI12" s="348"/>
      <c r="BJ12" s="348"/>
      <c r="BK12" s="348"/>
      <c r="BL12" s="348"/>
      <c r="BM12" s="348"/>
      <c r="BN12" s="348"/>
      <c r="BO12" s="348"/>
      <c r="BP12" s="348"/>
      <c r="BQ12" s="348"/>
      <c r="BR12" s="348"/>
      <c r="BS12" s="348"/>
      <c r="BT12" s="348"/>
      <c r="BU12" s="348"/>
      <c r="BV12" s="348"/>
      <c r="BW12" s="349"/>
    </row>
    <row r="13" spans="2:75" ht="15" customHeight="1" x14ac:dyDescent="0.15">
      <c r="M13" s="28"/>
      <c r="N13" s="64"/>
      <c r="AA13" s="169"/>
      <c r="AB13" s="169"/>
      <c r="AI13" s="350"/>
      <c r="AJ13" s="351"/>
      <c r="AK13" s="351"/>
      <c r="AL13" s="351"/>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1"/>
      <c r="BW13" s="352"/>
    </row>
    <row r="14" spans="2:75" ht="15" customHeight="1" thickBot="1" x14ac:dyDescent="0.2">
      <c r="M14" s="28"/>
      <c r="N14" s="64"/>
      <c r="AA14" s="169"/>
      <c r="AB14" s="169"/>
      <c r="AI14" s="350"/>
      <c r="AJ14" s="351"/>
      <c r="AK14" s="351"/>
      <c r="AL14" s="351"/>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351"/>
      <c r="BQ14" s="351"/>
      <c r="BR14" s="353"/>
      <c r="BS14" s="353"/>
      <c r="BT14" s="353"/>
      <c r="BU14" s="353"/>
      <c r="BV14" s="353"/>
      <c r="BW14" s="354"/>
    </row>
    <row r="15" spans="2:75" ht="15" customHeight="1" x14ac:dyDescent="0.15">
      <c r="AI15" s="190" t="s">
        <v>284</v>
      </c>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row>
    <row r="17" spans="2:75" ht="15" customHeight="1" thickBot="1" x14ac:dyDescent="0.2">
      <c r="AI17" s="341" t="s">
        <v>142</v>
      </c>
      <c r="AJ17" s="342"/>
      <c r="AK17" s="342"/>
      <c r="AL17" s="342"/>
      <c r="AM17" s="342"/>
      <c r="AN17" s="342"/>
      <c r="AO17" s="342"/>
      <c r="AP17" s="342"/>
      <c r="AQ17" s="342"/>
      <c r="AR17" s="342"/>
      <c r="AS17" s="342"/>
      <c r="AT17" s="342"/>
      <c r="AU17" s="359" t="s">
        <v>376</v>
      </c>
      <c r="AV17" s="359"/>
      <c r="AW17" s="359"/>
      <c r="AX17" s="359"/>
      <c r="AY17" s="359"/>
      <c r="AZ17" s="359"/>
      <c r="BA17" s="359"/>
      <c r="BB17" s="359"/>
      <c r="BC17" s="359"/>
      <c r="BD17" s="359"/>
      <c r="BE17" s="359"/>
      <c r="BF17" s="359"/>
      <c r="BG17" s="359"/>
      <c r="BH17" s="359"/>
      <c r="BI17" s="359"/>
      <c r="BJ17" s="359"/>
      <c r="BK17" s="359"/>
      <c r="BL17" s="359"/>
      <c r="BM17" s="341" t="s">
        <v>111</v>
      </c>
      <c r="BN17" s="342"/>
      <c r="BO17" s="342"/>
      <c r="BP17" s="342"/>
      <c r="BQ17" s="342"/>
      <c r="BR17" s="342"/>
      <c r="BS17" s="342"/>
      <c r="BT17" s="342"/>
      <c r="BU17" s="342"/>
      <c r="BV17" s="342"/>
      <c r="BW17" s="360"/>
    </row>
    <row r="18" spans="2:75" ht="15" customHeight="1" thickTop="1" x14ac:dyDescent="0.15">
      <c r="B18" s="405" t="s">
        <v>67</v>
      </c>
      <c r="C18" s="406"/>
      <c r="D18" s="406"/>
      <c r="E18" s="406"/>
      <c r="F18" s="406"/>
      <c r="G18" s="406"/>
      <c r="H18" s="406"/>
      <c r="I18" s="406"/>
      <c r="J18" s="406"/>
      <c r="K18" s="406"/>
      <c r="L18" s="406"/>
      <c r="M18" s="406"/>
      <c r="N18" s="406"/>
      <c r="O18" s="406"/>
      <c r="P18" s="406"/>
      <c r="Q18" s="406"/>
      <c r="R18" s="406"/>
      <c r="S18" s="406"/>
      <c r="T18" s="406"/>
      <c r="U18" s="406"/>
      <c r="V18" s="407"/>
      <c r="W18" s="394" t="s">
        <v>68</v>
      </c>
      <c r="X18" s="395"/>
      <c r="Y18" s="395"/>
      <c r="Z18" s="395"/>
      <c r="AA18" s="395"/>
      <c r="AB18" s="395"/>
      <c r="AC18" s="396"/>
      <c r="AI18" s="343"/>
      <c r="AJ18" s="344"/>
      <c r="AK18" s="344"/>
      <c r="AL18" s="344"/>
      <c r="AM18" s="344"/>
      <c r="AN18" s="344"/>
      <c r="AO18" s="344"/>
      <c r="AP18" s="344"/>
      <c r="AQ18" s="344"/>
      <c r="AR18" s="344"/>
      <c r="AS18" s="344"/>
      <c r="AT18" s="344"/>
      <c r="AU18" s="359"/>
      <c r="AV18" s="359"/>
      <c r="AW18" s="359"/>
      <c r="AX18" s="359"/>
      <c r="AY18" s="359"/>
      <c r="AZ18" s="359"/>
      <c r="BA18" s="359"/>
      <c r="BB18" s="359"/>
      <c r="BC18" s="359"/>
      <c r="BD18" s="359"/>
      <c r="BE18" s="359"/>
      <c r="BF18" s="359"/>
      <c r="BG18" s="359"/>
      <c r="BH18" s="359"/>
      <c r="BI18" s="359"/>
      <c r="BJ18" s="359"/>
      <c r="BK18" s="359"/>
      <c r="BL18" s="359"/>
      <c r="BM18" s="343"/>
      <c r="BN18" s="344"/>
      <c r="BO18" s="344"/>
      <c r="BP18" s="344"/>
      <c r="BQ18" s="344"/>
      <c r="BR18" s="344"/>
      <c r="BS18" s="344"/>
      <c r="BT18" s="344"/>
      <c r="BU18" s="344"/>
      <c r="BV18" s="344"/>
      <c r="BW18" s="361"/>
    </row>
    <row r="19" spans="2:75" ht="15" customHeight="1" x14ac:dyDescent="0.15">
      <c r="B19" s="364" t="s">
        <v>105</v>
      </c>
      <c r="C19" s="330"/>
      <c r="D19" s="330"/>
      <c r="E19" s="330"/>
      <c r="F19" s="330"/>
      <c r="G19" s="330"/>
      <c r="H19" s="330"/>
      <c r="I19" s="330" t="s">
        <v>106</v>
      </c>
      <c r="J19" s="330"/>
      <c r="K19" s="330"/>
      <c r="L19" s="330"/>
      <c r="M19" s="330"/>
      <c r="N19" s="330"/>
      <c r="O19" s="330"/>
      <c r="P19" s="330" t="s">
        <v>107</v>
      </c>
      <c r="Q19" s="330"/>
      <c r="R19" s="330"/>
      <c r="S19" s="330"/>
      <c r="T19" s="330"/>
      <c r="U19" s="330"/>
      <c r="V19" s="398"/>
      <c r="W19" s="397" t="s">
        <v>108</v>
      </c>
      <c r="X19" s="330"/>
      <c r="Y19" s="330"/>
      <c r="Z19" s="330"/>
      <c r="AA19" s="330"/>
      <c r="AB19" s="330"/>
      <c r="AC19" s="398"/>
      <c r="AI19" s="345"/>
      <c r="AJ19" s="346"/>
      <c r="AK19" s="346"/>
      <c r="AL19" s="346"/>
      <c r="AM19" s="346"/>
      <c r="AN19" s="346"/>
      <c r="AO19" s="346"/>
      <c r="AP19" s="346"/>
      <c r="AQ19" s="346"/>
      <c r="AR19" s="346"/>
      <c r="AS19" s="346"/>
      <c r="AT19" s="346"/>
      <c r="AU19" s="359"/>
      <c r="AV19" s="359"/>
      <c r="AW19" s="359"/>
      <c r="AX19" s="359"/>
      <c r="AY19" s="359"/>
      <c r="AZ19" s="359"/>
      <c r="BA19" s="359"/>
      <c r="BB19" s="359"/>
      <c r="BC19" s="359"/>
      <c r="BD19" s="359"/>
      <c r="BE19" s="359"/>
      <c r="BF19" s="359"/>
      <c r="BG19" s="359"/>
      <c r="BH19" s="359"/>
      <c r="BI19" s="359"/>
      <c r="BJ19" s="359"/>
      <c r="BK19" s="359"/>
      <c r="BL19" s="359"/>
      <c r="BM19" s="345"/>
      <c r="BN19" s="346"/>
      <c r="BO19" s="346"/>
      <c r="BP19" s="346"/>
      <c r="BQ19" s="346"/>
      <c r="BR19" s="346"/>
      <c r="BS19" s="346"/>
      <c r="BT19" s="346"/>
      <c r="BU19" s="346"/>
      <c r="BV19" s="346"/>
      <c r="BW19" s="362"/>
    </row>
    <row r="20" spans="2:75" ht="15" customHeight="1" x14ac:dyDescent="0.15">
      <c r="B20" s="365" t="s">
        <v>143</v>
      </c>
      <c r="C20" s="363"/>
      <c r="D20" s="363"/>
      <c r="E20" s="363"/>
      <c r="F20" s="363"/>
      <c r="G20" s="363"/>
      <c r="H20" s="363"/>
      <c r="I20" s="416" t="s">
        <v>178</v>
      </c>
      <c r="J20" s="416"/>
      <c r="K20" s="416"/>
      <c r="L20" s="416"/>
      <c r="M20" s="416"/>
      <c r="N20" s="416"/>
      <c r="O20" s="416"/>
      <c r="P20" s="363" t="s">
        <v>110</v>
      </c>
      <c r="Q20" s="363"/>
      <c r="R20" s="363"/>
      <c r="S20" s="363"/>
      <c r="T20" s="363"/>
      <c r="U20" s="363"/>
      <c r="V20" s="402"/>
      <c r="W20" s="399" t="s">
        <v>109</v>
      </c>
      <c r="X20" s="400"/>
      <c r="Y20" s="400"/>
      <c r="Z20" s="400"/>
      <c r="AA20" s="400"/>
      <c r="AB20" s="400"/>
      <c r="AC20" s="401"/>
      <c r="AI20" s="343" t="s">
        <v>315</v>
      </c>
      <c r="AJ20" s="344"/>
      <c r="AK20" s="344"/>
      <c r="AL20" s="344"/>
      <c r="AM20" s="344"/>
      <c r="AN20" s="344"/>
      <c r="AO20" s="344"/>
      <c r="AP20" s="344"/>
      <c r="AQ20" s="344"/>
      <c r="AR20" s="344"/>
      <c r="AS20" s="344"/>
      <c r="AT20" s="344"/>
      <c r="AU20" s="359" t="s">
        <v>310</v>
      </c>
      <c r="AV20" s="359"/>
      <c r="AW20" s="359"/>
      <c r="AX20" s="359"/>
      <c r="AY20" s="359"/>
      <c r="AZ20" s="359"/>
      <c r="BA20" s="359"/>
      <c r="BB20" s="359"/>
      <c r="BC20" s="359"/>
      <c r="BD20" s="359"/>
      <c r="BE20" s="359"/>
      <c r="BF20" s="359"/>
      <c r="BG20" s="359"/>
      <c r="BH20" s="359"/>
      <c r="BI20" s="359"/>
      <c r="BJ20" s="359"/>
      <c r="BK20" s="359"/>
      <c r="BL20" s="359"/>
      <c r="BM20" s="341" t="s">
        <v>311</v>
      </c>
      <c r="BN20" s="342"/>
      <c r="BO20" s="342"/>
      <c r="BP20" s="342"/>
      <c r="BQ20" s="342"/>
      <c r="BR20" s="342"/>
      <c r="BS20" s="342"/>
      <c r="BT20" s="342"/>
      <c r="BU20" s="342"/>
      <c r="BV20" s="342"/>
      <c r="BW20" s="360"/>
    </row>
    <row r="21" spans="2:75" ht="15" customHeight="1" x14ac:dyDescent="0.15">
      <c r="B21" s="365"/>
      <c r="C21" s="363"/>
      <c r="D21" s="363"/>
      <c r="E21" s="363"/>
      <c r="F21" s="363"/>
      <c r="G21" s="363"/>
      <c r="H21" s="363"/>
      <c r="I21" s="416"/>
      <c r="J21" s="416"/>
      <c r="K21" s="416"/>
      <c r="L21" s="416"/>
      <c r="M21" s="416"/>
      <c r="N21" s="416"/>
      <c r="O21" s="416"/>
      <c r="P21" s="363"/>
      <c r="Q21" s="363"/>
      <c r="R21" s="363"/>
      <c r="S21" s="363"/>
      <c r="T21" s="363"/>
      <c r="U21" s="363"/>
      <c r="V21" s="402"/>
      <c r="W21" s="399"/>
      <c r="X21" s="400"/>
      <c r="Y21" s="400"/>
      <c r="Z21" s="400"/>
      <c r="AA21" s="400"/>
      <c r="AB21" s="400"/>
      <c r="AC21" s="401"/>
      <c r="AI21" s="343"/>
      <c r="AJ21" s="344"/>
      <c r="AK21" s="344"/>
      <c r="AL21" s="344"/>
      <c r="AM21" s="344"/>
      <c r="AN21" s="344"/>
      <c r="AO21" s="344"/>
      <c r="AP21" s="344"/>
      <c r="AQ21" s="344"/>
      <c r="AR21" s="344"/>
      <c r="AS21" s="344"/>
      <c r="AT21" s="344"/>
      <c r="AU21" s="359"/>
      <c r="AV21" s="359"/>
      <c r="AW21" s="359"/>
      <c r="AX21" s="359"/>
      <c r="AY21" s="359"/>
      <c r="AZ21" s="359"/>
      <c r="BA21" s="359"/>
      <c r="BB21" s="359"/>
      <c r="BC21" s="359"/>
      <c r="BD21" s="359"/>
      <c r="BE21" s="359"/>
      <c r="BF21" s="359"/>
      <c r="BG21" s="359"/>
      <c r="BH21" s="359"/>
      <c r="BI21" s="359"/>
      <c r="BJ21" s="359"/>
      <c r="BK21" s="359"/>
      <c r="BL21" s="359"/>
      <c r="BM21" s="343"/>
      <c r="BN21" s="344"/>
      <c r="BO21" s="344"/>
      <c r="BP21" s="344"/>
      <c r="BQ21" s="344"/>
      <c r="BR21" s="344"/>
      <c r="BS21" s="344"/>
      <c r="BT21" s="344"/>
      <c r="BU21" s="344"/>
      <c r="BV21" s="344"/>
      <c r="BW21" s="361"/>
    </row>
    <row r="22" spans="2:75" ht="15" customHeight="1" x14ac:dyDescent="0.15">
      <c r="B22" s="365" t="str">
        <f>IF(AND(BB44&lt;&gt;BB45,COUNTIF(AW45:BA47,"17日以上")=3),IF(BB45&gt;BB44,IF(OR((AX62-AP51)&gt;1,(BE62-AW51)&gt;1,(BL62-BD51)&gt;1),"○","×"),IF(OR((AP51-AX62)&gt;1,(AW51-BE62)&gt;1,(BD51-BL62)&gt;1),"○","×")),"×")</f>
        <v>×</v>
      </c>
      <c r="C22" s="363"/>
      <c r="D22" s="363"/>
      <c r="E22" s="363"/>
      <c r="F22" s="363"/>
      <c r="G22" s="363"/>
      <c r="H22" s="363"/>
      <c r="I22" s="363" t="e">
        <f ca="1">IF(AND(BR49="含む",COUNTIF(CA45:CA47,1)=3,OR(ABS(AX62-AX65)&gt;1,ABS(BE62-BE65)&gt;1,ABS(BL62-BL65)&gt;1)),"○","×")</f>
        <v>#DIV/0!</v>
      </c>
      <c r="J22" s="363"/>
      <c r="K22" s="363"/>
      <c r="L22" s="363"/>
      <c r="M22" s="363"/>
      <c r="N22" s="363"/>
      <c r="O22" s="363"/>
      <c r="P22" s="363" t="e">
        <f>IF(BB45&gt;BB44,IF(OR((AX65-AP51)&gt;0,(BE65-AW51)&gt;0,(BL65-BD51)&gt;0),"○","×"),IF(OR((AP51-AX65)&gt;0,(AW51-BE65)&gt;0,(BD51-BL65)&gt;0),"○","×"))</f>
        <v>#DIV/0!</v>
      </c>
      <c r="Q22" s="363"/>
      <c r="R22" s="363"/>
      <c r="S22" s="363"/>
      <c r="T22" s="363"/>
      <c r="U22" s="363"/>
      <c r="V22" s="402"/>
      <c r="W22" s="379" t="e">
        <f>IF(OR(ABS(N59-N62)&gt;1,ABS(U59-U62)&gt;1,ABS(AB59-AB62)&gt;1),"○","×")</f>
        <v>#DIV/0!</v>
      </c>
      <c r="X22" s="363"/>
      <c r="Y22" s="363"/>
      <c r="Z22" s="363"/>
      <c r="AA22" s="363"/>
      <c r="AB22" s="363"/>
      <c r="AC22" s="402"/>
      <c r="AD22" s="54"/>
      <c r="AI22" s="345"/>
      <c r="AJ22" s="346"/>
      <c r="AK22" s="346"/>
      <c r="AL22" s="346"/>
      <c r="AM22" s="346"/>
      <c r="AN22" s="346"/>
      <c r="AO22" s="346"/>
      <c r="AP22" s="346"/>
      <c r="AQ22" s="346"/>
      <c r="AR22" s="346"/>
      <c r="AS22" s="346"/>
      <c r="AT22" s="346"/>
      <c r="AU22" s="359"/>
      <c r="AV22" s="359"/>
      <c r="AW22" s="359"/>
      <c r="AX22" s="359"/>
      <c r="AY22" s="359"/>
      <c r="AZ22" s="359"/>
      <c r="BA22" s="359"/>
      <c r="BB22" s="359"/>
      <c r="BC22" s="359"/>
      <c r="BD22" s="359"/>
      <c r="BE22" s="359"/>
      <c r="BF22" s="359"/>
      <c r="BG22" s="359"/>
      <c r="BH22" s="359"/>
      <c r="BI22" s="359"/>
      <c r="BJ22" s="359"/>
      <c r="BK22" s="359"/>
      <c r="BL22" s="359"/>
      <c r="BM22" s="345"/>
      <c r="BN22" s="346"/>
      <c r="BO22" s="346"/>
      <c r="BP22" s="346"/>
      <c r="BQ22" s="346"/>
      <c r="BR22" s="346"/>
      <c r="BS22" s="346"/>
      <c r="BT22" s="346"/>
      <c r="BU22" s="346"/>
      <c r="BV22" s="346"/>
      <c r="BW22" s="362"/>
    </row>
    <row r="23" spans="2:75" ht="15" customHeight="1" thickBot="1" x14ac:dyDescent="0.2">
      <c r="B23" s="366"/>
      <c r="C23" s="367"/>
      <c r="D23" s="367"/>
      <c r="E23" s="367"/>
      <c r="F23" s="367"/>
      <c r="G23" s="367"/>
      <c r="H23" s="367"/>
      <c r="I23" s="367"/>
      <c r="J23" s="367"/>
      <c r="K23" s="367"/>
      <c r="L23" s="367"/>
      <c r="M23" s="367"/>
      <c r="N23" s="367"/>
      <c r="O23" s="367"/>
      <c r="P23" s="367"/>
      <c r="Q23" s="367"/>
      <c r="R23" s="367"/>
      <c r="S23" s="367"/>
      <c r="T23" s="367"/>
      <c r="U23" s="367"/>
      <c r="V23" s="404"/>
      <c r="W23" s="403"/>
      <c r="X23" s="367"/>
      <c r="Y23" s="367"/>
      <c r="Z23" s="367"/>
      <c r="AA23" s="367"/>
      <c r="AB23" s="367"/>
      <c r="AC23" s="404"/>
      <c r="AD23" s="54"/>
    </row>
    <row r="24" spans="2:75" ht="15" customHeight="1" thickTop="1" x14ac:dyDescent="0.15">
      <c r="B24" s="368" t="s">
        <v>103</v>
      </c>
      <c r="C24" s="368"/>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F24" s="27" t="s">
        <v>159</v>
      </c>
      <c r="AG24" s="28"/>
      <c r="AH24" s="28"/>
      <c r="AI24" s="28"/>
      <c r="AJ24" s="28"/>
      <c r="AK24" s="28"/>
      <c r="AL24" s="28"/>
      <c r="AM24" s="28"/>
      <c r="AN24" s="28"/>
      <c r="AO24" s="28"/>
      <c r="AP24" s="28"/>
      <c r="AQ24" s="28"/>
      <c r="AR24" s="28"/>
      <c r="AS24" s="28"/>
      <c r="AT24" s="28"/>
      <c r="AU24" s="28"/>
      <c r="AV24" s="28"/>
      <c r="AW24" s="28"/>
      <c r="AX24" s="28"/>
      <c r="AY24" s="28"/>
      <c r="AZ24" s="28"/>
      <c r="BA24" s="28"/>
      <c r="BO24" s="28"/>
    </row>
    <row r="25" spans="2:75" ht="15" customHeight="1" thickBot="1" x14ac:dyDescent="0.2">
      <c r="B25" s="369"/>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F25" s="27" t="s">
        <v>298</v>
      </c>
      <c r="BO25" s="28"/>
    </row>
    <row r="26" spans="2:75" ht="15" customHeight="1" x14ac:dyDescent="0.15">
      <c r="B26" s="408" t="s">
        <v>105</v>
      </c>
      <c r="C26" s="409"/>
      <c r="D26" s="410"/>
      <c r="E26" s="22" t="s">
        <v>59</v>
      </c>
      <c r="F26" s="363" t="s">
        <v>106</v>
      </c>
      <c r="G26" s="363"/>
      <c r="H26" s="363"/>
      <c r="I26" s="22" t="s">
        <v>59</v>
      </c>
      <c r="J26" s="363" t="s">
        <v>107</v>
      </c>
      <c r="K26" s="363"/>
      <c r="L26" s="363"/>
      <c r="M26" s="22" t="s">
        <v>59</v>
      </c>
      <c r="N26" s="363" t="s">
        <v>302</v>
      </c>
      <c r="O26" s="363"/>
      <c r="P26" s="363"/>
      <c r="S26" s="408" t="s">
        <v>108</v>
      </c>
      <c r="T26" s="409"/>
      <c r="U26" s="410"/>
      <c r="V26" s="22" t="s">
        <v>62</v>
      </c>
      <c r="W26" s="363" t="s">
        <v>301</v>
      </c>
      <c r="X26" s="363"/>
      <c r="Y26" s="363"/>
      <c r="AF26" s="27" t="s">
        <v>299</v>
      </c>
    </row>
    <row r="27" spans="2:75" ht="15" customHeight="1" x14ac:dyDescent="0.15">
      <c r="B27" s="411"/>
      <c r="C27" s="363"/>
      <c r="D27" s="412"/>
      <c r="E27" s="22" t="s">
        <v>63</v>
      </c>
      <c r="F27" s="363"/>
      <c r="G27" s="363"/>
      <c r="H27" s="363"/>
      <c r="I27" s="22" t="s">
        <v>63</v>
      </c>
      <c r="J27" s="363"/>
      <c r="K27" s="363"/>
      <c r="L27" s="363"/>
      <c r="M27" s="22" t="s">
        <v>63</v>
      </c>
      <c r="N27" s="363"/>
      <c r="O27" s="363"/>
      <c r="P27" s="363"/>
      <c r="S27" s="411"/>
      <c r="T27" s="363"/>
      <c r="U27" s="412"/>
      <c r="V27" s="22" t="s">
        <v>300</v>
      </c>
      <c r="W27" s="363"/>
      <c r="X27" s="363"/>
      <c r="Y27" s="363"/>
      <c r="AF27" s="27" t="s">
        <v>139</v>
      </c>
    </row>
    <row r="28" spans="2:75" ht="15" customHeight="1" thickBot="1" x14ac:dyDescent="0.2">
      <c r="B28" s="413"/>
      <c r="C28" s="414"/>
      <c r="D28" s="415"/>
      <c r="F28" s="363"/>
      <c r="G28" s="363"/>
      <c r="H28" s="363"/>
      <c r="J28" s="363"/>
      <c r="K28" s="363"/>
      <c r="L28" s="363"/>
      <c r="N28" s="363"/>
      <c r="O28" s="363"/>
      <c r="P28" s="363"/>
      <c r="S28" s="413"/>
      <c r="T28" s="414"/>
      <c r="U28" s="415"/>
      <c r="W28" s="363"/>
      <c r="X28" s="363"/>
      <c r="Y28" s="363"/>
      <c r="AF28" s="27" t="s">
        <v>160</v>
      </c>
      <c r="AM28" s="27"/>
      <c r="AN28" s="27"/>
      <c r="AO28" s="27"/>
      <c r="AP28" s="27"/>
      <c r="AQ28" s="27"/>
      <c r="AR28" s="27"/>
      <c r="BC28" s="27"/>
      <c r="BD28" s="27"/>
      <c r="BE28" s="27"/>
      <c r="BF28" s="27"/>
      <c r="BG28" s="27"/>
      <c r="BH28" s="27"/>
      <c r="BI28" s="27"/>
      <c r="BJ28" s="27"/>
      <c r="BK28" s="27"/>
      <c r="BL28" s="27"/>
      <c r="BM28" s="27"/>
    </row>
    <row r="29" spans="2:75" s="27" customFormat="1" ht="15" customHeight="1" x14ac:dyDescent="0.15">
      <c r="B29" s="22"/>
      <c r="C29" s="22" t="s">
        <v>61</v>
      </c>
      <c r="D29" s="22" t="s">
        <v>60</v>
      </c>
      <c r="E29" s="22"/>
      <c r="F29" s="22"/>
      <c r="G29" s="22" t="s">
        <v>64</v>
      </c>
      <c r="H29" s="22" t="s">
        <v>60</v>
      </c>
      <c r="I29" s="22"/>
      <c r="J29" s="22"/>
      <c r="K29" s="22" t="s">
        <v>64</v>
      </c>
      <c r="L29" s="22" t="s">
        <v>60</v>
      </c>
      <c r="M29" s="22"/>
      <c r="N29" s="22"/>
      <c r="O29" s="22"/>
      <c r="P29" s="22"/>
      <c r="Q29" s="22"/>
      <c r="R29" s="22"/>
      <c r="S29" s="22"/>
      <c r="T29" s="22" t="s">
        <v>61</v>
      </c>
      <c r="U29" s="22" t="s">
        <v>60</v>
      </c>
      <c r="V29" s="22"/>
      <c r="W29" s="22"/>
      <c r="X29" s="22"/>
      <c r="Y29" s="22"/>
      <c r="AF29" s="27" t="s">
        <v>242</v>
      </c>
      <c r="AM29" s="22"/>
      <c r="AN29" s="22"/>
      <c r="AO29" s="22"/>
      <c r="AP29" s="22"/>
      <c r="AQ29" s="22"/>
      <c r="AR29" s="22"/>
      <c r="BC29" s="22"/>
      <c r="BD29" s="22"/>
      <c r="BE29" s="22"/>
      <c r="BF29" s="22"/>
      <c r="BG29" s="22"/>
      <c r="BH29" s="22"/>
      <c r="BI29" s="22"/>
      <c r="BJ29" s="22"/>
      <c r="BK29" s="22"/>
      <c r="BL29" s="22"/>
      <c r="BM29" s="22"/>
    </row>
    <row r="30" spans="2:75" ht="15" customHeight="1" x14ac:dyDescent="0.15">
      <c r="B30" s="363" t="s">
        <v>65</v>
      </c>
      <c r="C30" s="363"/>
      <c r="D30" s="363"/>
      <c r="F30" s="363" t="s">
        <v>338</v>
      </c>
      <c r="G30" s="363"/>
      <c r="H30" s="363"/>
      <c r="J30" s="363" t="s">
        <v>302</v>
      </c>
      <c r="K30" s="363"/>
      <c r="L30" s="363"/>
      <c r="S30" s="363" t="s">
        <v>339</v>
      </c>
      <c r="T30" s="363"/>
      <c r="U30" s="363"/>
      <c r="AF30" s="27" t="s">
        <v>337</v>
      </c>
    </row>
    <row r="31" spans="2:75" ht="15" customHeight="1" x14ac:dyDescent="0.15">
      <c r="B31" s="363"/>
      <c r="C31" s="363"/>
      <c r="D31" s="363"/>
      <c r="F31" s="363"/>
      <c r="G31" s="363"/>
      <c r="H31" s="363"/>
      <c r="J31" s="363"/>
      <c r="K31" s="363"/>
      <c r="L31" s="363"/>
      <c r="S31" s="363"/>
      <c r="T31" s="363"/>
      <c r="U31" s="363"/>
      <c r="V31" s="170"/>
      <c r="AF31" s="27" t="s">
        <v>243</v>
      </c>
    </row>
    <row r="32" spans="2:75" ht="15" customHeight="1" x14ac:dyDescent="0.15">
      <c r="B32" s="363"/>
      <c r="C32" s="363"/>
      <c r="D32" s="363"/>
      <c r="F32" s="363"/>
      <c r="G32" s="363"/>
      <c r="H32" s="363"/>
      <c r="J32" s="363"/>
      <c r="K32" s="363"/>
      <c r="L32" s="363"/>
      <c r="M32" s="29" t="s">
        <v>303</v>
      </c>
      <c r="S32" s="363"/>
      <c r="T32" s="363"/>
      <c r="U32" s="363"/>
      <c r="AF32" s="27" t="s">
        <v>187</v>
      </c>
      <c r="AG32" s="28"/>
      <c r="AH32" s="28"/>
      <c r="AI32" s="28"/>
      <c r="BO32" s="28"/>
    </row>
    <row r="33" spans="2:86" ht="15" customHeight="1" x14ac:dyDescent="0.15">
      <c r="AF33" s="28"/>
      <c r="AG33" s="28"/>
      <c r="AH33" s="28"/>
      <c r="AI33" s="28"/>
      <c r="BN33" s="28"/>
      <c r="BO33" s="28"/>
    </row>
    <row r="34" spans="2:86" ht="15" customHeight="1" x14ac:dyDescent="0.15">
      <c r="B34" s="27" t="s">
        <v>295</v>
      </c>
      <c r="AL34" s="27" t="s">
        <v>296</v>
      </c>
      <c r="CA34" s="27" t="s">
        <v>308</v>
      </c>
    </row>
    <row r="35" spans="2:86" ht="15" customHeight="1" x14ac:dyDescent="0.15">
      <c r="B35" s="370" t="s">
        <v>237</v>
      </c>
      <c r="C35" s="378"/>
      <c r="D35" s="378"/>
      <c r="E35" s="378"/>
      <c r="F35" s="378"/>
      <c r="G35" s="378"/>
      <c r="H35" s="378"/>
      <c r="I35" s="379"/>
      <c r="J35" s="400" t="s">
        <v>121</v>
      </c>
      <c r="K35" s="400"/>
      <c r="L35" s="400"/>
      <c r="M35" s="382" t="s">
        <v>27</v>
      </c>
      <c r="N35" s="382"/>
      <c r="O35" s="382"/>
      <c r="P35" s="382"/>
      <c r="Q35" s="383"/>
      <c r="R35" s="370" t="s">
        <v>28</v>
      </c>
      <c r="S35" s="378"/>
      <c r="T35" s="378"/>
      <c r="U35" s="378"/>
      <c r="V35" s="378"/>
      <c r="W35" s="379"/>
      <c r="X35" s="370" t="s">
        <v>29</v>
      </c>
      <c r="Y35" s="378"/>
      <c r="Z35" s="378"/>
      <c r="AA35" s="378"/>
      <c r="AB35" s="378"/>
      <c r="AC35" s="379"/>
      <c r="AD35" s="370" t="s">
        <v>30</v>
      </c>
      <c r="AE35" s="378"/>
      <c r="AF35" s="378"/>
      <c r="AG35" s="378"/>
      <c r="AH35" s="378"/>
      <c r="AI35" s="379"/>
      <c r="AL35" s="370" t="s">
        <v>237</v>
      </c>
      <c r="AM35" s="378"/>
      <c r="AN35" s="378"/>
      <c r="AO35" s="378"/>
      <c r="AP35" s="378"/>
      <c r="AQ35" s="378"/>
      <c r="AR35" s="378"/>
      <c r="AS35" s="379"/>
      <c r="AT35" s="400" t="s">
        <v>121</v>
      </c>
      <c r="AU35" s="400"/>
      <c r="AV35" s="400"/>
      <c r="AW35" s="382" t="s">
        <v>27</v>
      </c>
      <c r="AX35" s="382"/>
      <c r="AY35" s="382"/>
      <c r="AZ35" s="382"/>
      <c r="BA35" s="383"/>
      <c r="BB35" s="370" t="s">
        <v>28</v>
      </c>
      <c r="BC35" s="378"/>
      <c r="BD35" s="378"/>
      <c r="BE35" s="378"/>
      <c r="BF35" s="378"/>
      <c r="BG35" s="379"/>
      <c r="BH35" s="370" t="s">
        <v>29</v>
      </c>
      <c r="BI35" s="378"/>
      <c r="BJ35" s="378"/>
      <c r="BK35" s="378"/>
      <c r="BL35" s="378"/>
      <c r="BM35" s="379"/>
      <c r="BN35" s="370" t="s">
        <v>30</v>
      </c>
      <c r="BO35" s="378"/>
      <c r="BP35" s="378"/>
      <c r="BQ35" s="378"/>
      <c r="BR35" s="378"/>
      <c r="BS35" s="379"/>
      <c r="CA35" s="27" t="s">
        <v>140</v>
      </c>
    </row>
    <row r="36" spans="2:86" ht="15" customHeight="1" x14ac:dyDescent="0.15">
      <c r="B36" s="370" t="str">
        <f>'【入力用（定時用）】'!F21</f>
        <v>令和５年</v>
      </c>
      <c r="C36" s="378"/>
      <c r="D36" s="378"/>
      <c r="E36" s="378"/>
      <c r="F36" s="378"/>
      <c r="G36" s="378" t="str">
        <f>'【入力用（定時用）】'!F22</f>
        <v>７月</v>
      </c>
      <c r="H36" s="378"/>
      <c r="I36" s="379"/>
      <c r="J36" s="385">
        <f>'【入力用（定時用）】'!F23</f>
        <v>0</v>
      </c>
      <c r="K36" s="385"/>
      <c r="L36" s="385"/>
      <c r="M36" s="387" t="str">
        <f>IF('【入力用（定時用）】'!F24="×","17日未満","17日以上")</f>
        <v>17日以上</v>
      </c>
      <c r="N36" s="388"/>
      <c r="O36" s="388"/>
      <c r="P36" s="388"/>
      <c r="Q36" s="389"/>
      <c r="R36" s="374">
        <f>'【入力用（定時用）】'!F49</f>
        <v>0</v>
      </c>
      <c r="S36" s="374"/>
      <c r="T36" s="374"/>
      <c r="U36" s="386"/>
      <c r="V36" s="390" t="s">
        <v>34</v>
      </c>
      <c r="W36" s="391"/>
      <c r="X36" s="374">
        <f>'【入力用（定時用）】'!F50</f>
        <v>0</v>
      </c>
      <c r="Y36" s="374"/>
      <c r="Z36" s="374"/>
      <c r="AA36" s="386"/>
      <c r="AB36" s="390" t="s">
        <v>36</v>
      </c>
      <c r="AC36" s="391"/>
      <c r="AD36" s="374">
        <f>R36+X36</f>
        <v>0</v>
      </c>
      <c r="AE36" s="374"/>
      <c r="AF36" s="374"/>
      <c r="AG36" s="386"/>
      <c r="AH36" s="390" t="s">
        <v>48</v>
      </c>
      <c r="AI36" s="391"/>
      <c r="AL36" s="370" t="str">
        <f>'【入力用（随時用）】'!F21</f>
        <v>令和６年</v>
      </c>
      <c r="AM36" s="378"/>
      <c r="AN36" s="378"/>
      <c r="AO36" s="378"/>
      <c r="AP36" s="378"/>
      <c r="AQ36" s="378" t="str">
        <f>'【入力用（随時用）】'!F22</f>
        <v>１月</v>
      </c>
      <c r="AR36" s="378"/>
      <c r="AS36" s="379"/>
      <c r="AT36" s="385">
        <f>'【入力用（随時用）】'!F23</f>
        <v>0</v>
      </c>
      <c r="AU36" s="385"/>
      <c r="AV36" s="385"/>
      <c r="AW36" s="387" t="str">
        <f>IF('【入力用（随時用）】'!F24="×","17日未満","17日以上")</f>
        <v>17日以上</v>
      </c>
      <c r="AX36" s="388"/>
      <c r="AY36" s="388"/>
      <c r="AZ36" s="388"/>
      <c r="BA36" s="389"/>
      <c r="BB36" s="374">
        <f>'【入力用（随時用）】'!F49</f>
        <v>0</v>
      </c>
      <c r="BC36" s="374"/>
      <c r="BD36" s="374"/>
      <c r="BE36" s="386"/>
      <c r="BF36" s="390" t="s">
        <v>34</v>
      </c>
      <c r="BG36" s="391"/>
      <c r="BH36" s="374">
        <f>'【入力用（随時用）】'!F50</f>
        <v>0</v>
      </c>
      <c r="BI36" s="374"/>
      <c r="BJ36" s="374"/>
      <c r="BK36" s="386"/>
      <c r="BL36" s="390" t="s">
        <v>36</v>
      </c>
      <c r="BM36" s="391"/>
      <c r="BN36" s="374">
        <f>BB36+BH36</f>
        <v>0</v>
      </c>
      <c r="BO36" s="374"/>
      <c r="BP36" s="374"/>
      <c r="BQ36" s="386"/>
      <c r="BR36" s="390" t="s">
        <v>48</v>
      </c>
      <c r="BS36" s="391"/>
      <c r="CA36" s="28">
        <f t="shared" ref="CA36:CA47" si="0">IF(AND(M36="17日以上",J36="しない"),1,0)</f>
        <v>0</v>
      </c>
      <c r="CB36" s="28">
        <f t="shared" ref="CB36:CB47" si="1">IF(AND(AW36="17日以上",AT36="しない"),1,0)</f>
        <v>0</v>
      </c>
    </row>
    <row r="37" spans="2:86" ht="15" customHeight="1" x14ac:dyDescent="0.15">
      <c r="B37" s="370" t="str">
        <f>'【入力用（定時用）】'!G21</f>
        <v>令和５年</v>
      </c>
      <c r="C37" s="378"/>
      <c r="D37" s="378"/>
      <c r="E37" s="378"/>
      <c r="F37" s="378"/>
      <c r="G37" s="378" t="str">
        <f>'【入力用（定時用）】'!G22</f>
        <v>８月</v>
      </c>
      <c r="H37" s="378"/>
      <c r="I37" s="379"/>
      <c r="J37" s="385">
        <f>'【入力用（定時用）】'!G23</f>
        <v>0</v>
      </c>
      <c r="K37" s="385"/>
      <c r="L37" s="385"/>
      <c r="M37" s="387" t="str">
        <f>IF('【入力用（定時用）】'!G24="×","17日未満","17日以上")</f>
        <v>17日以上</v>
      </c>
      <c r="N37" s="388"/>
      <c r="O37" s="388"/>
      <c r="P37" s="388"/>
      <c r="Q37" s="389"/>
      <c r="R37" s="374">
        <f>'【入力用（定時用）】'!G49</f>
        <v>0</v>
      </c>
      <c r="S37" s="374"/>
      <c r="T37" s="374"/>
      <c r="U37" s="386"/>
      <c r="V37" s="390" t="s">
        <v>34</v>
      </c>
      <c r="W37" s="391"/>
      <c r="X37" s="374">
        <f>'【入力用（定時用）】'!G50</f>
        <v>0</v>
      </c>
      <c r="Y37" s="374"/>
      <c r="Z37" s="374"/>
      <c r="AA37" s="386"/>
      <c r="AB37" s="390" t="s">
        <v>36</v>
      </c>
      <c r="AC37" s="391"/>
      <c r="AD37" s="374">
        <f t="shared" ref="AD37:AD47" si="2">R37+X37</f>
        <v>0</v>
      </c>
      <c r="AE37" s="374"/>
      <c r="AF37" s="374"/>
      <c r="AG37" s="386"/>
      <c r="AH37" s="390" t="s">
        <v>48</v>
      </c>
      <c r="AI37" s="391"/>
      <c r="AL37" s="370" t="str">
        <f>'【入力用（随時用）】'!G21</f>
        <v>令和６年</v>
      </c>
      <c r="AM37" s="378"/>
      <c r="AN37" s="378"/>
      <c r="AO37" s="378"/>
      <c r="AP37" s="378"/>
      <c r="AQ37" s="378" t="str">
        <f>'【入力用（随時用）】'!G22</f>
        <v>２月</v>
      </c>
      <c r="AR37" s="378"/>
      <c r="AS37" s="379"/>
      <c r="AT37" s="385">
        <f>'【入力用（随時用）】'!G23</f>
        <v>0</v>
      </c>
      <c r="AU37" s="385"/>
      <c r="AV37" s="385"/>
      <c r="AW37" s="387" t="str">
        <f>IF('【入力用（随時用）】'!G24="×","17日未満","17日以上")</f>
        <v>17日以上</v>
      </c>
      <c r="AX37" s="388"/>
      <c r="AY37" s="388"/>
      <c r="AZ37" s="388"/>
      <c r="BA37" s="389"/>
      <c r="BB37" s="374">
        <f>'【入力用（随時用）】'!G49</f>
        <v>0</v>
      </c>
      <c r="BC37" s="374"/>
      <c r="BD37" s="374"/>
      <c r="BE37" s="386"/>
      <c r="BF37" s="390" t="s">
        <v>34</v>
      </c>
      <c r="BG37" s="391"/>
      <c r="BH37" s="374">
        <f>'【入力用（随時用）】'!G50</f>
        <v>0</v>
      </c>
      <c r="BI37" s="374"/>
      <c r="BJ37" s="374"/>
      <c r="BK37" s="386"/>
      <c r="BL37" s="390" t="s">
        <v>36</v>
      </c>
      <c r="BM37" s="391"/>
      <c r="BN37" s="374">
        <f t="shared" ref="BN37:BN47" si="3">BB37+BH37</f>
        <v>0</v>
      </c>
      <c r="BO37" s="374"/>
      <c r="BP37" s="374"/>
      <c r="BQ37" s="386"/>
      <c r="BR37" s="390" t="s">
        <v>48</v>
      </c>
      <c r="BS37" s="391"/>
      <c r="CA37" s="28">
        <f t="shared" si="0"/>
        <v>0</v>
      </c>
      <c r="CB37" s="28">
        <f t="shared" si="1"/>
        <v>0</v>
      </c>
    </row>
    <row r="38" spans="2:86" ht="15" customHeight="1" x14ac:dyDescent="0.15">
      <c r="B38" s="370" t="str">
        <f>'【入力用（定時用）】'!H21</f>
        <v>令和５年</v>
      </c>
      <c r="C38" s="378"/>
      <c r="D38" s="378"/>
      <c r="E38" s="378"/>
      <c r="F38" s="378"/>
      <c r="G38" s="378" t="str">
        <f>'【入力用（定時用）】'!H22</f>
        <v>９月</v>
      </c>
      <c r="H38" s="378"/>
      <c r="I38" s="379"/>
      <c r="J38" s="385">
        <f>'【入力用（定時用）】'!H23</f>
        <v>0</v>
      </c>
      <c r="K38" s="385"/>
      <c r="L38" s="385"/>
      <c r="M38" s="387" t="str">
        <f>IF('【入力用（定時用）】'!H24="×","17日未満","17日以上")</f>
        <v>17日以上</v>
      </c>
      <c r="N38" s="388"/>
      <c r="O38" s="388"/>
      <c r="P38" s="388"/>
      <c r="Q38" s="389"/>
      <c r="R38" s="374">
        <f>'【入力用（定時用）】'!H49</f>
        <v>0</v>
      </c>
      <c r="S38" s="374"/>
      <c r="T38" s="374"/>
      <c r="U38" s="386"/>
      <c r="V38" s="390" t="s">
        <v>34</v>
      </c>
      <c r="W38" s="391"/>
      <c r="X38" s="374">
        <f>'【入力用（定時用）】'!H50</f>
        <v>0</v>
      </c>
      <c r="Y38" s="374"/>
      <c r="Z38" s="374"/>
      <c r="AA38" s="386"/>
      <c r="AB38" s="390" t="s">
        <v>36</v>
      </c>
      <c r="AC38" s="391"/>
      <c r="AD38" s="374">
        <f t="shared" si="2"/>
        <v>0</v>
      </c>
      <c r="AE38" s="374"/>
      <c r="AF38" s="374"/>
      <c r="AG38" s="386"/>
      <c r="AH38" s="390" t="s">
        <v>48</v>
      </c>
      <c r="AI38" s="391"/>
      <c r="AL38" s="370" t="str">
        <f>'【入力用（随時用）】'!H21</f>
        <v>令和６年</v>
      </c>
      <c r="AM38" s="378"/>
      <c r="AN38" s="378"/>
      <c r="AO38" s="378"/>
      <c r="AP38" s="378"/>
      <c r="AQ38" s="378" t="str">
        <f>'【入力用（随時用）】'!H22</f>
        <v>３月</v>
      </c>
      <c r="AR38" s="378"/>
      <c r="AS38" s="379"/>
      <c r="AT38" s="385">
        <f>'【入力用（随時用）】'!H23</f>
        <v>0</v>
      </c>
      <c r="AU38" s="385"/>
      <c r="AV38" s="385"/>
      <c r="AW38" s="387" t="str">
        <f>IF('【入力用（随時用）】'!H24="×","17日未満","17日以上")</f>
        <v>17日以上</v>
      </c>
      <c r="AX38" s="388"/>
      <c r="AY38" s="388"/>
      <c r="AZ38" s="388"/>
      <c r="BA38" s="389"/>
      <c r="BB38" s="374">
        <f>'【入力用（随時用）】'!H49</f>
        <v>0</v>
      </c>
      <c r="BC38" s="374"/>
      <c r="BD38" s="374"/>
      <c r="BE38" s="386"/>
      <c r="BF38" s="390" t="s">
        <v>34</v>
      </c>
      <c r="BG38" s="391"/>
      <c r="BH38" s="374">
        <f>'【入力用（随時用）】'!H50</f>
        <v>0</v>
      </c>
      <c r="BI38" s="374"/>
      <c r="BJ38" s="374"/>
      <c r="BK38" s="386"/>
      <c r="BL38" s="390" t="s">
        <v>36</v>
      </c>
      <c r="BM38" s="391"/>
      <c r="BN38" s="374">
        <f t="shared" si="3"/>
        <v>0</v>
      </c>
      <c r="BO38" s="374"/>
      <c r="BP38" s="374"/>
      <c r="BQ38" s="386"/>
      <c r="BR38" s="390" t="s">
        <v>48</v>
      </c>
      <c r="BS38" s="391"/>
      <c r="CA38" s="28">
        <f t="shared" si="0"/>
        <v>0</v>
      </c>
      <c r="CB38" s="28">
        <f t="shared" si="1"/>
        <v>0</v>
      </c>
    </row>
    <row r="39" spans="2:86" ht="15" customHeight="1" x14ac:dyDescent="0.15">
      <c r="B39" s="370" t="str">
        <f>'【入力用（定時用）】'!I21</f>
        <v>令和５年</v>
      </c>
      <c r="C39" s="378"/>
      <c r="D39" s="378"/>
      <c r="E39" s="378"/>
      <c r="F39" s="378"/>
      <c r="G39" s="378" t="str">
        <f>'【入力用（定時用）】'!I22</f>
        <v>10月</v>
      </c>
      <c r="H39" s="378"/>
      <c r="I39" s="379"/>
      <c r="J39" s="385">
        <f>'【入力用（定時用）】'!I23</f>
        <v>0</v>
      </c>
      <c r="K39" s="385"/>
      <c r="L39" s="385"/>
      <c r="M39" s="387" t="str">
        <f>IF('【入力用（定時用）】'!I24="×","17日未満","17日以上")</f>
        <v>17日以上</v>
      </c>
      <c r="N39" s="388"/>
      <c r="O39" s="388"/>
      <c r="P39" s="388"/>
      <c r="Q39" s="389"/>
      <c r="R39" s="374">
        <f>'【入力用（定時用）】'!I49</f>
        <v>0</v>
      </c>
      <c r="S39" s="374"/>
      <c r="T39" s="374"/>
      <c r="U39" s="386"/>
      <c r="V39" s="390" t="s">
        <v>34</v>
      </c>
      <c r="W39" s="391"/>
      <c r="X39" s="374">
        <f>'【入力用（定時用）】'!I50</f>
        <v>0</v>
      </c>
      <c r="Y39" s="374"/>
      <c r="Z39" s="374"/>
      <c r="AA39" s="386"/>
      <c r="AB39" s="390" t="s">
        <v>36</v>
      </c>
      <c r="AC39" s="391"/>
      <c r="AD39" s="374">
        <f t="shared" si="2"/>
        <v>0</v>
      </c>
      <c r="AE39" s="374"/>
      <c r="AF39" s="374"/>
      <c r="AG39" s="386"/>
      <c r="AH39" s="390" t="s">
        <v>48</v>
      </c>
      <c r="AI39" s="391"/>
      <c r="AL39" s="370" t="str">
        <f>'【入力用（随時用）】'!I21</f>
        <v>令和６年</v>
      </c>
      <c r="AM39" s="378"/>
      <c r="AN39" s="378"/>
      <c r="AO39" s="378"/>
      <c r="AP39" s="378"/>
      <c r="AQ39" s="378" t="str">
        <f>'【入力用（随時用）】'!I22</f>
        <v>４月</v>
      </c>
      <c r="AR39" s="378"/>
      <c r="AS39" s="379"/>
      <c r="AT39" s="385">
        <f>'【入力用（随時用）】'!I23</f>
        <v>0</v>
      </c>
      <c r="AU39" s="385"/>
      <c r="AV39" s="385"/>
      <c r="AW39" s="387" t="str">
        <f>IF('【入力用（随時用）】'!I24="×","17日未満","17日以上")</f>
        <v>17日以上</v>
      </c>
      <c r="AX39" s="388"/>
      <c r="AY39" s="388"/>
      <c r="AZ39" s="388"/>
      <c r="BA39" s="389"/>
      <c r="BB39" s="374">
        <f>'【入力用（随時用）】'!I49</f>
        <v>0</v>
      </c>
      <c r="BC39" s="374"/>
      <c r="BD39" s="374"/>
      <c r="BE39" s="386"/>
      <c r="BF39" s="390" t="s">
        <v>34</v>
      </c>
      <c r="BG39" s="391"/>
      <c r="BH39" s="374">
        <f>'【入力用（随時用）】'!I50</f>
        <v>0</v>
      </c>
      <c r="BI39" s="374"/>
      <c r="BJ39" s="374"/>
      <c r="BK39" s="386"/>
      <c r="BL39" s="390" t="s">
        <v>36</v>
      </c>
      <c r="BM39" s="391"/>
      <c r="BN39" s="374">
        <f t="shared" si="3"/>
        <v>0</v>
      </c>
      <c r="BO39" s="374"/>
      <c r="BP39" s="374"/>
      <c r="BQ39" s="386"/>
      <c r="BR39" s="390" t="s">
        <v>48</v>
      </c>
      <c r="BS39" s="391"/>
      <c r="CA39" s="28">
        <f t="shared" si="0"/>
        <v>0</v>
      </c>
      <c r="CB39" s="28">
        <f t="shared" si="1"/>
        <v>0</v>
      </c>
      <c r="CE39" s="27" t="s">
        <v>141</v>
      </c>
    </row>
    <row r="40" spans="2:86" ht="15" customHeight="1" x14ac:dyDescent="0.15">
      <c r="B40" s="370" t="str">
        <f>'【入力用（定時用）】'!J21</f>
        <v>令和５年</v>
      </c>
      <c r="C40" s="378"/>
      <c r="D40" s="378"/>
      <c r="E40" s="378"/>
      <c r="F40" s="378"/>
      <c r="G40" s="378" t="str">
        <f>'【入力用（定時用）】'!J22</f>
        <v>11月</v>
      </c>
      <c r="H40" s="378"/>
      <c r="I40" s="379"/>
      <c r="J40" s="385">
        <f>'【入力用（定時用）】'!J23</f>
        <v>0</v>
      </c>
      <c r="K40" s="385"/>
      <c r="L40" s="385"/>
      <c r="M40" s="387" t="str">
        <f>IF('【入力用（定時用）】'!J24="×","17日未満","17日以上")</f>
        <v>17日以上</v>
      </c>
      <c r="N40" s="388"/>
      <c r="O40" s="388"/>
      <c r="P40" s="388"/>
      <c r="Q40" s="389"/>
      <c r="R40" s="374">
        <f>'【入力用（定時用）】'!J49</f>
        <v>0</v>
      </c>
      <c r="S40" s="374"/>
      <c r="T40" s="374"/>
      <c r="U40" s="386"/>
      <c r="V40" s="390" t="s">
        <v>34</v>
      </c>
      <c r="W40" s="391"/>
      <c r="X40" s="374">
        <f>'【入力用（定時用）】'!J50</f>
        <v>0</v>
      </c>
      <c r="Y40" s="374"/>
      <c r="Z40" s="374"/>
      <c r="AA40" s="386"/>
      <c r="AB40" s="390" t="s">
        <v>36</v>
      </c>
      <c r="AC40" s="391"/>
      <c r="AD40" s="374">
        <f t="shared" si="2"/>
        <v>0</v>
      </c>
      <c r="AE40" s="374"/>
      <c r="AF40" s="374"/>
      <c r="AG40" s="386"/>
      <c r="AH40" s="390" t="s">
        <v>48</v>
      </c>
      <c r="AI40" s="391"/>
      <c r="AL40" s="370" t="str">
        <f>'【入力用（随時用）】'!J21</f>
        <v>令和６年</v>
      </c>
      <c r="AM40" s="378"/>
      <c r="AN40" s="378"/>
      <c r="AO40" s="378"/>
      <c r="AP40" s="378"/>
      <c r="AQ40" s="378" t="str">
        <f>'【入力用（随時用）】'!J22</f>
        <v>５月</v>
      </c>
      <c r="AR40" s="378"/>
      <c r="AS40" s="379"/>
      <c r="AT40" s="385">
        <f>'【入力用（随時用）】'!J23</f>
        <v>0</v>
      </c>
      <c r="AU40" s="385"/>
      <c r="AV40" s="385"/>
      <c r="AW40" s="387" t="str">
        <f>IF('【入力用（随時用）】'!J24="×","17日未満","17日以上")</f>
        <v>17日以上</v>
      </c>
      <c r="AX40" s="388"/>
      <c r="AY40" s="388"/>
      <c r="AZ40" s="388"/>
      <c r="BA40" s="389"/>
      <c r="BB40" s="374">
        <f>'【入力用（随時用）】'!J49</f>
        <v>0</v>
      </c>
      <c r="BC40" s="374"/>
      <c r="BD40" s="374"/>
      <c r="BE40" s="386"/>
      <c r="BF40" s="390" t="s">
        <v>34</v>
      </c>
      <c r="BG40" s="391"/>
      <c r="BH40" s="374">
        <f>'【入力用（随時用）】'!J50</f>
        <v>0</v>
      </c>
      <c r="BI40" s="374"/>
      <c r="BJ40" s="374"/>
      <c r="BK40" s="386"/>
      <c r="BL40" s="390" t="s">
        <v>36</v>
      </c>
      <c r="BM40" s="391"/>
      <c r="BN40" s="374">
        <f t="shared" si="3"/>
        <v>0</v>
      </c>
      <c r="BO40" s="374"/>
      <c r="BP40" s="374"/>
      <c r="BQ40" s="386"/>
      <c r="BR40" s="390" t="s">
        <v>48</v>
      </c>
      <c r="BS40" s="391"/>
      <c r="CA40" s="28">
        <f t="shared" si="0"/>
        <v>0</v>
      </c>
      <c r="CB40" s="28">
        <f t="shared" si="1"/>
        <v>0</v>
      </c>
      <c r="CE40" s="22" t="e">
        <f>IF(OR(F51=1,N59=1,N62=1,F51=50,N59=50,N62=50),1,0)</f>
        <v>#DIV/0!</v>
      </c>
      <c r="CF40" s="22" t="e">
        <f>IF(OR(M51=1,U59=1,U62=1,M51=32,U59=32,U62=32),1,0)</f>
        <v>#DIV/0!</v>
      </c>
      <c r="CG40" s="22" t="e">
        <f>IF(OR(T51=1,AB59=1,AB62=1,T51=32,AB59=32,AB62=32),1,0)</f>
        <v>#DIV/0!</v>
      </c>
      <c r="CH40" s="22" t="e">
        <f>IF(OR(CE40=1,CF40=1,CG40=1),1,0)</f>
        <v>#DIV/0!</v>
      </c>
    </row>
    <row r="41" spans="2:86" ht="15" customHeight="1" x14ac:dyDescent="0.15">
      <c r="B41" s="370" t="str">
        <f>'【入力用（定時用）】'!K21</f>
        <v>令和５年</v>
      </c>
      <c r="C41" s="378"/>
      <c r="D41" s="378"/>
      <c r="E41" s="378"/>
      <c r="F41" s="378"/>
      <c r="G41" s="378" t="str">
        <f>'【入力用（定時用）】'!K22</f>
        <v>12月</v>
      </c>
      <c r="H41" s="378"/>
      <c r="I41" s="379"/>
      <c r="J41" s="385">
        <f>'【入力用（定時用）】'!K23</f>
        <v>0</v>
      </c>
      <c r="K41" s="385"/>
      <c r="L41" s="385"/>
      <c r="M41" s="387" t="str">
        <f>IF('【入力用（定時用）】'!K24="×","17日未満","17日以上")</f>
        <v>17日以上</v>
      </c>
      <c r="N41" s="388"/>
      <c r="O41" s="388"/>
      <c r="P41" s="388"/>
      <c r="Q41" s="389"/>
      <c r="R41" s="374">
        <f>'【入力用（定時用）】'!K49</f>
        <v>0</v>
      </c>
      <c r="S41" s="374"/>
      <c r="T41" s="374"/>
      <c r="U41" s="386"/>
      <c r="V41" s="390" t="s">
        <v>34</v>
      </c>
      <c r="W41" s="391"/>
      <c r="X41" s="374">
        <f>'【入力用（定時用）】'!K50</f>
        <v>0</v>
      </c>
      <c r="Y41" s="374"/>
      <c r="Z41" s="374"/>
      <c r="AA41" s="386"/>
      <c r="AB41" s="390" t="s">
        <v>36</v>
      </c>
      <c r="AC41" s="391"/>
      <c r="AD41" s="374">
        <f t="shared" si="2"/>
        <v>0</v>
      </c>
      <c r="AE41" s="374"/>
      <c r="AF41" s="374"/>
      <c r="AG41" s="386"/>
      <c r="AH41" s="390" t="s">
        <v>48</v>
      </c>
      <c r="AI41" s="391"/>
      <c r="AL41" s="370" t="str">
        <f>'【入力用（随時用）】'!K21</f>
        <v>令和６年</v>
      </c>
      <c r="AM41" s="378"/>
      <c r="AN41" s="378"/>
      <c r="AO41" s="378"/>
      <c r="AP41" s="378"/>
      <c r="AQ41" s="378" t="str">
        <f>'【入力用（随時用）】'!K22</f>
        <v>６月</v>
      </c>
      <c r="AR41" s="378"/>
      <c r="AS41" s="379"/>
      <c r="AT41" s="385">
        <f>'【入力用（随時用）】'!K23</f>
        <v>0</v>
      </c>
      <c r="AU41" s="385"/>
      <c r="AV41" s="385"/>
      <c r="AW41" s="387" t="str">
        <f>IF('【入力用（随時用）】'!K24="×","17日未満","17日以上")</f>
        <v>17日以上</v>
      </c>
      <c r="AX41" s="388"/>
      <c r="AY41" s="388"/>
      <c r="AZ41" s="388"/>
      <c r="BA41" s="389"/>
      <c r="BB41" s="374">
        <f>'【入力用（随時用）】'!K49</f>
        <v>0</v>
      </c>
      <c r="BC41" s="374"/>
      <c r="BD41" s="374"/>
      <c r="BE41" s="386"/>
      <c r="BF41" s="390" t="s">
        <v>34</v>
      </c>
      <c r="BG41" s="391"/>
      <c r="BH41" s="374">
        <f>'【入力用（随時用）】'!K50</f>
        <v>0</v>
      </c>
      <c r="BI41" s="374"/>
      <c r="BJ41" s="374"/>
      <c r="BK41" s="386"/>
      <c r="BL41" s="390" t="s">
        <v>36</v>
      </c>
      <c r="BM41" s="391"/>
      <c r="BN41" s="374">
        <f t="shared" si="3"/>
        <v>0</v>
      </c>
      <c r="BO41" s="374"/>
      <c r="BP41" s="374"/>
      <c r="BQ41" s="386"/>
      <c r="BR41" s="390" t="s">
        <v>48</v>
      </c>
      <c r="BS41" s="391"/>
      <c r="CA41" s="28">
        <f t="shared" si="0"/>
        <v>0</v>
      </c>
      <c r="CB41" s="28">
        <f t="shared" si="1"/>
        <v>0</v>
      </c>
      <c r="CE41" s="22" t="e">
        <f ca="1">IF(OR(AP51=1,AX62=1,AX65=1,AP51=50,AX62=50,AX65=50),1,0)</f>
        <v>#DIV/0!</v>
      </c>
      <c r="CF41" s="22" t="e">
        <f ca="1">IF(OR(AW51=1,BE62=1,BE65=1,AW51=32,BE62=32,BE65=32),1,0)</f>
        <v>#DIV/0!</v>
      </c>
      <c r="CG41" s="22" t="e">
        <f ca="1">IF(OR(BD51=1,BL62=1,BL65=1,BD51=32,BL62=32,BL65=32),1,0)</f>
        <v>#DIV/0!</v>
      </c>
      <c r="CH41" s="22" t="e">
        <f ca="1">IF(OR(CE41=1,CF41=1,CG41=1),1,0)</f>
        <v>#DIV/0!</v>
      </c>
    </row>
    <row r="42" spans="2:86" ht="15" customHeight="1" x14ac:dyDescent="0.15">
      <c r="B42" s="370" t="str">
        <f>'【入力用（定時用）】'!L21</f>
        <v>令和６年</v>
      </c>
      <c r="C42" s="378"/>
      <c r="D42" s="378"/>
      <c r="E42" s="378"/>
      <c r="F42" s="378"/>
      <c r="G42" s="378" t="str">
        <f>'【入力用（定時用）】'!L22</f>
        <v>１月</v>
      </c>
      <c r="H42" s="378"/>
      <c r="I42" s="379"/>
      <c r="J42" s="385">
        <f>'【入力用（定時用）】'!L23</f>
        <v>0</v>
      </c>
      <c r="K42" s="385"/>
      <c r="L42" s="385"/>
      <c r="M42" s="387" t="str">
        <f>IF('【入力用（定時用）】'!L24="×","17日未満","17日以上")</f>
        <v>17日以上</v>
      </c>
      <c r="N42" s="388"/>
      <c r="O42" s="388"/>
      <c r="P42" s="388"/>
      <c r="Q42" s="389"/>
      <c r="R42" s="374">
        <f>'【入力用（定時用）】'!L49</f>
        <v>0</v>
      </c>
      <c r="S42" s="374"/>
      <c r="T42" s="374"/>
      <c r="U42" s="386"/>
      <c r="V42" s="390" t="s">
        <v>34</v>
      </c>
      <c r="W42" s="391"/>
      <c r="X42" s="374">
        <f>'【入力用（定時用）】'!L50</f>
        <v>0</v>
      </c>
      <c r="Y42" s="374"/>
      <c r="Z42" s="374"/>
      <c r="AA42" s="386"/>
      <c r="AB42" s="390" t="s">
        <v>36</v>
      </c>
      <c r="AC42" s="391"/>
      <c r="AD42" s="374">
        <f t="shared" si="2"/>
        <v>0</v>
      </c>
      <c r="AE42" s="374"/>
      <c r="AF42" s="374"/>
      <c r="AG42" s="386"/>
      <c r="AH42" s="390" t="s">
        <v>48</v>
      </c>
      <c r="AI42" s="391"/>
      <c r="AL42" s="370" t="str">
        <f>'【入力用（随時用）】'!L21</f>
        <v>令和６年</v>
      </c>
      <c r="AM42" s="378"/>
      <c r="AN42" s="378"/>
      <c r="AO42" s="378"/>
      <c r="AP42" s="378"/>
      <c r="AQ42" s="378" t="str">
        <f>'【入力用（随時用）】'!L22</f>
        <v>７月</v>
      </c>
      <c r="AR42" s="378"/>
      <c r="AS42" s="379"/>
      <c r="AT42" s="385">
        <f>'【入力用（随時用）】'!L23</f>
        <v>0</v>
      </c>
      <c r="AU42" s="385"/>
      <c r="AV42" s="385"/>
      <c r="AW42" s="387" t="str">
        <f>IF('【入力用（随時用）】'!L24="×","17日未満","17日以上")</f>
        <v>17日以上</v>
      </c>
      <c r="AX42" s="388"/>
      <c r="AY42" s="388"/>
      <c r="AZ42" s="388"/>
      <c r="BA42" s="389"/>
      <c r="BB42" s="374">
        <f>'【入力用（随時用）】'!L49</f>
        <v>0</v>
      </c>
      <c r="BC42" s="374"/>
      <c r="BD42" s="374"/>
      <c r="BE42" s="386"/>
      <c r="BF42" s="390" t="s">
        <v>34</v>
      </c>
      <c r="BG42" s="391"/>
      <c r="BH42" s="374">
        <f>'【入力用（随時用）】'!L50</f>
        <v>0</v>
      </c>
      <c r="BI42" s="374"/>
      <c r="BJ42" s="374"/>
      <c r="BK42" s="386"/>
      <c r="BL42" s="390" t="s">
        <v>36</v>
      </c>
      <c r="BM42" s="391"/>
      <c r="BN42" s="374">
        <f t="shared" si="3"/>
        <v>0</v>
      </c>
      <c r="BO42" s="374"/>
      <c r="BP42" s="374"/>
      <c r="BQ42" s="386"/>
      <c r="BR42" s="390" t="s">
        <v>48</v>
      </c>
      <c r="BS42" s="391"/>
      <c r="CA42" s="28">
        <f t="shared" si="0"/>
        <v>0</v>
      </c>
      <c r="CB42" s="28">
        <f t="shared" si="1"/>
        <v>0</v>
      </c>
    </row>
    <row r="43" spans="2:86" ht="15" customHeight="1" x14ac:dyDescent="0.15">
      <c r="B43" s="370" t="str">
        <f>'【入力用（定時用）】'!M21</f>
        <v>令和６年</v>
      </c>
      <c r="C43" s="378"/>
      <c r="D43" s="378"/>
      <c r="E43" s="378"/>
      <c r="F43" s="378"/>
      <c r="G43" s="378" t="str">
        <f>'【入力用（定時用）】'!M22</f>
        <v>２月</v>
      </c>
      <c r="H43" s="378"/>
      <c r="I43" s="379"/>
      <c r="J43" s="385">
        <f>'【入力用（定時用）】'!M23</f>
        <v>0</v>
      </c>
      <c r="K43" s="385"/>
      <c r="L43" s="385"/>
      <c r="M43" s="387" t="str">
        <f>IF('【入力用（定時用）】'!M24="×","17日未満","17日以上")</f>
        <v>17日以上</v>
      </c>
      <c r="N43" s="388"/>
      <c r="O43" s="388"/>
      <c r="P43" s="388"/>
      <c r="Q43" s="389"/>
      <c r="R43" s="374">
        <f>'【入力用（定時用）】'!M49</f>
        <v>0</v>
      </c>
      <c r="S43" s="374"/>
      <c r="T43" s="374"/>
      <c r="U43" s="386"/>
      <c r="V43" s="390" t="s">
        <v>34</v>
      </c>
      <c r="W43" s="391"/>
      <c r="X43" s="374">
        <f>'【入力用（定時用）】'!M50</f>
        <v>0</v>
      </c>
      <c r="Y43" s="374"/>
      <c r="Z43" s="374"/>
      <c r="AA43" s="386"/>
      <c r="AB43" s="390" t="s">
        <v>36</v>
      </c>
      <c r="AC43" s="391"/>
      <c r="AD43" s="374">
        <f t="shared" si="2"/>
        <v>0</v>
      </c>
      <c r="AE43" s="374"/>
      <c r="AF43" s="374"/>
      <c r="AG43" s="386"/>
      <c r="AH43" s="390" t="s">
        <v>48</v>
      </c>
      <c r="AI43" s="391"/>
      <c r="AL43" s="370" t="str">
        <f>'【入力用（随時用）】'!M21</f>
        <v>令和６年</v>
      </c>
      <c r="AM43" s="378"/>
      <c r="AN43" s="378"/>
      <c r="AO43" s="378"/>
      <c r="AP43" s="378"/>
      <c r="AQ43" s="378" t="str">
        <f>'【入力用（随時用）】'!M22</f>
        <v>８月</v>
      </c>
      <c r="AR43" s="378"/>
      <c r="AS43" s="379"/>
      <c r="AT43" s="385">
        <f>'【入力用（随時用）】'!M23</f>
        <v>0</v>
      </c>
      <c r="AU43" s="385"/>
      <c r="AV43" s="385"/>
      <c r="AW43" s="387" t="str">
        <f>IF('【入力用（随時用）】'!M24="×","17日未満","17日以上")</f>
        <v>17日以上</v>
      </c>
      <c r="AX43" s="388"/>
      <c r="AY43" s="388"/>
      <c r="AZ43" s="388"/>
      <c r="BA43" s="389"/>
      <c r="BB43" s="374">
        <f>'【入力用（随時用）】'!M49</f>
        <v>0</v>
      </c>
      <c r="BC43" s="374"/>
      <c r="BD43" s="374"/>
      <c r="BE43" s="386"/>
      <c r="BF43" s="390" t="s">
        <v>34</v>
      </c>
      <c r="BG43" s="391"/>
      <c r="BH43" s="374">
        <f>'【入力用（随時用）】'!M50</f>
        <v>0</v>
      </c>
      <c r="BI43" s="374"/>
      <c r="BJ43" s="374"/>
      <c r="BK43" s="386"/>
      <c r="BL43" s="390" t="s">
        <v>36</v>
      </c>
      <c r="BM43" s="391"/>
      <c r="BN43" s="374">
        <f t="shared" si="3"/>
        <v>0</v>
      </c>
      <c r="BO43" s="374"/>
      <c r="BP43" s="374"/>
      <c r="BQ43" s="386"/>
      <c r="BR43" s="390" t="s">
        <v>48</v>
      </c>
      <c r="BS43" s="391"/>
      <c r="CA43" s="28">
        <f t="shared" si="0"/>
        <v>0</v>
      </c>
      <c r="CB43" s="28">
        <f t="shared" si="1"/>
        <v>0</v>
      </c>
    </row>
    <row r="44" spans="2:86" ht="15" customHeight="1" x14ac:dyDescent="0.15">
      <c r="B44" s="370" t="str">
        <f>'【入力用（定時用）】'!N21</f>
        <v>令和６年</v>
      </c>
      <c r="C44" s="378"/>
      <c r="D44" s="378"/>
      <c r="E44" s="378"/>
      <c r="F44" s="378"/>
      <c r="G44" s="378" t="str">
        <f>'【入力用（定時用）】'!N22</f>
        <v>３月</v>
      </c>
      <c r="H44" s="378"/>
      <c r="I44" s="379"/>
      <c r="J44" s="385">
        <f>'【入力用（定時用）】'!N23</f>
        <v>0</v>
      </c>
      <c r="K44" s="385"/>
      <c r="L44" s="385"/>
      <c r="M44" s="387" t="str">
        <f>IF('【入力用（定時用）】'!N24="×","17日未満","17日以上")</f>
        <v>17日以上</v>
      </c>
      <c r="N44" s="388"/>
      <c r="O44" s="388"/>
      <c r="P44" s="388"/>
      <c r="Q44" s="389"/>
      <c r="R44" s="374">
        <f>'【入力用（定時用）】'!N49</f>
        <v>0</v>
      </c>
      <c r="S44" s="374"/>
      <c r="T44" s="374"/>
      <c r="U44" s="386"/>
      <c r="V44" s="390" t="s">
        <v>34</v>
      </c>
      <c r="W44" s="391"/>
      <c r="X44" s="374">
        <f>'【入力用（定時用）】'!N50</f>
        <v>0</v>
      </c>
      <c r="Y44" s="374"/>
      <c r="Z44" s="374"/>
      <c r="AA44" s="386"/>
      <c r="AB44" s="390" t="s">
        <v>36</v>
      </c>
      <c r="AC44" s="391"/>
      <c r="AD44" s="374">
        <f t="shared" si="2"/>
        <v>0</v>
      </c>
      <c r="AE44" s="374"/>
      <c r="AF44" s="374"/>
      <c r="AG44" s="386"/>
      <c r="AH44" s="390" t="s">
        <v>48</v>
      </c>
      <c r="AI44" s="391"/>
      <c r="AL44" s="370" t="str">
        <f>'【入力用（随時用）】'!N21</f>
        <v>令和６年</v>
      </c>
      <c r="AM44" s="378"/>
      <c r="AN44" s="378"/>
      <c r="AO44" s="378"/>
      <c r="AP44" s="378"/>
      <c r="AQ44" s="378" t="str">
        <f>'【入力用（随時用）】'!N22</f>
        <v>９月</v>
      </c>
      <c r="AR44" s="378"/>
      <c r="AS44" s="379"/>
      <c r="AT44" s="385">
        <f>'【入力用（随時用）】'!N23</f>
        <v>0</v>
      </c>
      <c r="AU44" s="385"/>
      <c r="AV44" s="385"/>
      <c r="AW44" s="387" t="str">
        <f>IF('【入力用（随時用）】'!N24="×","17日未満","17日以上")</f>
        <v>17日以上</v>
      </c>
      <c r="AX44" s="388"/>
      <c r="AY44" s="388"/>
      <c r="AZ44" s="388"/>
      <c r="BA44" s="389"/>
      <c r="BB44" s="374">
        <f>'【入力用（随時用）】'!N49</f>
        <v>0</v>
      </c>
      <c r="BC44" s="374"/>
      <c r="BD44" s="374"/>
      <c r="BE44" s="386"/>
      <c r="BF44" s="390" t="s">
        <v>34</v>
      </c>
      <c r="BG44" s="391"/>
      <c r="BH44" s="374">
        <f>'【入力用（随時用）】'!N50</f>
        <v>0</v>
      </c>
      <c r="BI44" s="374"/>
      <c r="BJ44" s="374"/>
      <c r="BK44" s="386"/>
      <c r="BL44" s="390" t="s">
        <v>36</v>
      </c>
      <c r="BM44" s="391"/>
      <c r="BN44" s="374">
        <f t="shared" si="3"/>
        <v>0</v>
      </c>
      <c r="BO44" s="374"/>
      <c r="BP44" s="374"/>
      <c r="BQ44" s="386"/>
      <c r="BR44" s="390" t="s">
        <v>48</v>
      </c>
      <c r="BS44" s="391"/>
      <c r="CA44" s="28">
        <f t="shared" si="0"/>
        <v>0</v>
      </c>
      <c r="CB44" s="28">
        <f t="shared" si="1"/>
        <v>0</v>
      </c>
    </row>
    <row r="45" spans="2:86" ht="15" customHeight="1" x14ac:dyDescent="0.15">
      <c r="B45" s="370" t="str">
        <f>'【入力用（定時用）】'!O21</f>
        <v>令和６年</v>
      </c>
      <c r="C45" s="378"/>
      <c r="D45" s="378"/>
      <c r="E45" s="378"/>
      <c r="F45" s="378"/>
      <c r="G45" s="378" t="str">
        <f>'【入力用（定時用）】'!O22</f>
        <v>４月</v>
      </c>
      <c r="H45" s="378"/>
      <c r="I45" s="379"/>
      <c r="J45" s="385">
        <f>'【入力用（定時用）】'!O23</f>
        <v>0</v>
      </c>
      <c r="K45" s="385"/>
      <c r="L45" s="385"/>
      <c r="M45" s="387" t="str">
        <f>IF('【入力用（定時用）】'!O24="×","17日未満","17日以上")</f>
        <v>17日以上</v>
      </c>
      <c r="N45" s="388"/>
      <c r="O45" s="388"/>
      <c r="P45" s="388"/>
      <c r="Q45" s="389"/>
      <c r="R45" s="374">
        <f>'【入力用（定時用）】'!O49</f>
        <v>0</v>
      </c>
      <c r="S45" s="374"/>
      <c r="T45" s="374"/>
      <c r="U45" s="386"/>
      <c r="V45" s="380" t="s">
        <v>35</v>
      </c>
      <c r="W45" s="381"/>
      <c r="X45" s="374">
        <f>'【入力用（定時用）】'!O50</f>
        <v>0</v>
      </c>
      <c r="Y45" s="374"/>
      <c r="Z45" s="374"/>
      <c r="AA45" s="386"/>
      <c r="AB45" s="380" t="s">
        <v>37</v>
      </c>
      <c r="AC45" s="381"/>
      <c r="AD45" s="374">
        <f t="shared" si="2"/>
        <v>0</v>
      </c>
      <c r="AE45" s="374"/>
      <c r="AF45" s="374"/>
      <c r="AG45" s="386"/>
      <c r="AH45" s="380" t="s">
        <v>49</v>
      </c>
      <c r="AI45" s="381"/>
      <c r="AL45" s="370" t="str">
        <f>'【入力用（随時用）】'!O21</f>
        <v>令和６年</v>
      </c>
      <c r="AM45" s="378"/>
      <c r="AN45" s="378"/>
      <c r="AO45" s="378"/>
      <c r="AP45" s="378"/>
      <c r="AQ45" s="378" t="str">
        <f>'【入力用（随時用）】'!O22</f>
        <v>10月</v>
      </c>
      <c r="AR45" s="378"/>
      <c r="AS45" s="379"/>
      <c r="AT45" s="385">
        <f>'【入力用（随時用）】'!O23</f>
        <v>0</v>
      </c>
      <c r="AU45" s="385"/>
      <c r="AV45" s="385"/>
      <c r="AW45" s="387" t="str">
        <f>IF('【入力用（随時用）】'!O24="×","17日未満","17日以上")</f>
        <v>17日以上</v>
      </c>
      <c r="AX45" s="388"/>
      <c r="AY45" s="388"/>
      <c r="AZ45" s="388"/>
      <c r="BA45" s="389"/>
      <c r="BB45" s="374">
        <f>'【入力用（随時用）】'!O49</f>
        <v>0</v>
      </c>
      <c r="BC45" s="374"/>
      <c r="BD45" s="374"/>
      <c r="BE45" s="386"/>
      <c r="BF45" s="380" t="s">
        <v>35</v>
      </c>
      <c r="BG45" s="381"/>
      <c r="BH45" s="374">
        <f>'【入力用（随時用）】'!O50</f>
        <v>0</v>
      </c>
      <c r="BI45" s="374"/>
      <c r="BJ45" s="374"/>
      <c r="BK45" s="386"/>
      <c r="BL45" s="380" t="s">
        <v>37</v>
      </c>
      <c r="BM45" s="381"/>
      <c r="BN45" s="374">
        <f t="shared" si="3"/>
        <v>0</v>
      </c>
      <c r="BO45" s="374"/>
      <c r="BP45" s="374"/>
      <c r="BQ45" s="386"/>
      <c r="BR45" s="380" t="s">
        <v>49</v>
      </c>
      <c r="BS45" s="381"/>
      <c r="BX45" s="28"/>
      <c r="CA45" s="28">
        <f t="shared" si="0"/>
        <v>0</v>
      </c>
      <c r="CB45" s="28">
        <f t="shared" si="1"/>
        <v>0</v>
      </c>
    </row>
    <row r="46" spans="2:86" ht="15" customHeight="1" x14ac:dyDescent="0.15">
      <c r="B46" s="370" t="str">
        <f>'【入力用（定時用）】'!P21</f>
        <v>令和６年</v>
      </c>
      <c r="C46" s="378"/>
      <c r="D46" s="378"/>
      <c r="E46" s="378"/>
      <c r="F46" s="378"/>
      <c r="G46" s="378" t="str">
        <f>'【入力用（定時用）】'!P22</f>
        <v>５月</v>
      </c>
      <c r="H46" s="378"/>
      <c r="I46" s="379"/>
      <c r="J46" s="385">
        <f>'【入力用（定時用）】'!P23</f>
        <v>0</v>
      </c>
      <c r="K46" s="385"/>
      <c r="L46" s="385"/>
      <c r="M46" s="387" t="str">
        <f>IF('【入力用（定時用）】'!P24="×","17日未満","17日以上")</f>
        <v>17日以上</v>
      </c>
      <c r="N46" s="388"/>
      <c r="O46" s="388"/>
      <c r="P46" s="388"/>
      <c r="Q46" s="389"/>
      <c r="R46" s="374">
        <f>'【入力用（定時用）】'!P49</f>
        <v>0</v>
      </c>
      <c r="S46" s="374"/>
      <c r="T46" s="374"/>
      <c r="U46" s="386"/>
      <c r="V46" s="380" t="s">
        <v>35</v>
      </c>
      <c r="W46" s="381"/>
      <c r="X46" s="374">
        <f>'【入力用（定時用）】'!P50</f>
        <v>0</v>
      </c>
      <c r="Y46" s="374"/>
      <c r="Z46" s="374"/>
      <c r="AA46" s="386"/>
      <c r="AB46" s="380" t="s">
        <v>37</v>
      </c>
      <c r="AC46" s="381"/>
      <c r="AD46" s="374">
        <f t="shared" si="2"/>
        <v>0</v>
      </c>
      <c r="AE46" s="374"/>
      <c r="AF46" s="374"/>
      <c r="AG46" s="386"/>
      <c r="AH46" s="380" t="s">
        <v>49</v>
      </c>
      <c r="AI46" s="381"/>
      <c r="AL46" s="370" t="str">
        <f>'【入力用（随時用）】'!P21</f>
        <v>令和６年</v>
      </c>
      <c r="AM46" s="378"/>
      <c r="AN46" s="378"/>
      <c r="AO46" s="378"/>
      <c r="AP46" s="378"/>
      <c r="AQ46" s="378" t="str">
        <f>'【入力用（随時用）】'!P22</f>
        <v>11月</v>
      </c>
      <c r="AR46" s="378"/>
      <c r="AS46" s="379"/>
      <c r="AT46" s="385">
        <f>'【入力用（随時用）】'!P23</f>
        <v>0</v>
      </c>
      <c r="AU46" s="385"/>
      <c r="AV46" s="385"/>
      <c r="AW46" s="387" t="str">
        <f>IF('【入力用（随時用）】'!P24="×","17日未満","17日以上")</f>
        <v>17日以上</v>
      </c>
      <c r="AX46" s="388"/>
      <c r="AY46" s="388"/>
      <c r="AZ46" s="388"/>
      <c r="BA46" s="389"/>
      <c r="BB46" s="374">
        <f>'【入力用（随時用）】'!P49</f>
        <v>0</v>
      </c>
      <c r="BC46" s="374"/>
      <c r="BD46" s="374"/>
      <c r="BE46" s="386"/>
      <c r="BF46" s="380" t="s">
        <v>35</v>
      </c>
      <c r="BG46" s="381"/>
      <c r="BH46" s="374">
        <f>'【入力用（随時用）】'!P50</f>
        <v>0</v>
      </c>
      <c r="BI46" s="374"/>
      <c r="BJ46" s="374"/>
      <c r="BK46" s="386"/>
      <c r="BL46" s="380" t="s">
        <v>37</v>
      </c>
      <c r="BM46" s="381"/>
      <c r="BN46" s="374">
        <f t="shared" si="3"/>
        <v>0</v>
      </c>
      <c r="BO46" s="374"/>
      <c r="BP46" s="374"/>
      <c r="BQ46" s="386"/>
      <c r="BR46" s="380" t="s">
        <v>49</v>
      </c>
      <c r="BS46" s="381"/>
      <c r="BX46" s="28"/>
      <c r="CA46" s="28">
        <f t="shared" si="0"/>
        <v>0</v>
      </c>
      <c r="CB46" s="28">
        <f t="shared" si="1"/>
        <v>0</v>
      </c>
    </row>
    <row r="47" spans="2:86" ht="15" customHeight="1" x14ac:dyDescent="0.15">
      <c r="B47" s="370" t="str">
        <f>'【入力用（定時用）】'!Q21</f>
        <v>令和６年</v>
      </c>
      <c r="C47" s="378"/>
      <c r="D47" s="378"/>
      <c r="E47" s="378"/>
      <c r="F47" s="378"/>
      <c r="G47" s="378" t="str">
        <f>'【入力用（定時用）】'!Q22</f>
        <v>６月</v>
      </c>
      <c r="H47" s="378"/>
      <c r="I47" s="379"/>
      <c r="J47" s="385">
        <f>'【入力用（定時用）】'!Q23</f>
        <v>0</v>
      </c>
      <c r="K47" s="385"/>
      <c r="L47" s="385"/>
      <c r="M47" s="387" t="str">
        <f>IF('【入力用（定時用）】'!Q24="×","17日未満","17日以上")</f>
        <v>17日以上</v>
      </c>
      <c r="N47" s="388"/>
      <c r="O47" s="388"/>
      <c r="P47" s="388"/>
      <c r="Q47" s="389"/>
      <c r="R47" s="374">
        <f>'【入力用（定時用）】'!Q49</f>
        <v>0</v>
      </c>
      <c r="S47" s="374"/>
      <c r="T47" s="374"/>
      <c r="U47" s="386"/>
      <c r="V47" s="380" t="s">
        <v>35</v>
      </c>
      <c r="W47" s="381"/>
      <c r="X47" s="374">
        <f>'【入力用（定時用）】'!Q50</f>
        <v>0</v>
      </c>
      <c r="Y47" s="374"/>
      <c r="Z47" s="374"/>
      <c r="AA47" s="386"/>
      <c r="AB47" s="380" t="s">
        <v>37</v>
      </c>
      <c r="AC47" s="381"/>
      <c r="AD47" s="374">
        <f t="shared" si="2"/>
        <v>0</v>
      </c>
      <c r="AE47" s="374"/>
      <c r="AF47" s="374"/>
      <c r="AG47" s="386"/>
      <c r="AH47" s="380" t="s">
        <v>49</v>
      </c>
      <c r="AI47" s="381"/>
      <c r="AL47" s="370" t="str">
        <f>'【入力用（随時用）】'!Q21</f>
        <v>令和６年</v>
      </c>
      <c r="AM47" s="378"/>
      <c r="AN47" s="378"/>
      <c r="AO47" s="378"/>
      <c r="AP47" s="378"/>
      <c r="AQ47" s="378" t="str">
        <f>'【入力用（随時用）】'!Q22</f>
        <v>12月</v>
      </c>
      <c r="AR47" s="378"/>
      <c r="AS47" s="379"/>
      <c r="AT47" s="385">
        <f>'【入力用（随時用）】'!Q23</f>
        <v>0</v>
      </c>
      <c r="AU47" s="385"/>
      <c r="AV47" s="385"/>
      <c r="AW47" s="387" t="str">
        <f>IF('【入力用（随時用）】'!Q24="×","17日未満","17日以上")</f>
        <v>17日以上</v>
      </c>
      <c r="AX47" s="388"/>
      <c r="AY47" s="388"/>
      <c r="AZ47" s="388"/>
      <c r="BA47" s="389"/>
      <c r="BB47" s="374">
        <f>'【入力用（随時用）】'!Q49</f>
        <v>0</v>
      </c>
      <c r="BC47" s="374"/>
      <c r="BD47" s="374"/>
      <c r="BE47" s="386"/>
      <c r="BF47" s="380" t="s">
        <v>35</v>
      </c>
      <c r="BG47" s="381"/>
      <c r="BH47" s="374">
        <f>'【入力用（随時用）】'!Q50</f>
        <v>0</v>
      </c>
      <c r="BI47" s="374"/>
      <c r="BJ47" s="374"/>
      <c r="BK47" s="386"/>
      <c r="BL47" s="380" t="s">
        <v>37</v>
      </c>
      <c r="BM47" s="381"/>
      <c r="BN47" s="374">
        <f t="shared" si="3"/>
        <v>0</v>
      </c>
      <c r="BO47" s="374"/>
      <c r="BP47" s="374"/>
      <c r="BQ47" s="386"/>
      <c r="BR47" s="380" t="s">
        <v>49</v>
      </c>
      <c r="BS47" s="381"/>
      <c r="BX47" s="28"/>
      <c r="CA47" s="28">
        <f t="shared" si="0"/>
        <v>0</v>
      </c>
      <c r="CB47" s="28">
        <f t="shared" si="1"/>
        <v>0</v>
      </c>
    </row>
    <row r="48" spans="2:86" ht="15" customHeight="1" x14ac:dyDescent="0.15">
      <c r="R48" s="187"/>
      <c r="S48" s="187"/>
      <c r="T48" s="187"/>
      <c r="U48" s="187"/>
      <c r="X48" s="184"/>
      <c r="Y48" s="184"/>
      <c r="Z48" s="184"/>
      <c r="AA48" s="184"/>
      <c r="AD48" s="184"/>
      <c r="AE48" s="184"/>
      <c r="AF48" s="184"/>
      <c r="AG48" s="184"/>
    </row>
    <row r="49" spans="2:71" ht="15" customHeight="1" x14ac:dyDescent="0.15">
      <c r="B49" s="341" t="s">
        <v>138</v>
      </c>
      <c r="C49" s="342"/>
      <c r="D49" s="342"/>
      <c r="E49" s="360"/>
      <c r="F49" s="370" t="s">
        <v>12</v>
      </c>
      <c r="G49" s="378"/>
      <c r="H49" s="378"/>
      <c r="I49" s="378"/>
      <c r="J49" s="378"/>
      <c r="K49" s="378"/>
      <c r="L49" s="379"/>
      <c r="M49" s="370" t="s">
        <v>33</v>
      </c>
      <c r="N49" s="378"/>
      <c r="O49" s="378"/>
      <c r="P49" s="378"/>
      <c r="Q49" s="378"/>
      <c r="R49" s="378"/>
      <c r="S49" s="379"/>
      <c r="T49" s="370" t="s">
        <v>137</v>
      </c>
      <c r="U49" s="378"/>
      <c r="V49" s="378"/>
      <c r="W49" s="378"/>
      <c r="X49" s="378"/>
      <c r="Y49" s="378"/>
      <c r="Z49" s="379"/>
      <c r="AA49" s="186"/>
      <c r="AB49" s="186"/>
      <c r="AC49" s="186"/>
      <c r="AD49" s="186"/>
      <c r="AE49" s="186"/>
      <c r="AF49" s="186"/>
      <c r="AG49" s="186"/>
      <c r="AH49" s="185"/>
      <c r="AI49" s="185"/>
      <c r="AL49" s="341" t="s">
        <v>138</v>
      </c>
      <c r="AM49" s="342"/>
      <c r="AN49" s="342"/>
      <c r="AO49" s="360"/>
      <c r="AP49" s="370" t="s">
        <v>12</v>
      </c>
      <c r="AQ49" s="378"/>
      <c r="AR49" s="378"/>
      <c r="AS49" s="378"/>
      <c r="AT49" s="378"/>
      <c r="AU49" s="378"/>
      <c r="AV49" s="379"/>
      <c r="AW49" s="370" t="s">
        <v>33</v>
      </c>
      <c r="AX49" s="378"/>
      <c r="AY49" s="378"/>
      <c r="AZ49" s="378"/>
      <c r="BA49" s="378"/>
      <c r="BB49" s="378"/>
      <c r="BC49" s="379"/>
      <c r="BD49" s="370" t="s">
        <v>133</v>
      </c>
      <c r="BE49" s="378"/>
      <c r="BF49" s="378"/>
      <c r="BG49" s="378"/>
      <c r="BH49" s="378"/>
      <c r="BI49" s="378"/>
      <c r="BJ49" s="379"/>
      <c r="BK49" s="416" t="s">
        <v>307</v>
      </c>
      <c r="BL49" s="416"/>
      <c r="BM49" s="416"/>
      <c r="BN49" s="416"/>
      <c r="BO49" s="416"/>
      <c r="BP49" s="416"/>
      <c r="BQ49" s="416"/>
      <c r="BR49" s="418" t="str">
        <f>'【入力用（随時用）】'!G57</f>
        <v>含む</v>
      </c>
      <c r="BS49" s="419"/>
    </row>
    <row r="50" spans="2:71" ht="15" customHeight="1" x14ac:dyDescent="0.15">
      <c r="B50" s="343"/>
      <c r="C50" s="344"/>
      <c r="D50" s="344"/>
      <c r="E50" s="361"/>
      <c r="F50" s="370" t="s">
        <v>31</v>
      </c>
      <c r="G50" s="371"/>
      <c r="H50" s="378" t="s">
        <v>32</v>
      </c>
      <c r="I50" s="378"/>
      <c r="J50" s="378"/>
      <c r="K50" s="378"/>
      <c r="L50" s="379"/>
      <c r="M50" s="370" t="s">
        <v>31</v>
      </c>
      <c r="N50" s="371"/>
      <c r="O50" s="378" t="s">
        <v>32</v>
      </c>
      <c r="P50" s="378"/>
      <c r="Q50" s="378"/>
      <c r="R50" s="378"/>
      <c r="S50" s="379"/>
      <c r="T50" s="341" t="s">
        <v>136</v>
      </c>
      <c r="U50" s="393"/>
      <c r="V50" s="378" t="s">
        <v>32</v>
      </c>
      <c r="W50" s="378"/>
      <c r="X50" s="378"/>
      <c r="Y50" s="378"/>
      <c r="Z50" s="379"/>
      <c r="AA50" s="186"/>
      <c r="AB50" s="186"/>
      <c r="AC50" s="186"/>
      <c r="AD50" s="186"/>
      <c r="AE50" s="186"/>
      <c r="AF50" s="186"/>
      <c r="AG50" s="186"/>
      <c r="AH50" s="185"/>
      <c r="AI50" s="185"/>
      <c r="AL50" s="343"/>
      <c r="AM50" s="344"/>
      <c r="AN50" s="344"/>
      <c r="AO50" s="361"/>
      <c r="AP50" s="370" t="s">
        <v>31</v>
      </c>
      <c r="AQ50" s="371"/>
      <c r="AR50" s="378" t="s">
        <v>32</v>
      </c>
      <c r="AS50" s="378"/>
      <c r="AT50" s="378"/>
      <c r="AU50" s="378"/>
      <c r="AV50" s="379"/>
      <c r="AW50" s="370" t="s">
        <v>31</v>
      </c>
      <c r="AX50" s="371"/>
      <c r="AY50" s="378" t="s">
        <v>32</v>
      </c>
      <c r="AZ50" s="378"/>
      <c r="BA50" s="378"/>
      <c r="BB50" s="378"/>
      <c r="BC50" s="379"/>
      <c r="BD50" s="341" t="s">
        <v>31</v>
      </c>
      <c r="BE50" s="393"/>
      <c r="BF50" s="378" t="s">
        <v>32</v>
      </c>
      <c r="BG50" s="378"/>
      <c r="BH50" s="378"/>
      <c r="BI50" s="378"/>
      <c r="BJ50" s="379"/>
      <c r="BK50" s="416"/>
      <c r="BL50" s="416"/>
      <c r="BM50" s="416"/>
      <c r="BN50" s="416"/>
      <c r="BO50" s="416"/>
      <c r="BP50" s="416"/>
      <c r="BQ50" s="416"/>
      <c r="BR50" s="420"/>
      <c r="BS50" s="421"/>
    </row>
    <row r="51" spans="2:71" ht="15" customHeight="1" x14ac:dyDescent="0.15">
      <c r="B51" s="345"/>
      <c r="C51" s="346"/>
      <c r="D51" s="346"/>
      <c r="E51" s="362"/>
      <c r="F51" s="372">
        <f>'【入力用（定時用）】'!D19</f>
        <v>3</v>
      </c>
      <c r="G51" s="373"/>
      <c r="H51" s="384">
        <f>VLOOKUP(F51,'等級表R4.10～'!A:C,3,0)/1000</f>
        <v>78</v>
      </c>
      <c r="I51" s="375"/>
      <c r="J51" s="375"/>
      <c r="K51" s="378" t="s">
        <v>150</v>
      </c>
      <c r="L51" s="379"/>
      <c r="M51" s="372">
        <f>'【入力用（定時用）】'!F19</f>
        <v>0</v>
      </c>
      <c r="N51" s="373"/>
      <c r="O51" s="384" t="e">
        <f>VLOOKUP(M51,'等級表R4.10～'!F:H,3,0)/1000</f>
        <v>#N/A</v>
      </c>
      <c r="P51" s="375"/>
      <c r="Q51" s="375"/>
      <c r="R51" s="378" t="s">
        <v>150</v>
      </c>
      <c r="S51" s="379"/>
      <c r="T51" s="391">
        <f>'【入力用（定時用）】'!H19</f>
        <v>0</v>
      </c>
      <c r="U51" s="392"/>
      <c r="V51" s="384" t="e">
        <f>VLOOKUP(T51,'等級表R4.10～'!K:M,3,0)/1000</f>
        <v>#N/A</v>
      </c>
      <c r="W51" s="375"/>
      <c r="X51" s="375"/>
      <c r="Y51" s="378" t="s">
        <v>150</v>
      </c>
      <c r="Z51" s="379"/>
      <c r="AA51" s="186"/>
      <c r="AB51" s="186"/>
      <c r="AC51" s="186"/>
      <c r="AD51" s="186"/>
      <c r="AE51" s="186"/>
      <c r="AF51" s="186"/>
      <c r="AG51" s="186"/>
      <c r="AH51" s="185"/>
      <c r="AI51" s="185"/>
      <c r="AL51" s="345"/>
      <c r="AM51" s="346"/>
      <c r="AN51" s="346"/>
      <c r="AO51" s="362"/>
      <c r="AP51" s="372">
        <f>'【入力用（随時用）】'!D19</f>
        <v>3</v>
      </c>
      <c r="AQ51" s="373"/>
      <c r="AR51" s="384">
        <f>VLOOKUP(AP51,'等級表R4.10～'!A:C,3,0)/1000</f>
        <v>78</v>
      </c>
      <c r="AS51" s="375"/>
      <c r="AT51" s="375"/>
      <c r="AU51" s="378" t="s">
        <v>150</v>
      </c>
      <c r="AV51" s="379"/>
      <c r="AW51" s="372">
        <f>'【入力用（随時用）】'!F19</f>
        <v>0</v>
      </c>
      <c r="AX51" s="373"/>
      <c r="AY51" s="384" t="e">
        <f>VLOOKUP(AW51,'等級表R4.10～'!F:H,3,0)/1000</f>
        <v>#N/A</v>
      </c>
      <c r="AZ51" s="375"/>
      <c r="BA51" s="375"/>
      <c r="BB51" s="378" t="s">
        <v>150</v>
      </c>
      <c r="BC51" s="379"/>
      <c r="BD51" s="391">
        <f>'【入力用（随時用）】'!H19</f>
        <v>0</v>
      </c>
      <c r="BE51" s="392"/>
      <c r="BF51" s="384" t="e">
        <f>VLOOKUP(BD51,'等級表R4.10～'!K:M,3,0)/1000</f>
        <v>#N/A</v>
      </c>
      <c r="BG51" s="375"/>
      <c r="BH51" s="375"/>
      <c r="BI51" s="378" t="s">
        <v>150</v>
      </c>
      <c r="BJ51" s="379"/>
      <c r="BK51" s="416"/>
      <c r="BL51" s="416"/>
      <c r="BM51" s="416"/>
      <c r="BN51" s="416"/>
      <c r="BO51" s="416"/>
      <c r="BP51" s="416"/>
      <c r="BQ51" s="416"/>
      <c r="BR51" s="422"/>
      <c r="BS51" s="423"/>
    </row>
    <row r="52" spans="2:71" ht="15" customHeight="1" x14ac:dyDescent="0.15">
      <c r="B52" s="25"/>
      <c r="C52" s="25"/>
      <c r="D52" s="25"/>
      <c r="E52" s="25"/>
      <c r="F52" s="25"/>
      <c r="G52" s="25"/>
      <c r="H52" s="26"/>
      <c r="I52" s="26"/>
      <c r="J52" s="26"/>
      <c r="K52" s="26"/>
      <c r="L52" s="26"/>
      <c r="M52" s="26"/>
      <c r="N52" s="26"/>
      <c r="O52" s="26"/>
      <c r="P52" s="26"/>
      <c r="Q52" s="26"/>
      <c r="R52" s="26"/>
      <c r="S52" s="26"/>
      <c r="T52" s="26"/>
      <c r="U52" s="26"/>
      <c r="V52" s="26"/>
      <c r="W52" s="26"/>
      <c r="X52" s="25"/>
      <c r="Y52" s="25"/>
    </row>
    <row r="53" spans="2:71" s="27" customFormat="1" ht="15" customHeight="1" x14ac:dyDescent="0.15">
      <c r="B53" s="372" t="s">
        <v>54</v>
      </c>
      <c r="C53" s="375"/>
      <c r="D53" s="375"/>
      <c r="E53" s="375"/>
      <c r="F53" s="375"/>
      <c r="G53" s="375"/>
      <c r="H53" s="375"/>
      <c r="I53" s="375"/>
      <c r="J53" s="390"/>
      <c r="K53" s="391" t="s">
        <v>55</v>
      </c>
      <c r="L53" s="391"/>
      <c r="M53" s="391"/>
      <c r="N53" s="391"/>
      <c r="O53" s="391"/>
      <c r="P53" s="374">
        <f>SUMIF(CA45:CA47,1,AD45:AG47)</f>
        <v>0</v>
      </c>
      <c r="Q53" s="374"/>
      <c r="R53" s="374"/>
      <c r="S53" s="374"/>
      <c r="T53" s="372" t="s">
        <v>26</v>
      </c>
      <c r="U53" s="390"/>
      <c r="V53" s="372" t="s">
        <v>51</v>
      </c>
      <c r="W53" s="390"/>
      <c r="X53" s="374" t="e">
        <f>INT(P53/COUNTIF(CA45:CA47,1))</f>
        <v>#DIV/0!</v>
      </c>
      <c r="Y53" s="374"/>
      <c r="Z53" s="374"/>
      <c r="AA53" s="374"/>
      <c r="AB53" s="391" t="s">
        <v>44</v>
      </c>
      <c r="AC53" s="391"/>
      <c r="AD53" s="57" t="s">
        <v>134</v>
      </c>
      <c r="AL53" s="370" t="s">
        <v>127</v>
      </c>
      <c r="AM53" s="379"/>
      <c r="AN53" s="372" t="s">
        <v>372</v>
      </c>
      <c r="AO53" s="375"/>
      <c r="AP53" s="375"/>
      <c r="AQ53" s="375"/>
      <c r="AR53" s="375"/>
      <c r="AS53" s="375"/>
      <c r="AT53" s="375"/>
      <c r="AU53" s="375"/>
      <c r="AV53" s="390"/>
      <c r="AW53" s="391" t="s">
        <v>55</v>
      </c>
      <c r="AX53" s="391"/>
      <c r="AY53" s="391"/>
      <c r="AZ53" s="391"/>
      <c r="BA53" s="391"/>
      <c r="BB53" s="374">
        <f ca="1">SUMIF(AW45:BA47,"17日以上",BN45:BQ47)</f>
        <v>0</v>
      </c>
      <c r="BC53" s="374"/>
      <c r="BD53" s="374"/>
      <c r="BE53" s="374"/>
      <c r="BF53" s="372" t="s">
        <v>26</v>
      </c>
      <c r="BG53" s="390"/>
      <c r="BH53" s="372" t="s">
        <v>51</v>
      </c>
      <c r="BI53" s="390"/>
      <c r="BJ53" s="374">
        <f ca="1">BB53/COUNTIF(AW45:BA47,"17日以上")</f>
        <v>0</v>
      </c>
      <c r="BK53" s="374"/>
      <c r="BL53" s="374"/>
      <c r="BM53" s="374"/>
      <c r="BN53" s="391" t="s">
        <v>41</v>
      </c>
      <c r="BO53" s="391"/>
      <c r="BP53" s="57" t="s">
        <v>135</v>
      </c>
    </row>
    <row r="54" spans="2:71" s="27" customFormat="1" ht="15" customHeight="1" x14ac:dyDescent="0.15">
      <c r="B54" s="372" t="s">
        <v>70</v>
      </c>
      <c r="C54" s="375"/>
      <c r="D54" s="375"/>
      <c r="E54" s="375"/>
      <c r="F54" s="375"/>
      <c r="G54" s="375"/>
      <c r="H54" s="375"/>
      <c r="I54" s="375"/>
      <c r="J54" s="390"/>
      <c r="K54" s="391" t="s">
        <v>56</v>
      </c>
      <c r="L54" s="391"/>
      <c r="M54" s="391"/>
      <c r="N54" s="391"/>
      <c r="O54" s="391"/>
      <c r="P54" s="374">
        <f>SUMIF(CA36:CA47,1,AD36:AG47)</f>
        <v>0</v>
      </c>
      <c r="Q54" s="374"/>
      <c r="R54" s="374"/>
      <c r="S54" s="374"/>
      <c r="T54" s="372" t="s">
        <v>26</v>
      </c>
      <c r="U54" s="390"/>
      <c r="V54" s="372" t="s">
        <v>51</v>
      </c>
      <c r="W54" s="390"/>
      <c r="X54" s="374" t="e">
        <f>INT(P54/COUNTIF(CA36:CA47,1))</f>
        <v>#DIV/0!</v>
      </c>
      <c r="Y54" s="374"/>
      <c r="Z54" s="374"/>
      <c r="AA54" s="374"/>
      <c r="AB54" s="391" t="s">
        <v>45</v>
      </c>
      <c r="AC54" s="391"/>
      <c r="AD54" s="57" t="s">
        <v>134</v>
      </c>
      <c r="AL54" s="341" t="s">
        <v>128</v>
      </c>
      <c r="AM54" s="360"/>
      <c r="AN54" s="372" t="s">
        <v>373</v>
      </c>
      <c r="AO54" s="375"/>
      <c r="AP54" s="375"/>
      <c r="AQ54" s="375"/>
      <c r="AR54" s="375"/>
      <c r="AS54" s="375"/>
      <c r="AT54" s="375"/>
      <c r="AU54" s="375"/>
      <c r="AV54" s="390"/>
      <c r="AW54" s="391" t="s">
        <v>38</v>
      </c>
      <c r="AX54" s="391"/>
      <c r="AY54" s="391"/>
      <c r="AZ54" s="391"/>
      <c r="BA54" s="391"/>
      <c r="BB54" s="374">
        <f>SUMIF(CA45:CA47,1,BB45:BE47)</f>
        <v>0</v>
      </c>
      <c r="BC54" s="374"/>
      <c r="BD54" s="374"/>
      <c r="BE54" s="374"/>
      <c r="BF54" s="372" t="s">
        <v>26</v>
      </c>
      <c r="BG54" s="390"/>
      <c r="BH54" s="372" t="s">
        <v>51</v>
      </c>
      <c r="BI54" s="390"/>
      <c r="BJ54" s="374" t="e">
        <f>BB54/COUNTIF(CB45:CB47,1)</f>
        <v>#DIV/0!</v>
      </c>
      <c r="BK54" s="374"/>
      <c r="BL54" s="374"/>
      <c r="BM54" s="374"/>
      <c r="BN54" s="391" t="s">
        <v>42</v>
      </c>
      <c r="BO54" s="391"/>
      <c r="BP54" s="57"/>
    </row>
    <row r="55" spans="2:71" s="27" customFormat="1" ht="15" customHeight="1" x14ac:dyDescent="0.15">
      <c r="AL55" s="343"/>
      <c r="AM55" s="361"/>
      <c r="AN55" s="372" t="s">
        <v>375</v>
      </c>
      <c r="AO55" s="375"/>
      <c r="AP55" s="375"/>
      <c r="AQ55" s="375"/>
      <c r="AR55" s="375"/>
      <c r="AS55" s="375"/>
      <c r="AT55" s="375"/>
      <c r="AU55" s="375"/>
      <c r="AV55" s="390"/>
      <c r="AW55" s="391" t="s">
        <v>39</v>
      </c>
      <c r="AX55" s="391"/>
      <c r="AY55" s="391"/>
      <c r="AZ55" s="391"/>
      <c r="BA55" s="391"/>
      <c r="BB55" s="374">
        <f>SUMIF(CA36:CA44,1,BH36:BK44)</f>
        <v>0</v>
      </c>
      <c r="BC55" s="374"/>
      <c r="BD55" s="374"/>
      <c r="BE55" s="374"/>
      <c r="BF55" s="372" t="s">
        <v>26</v>
      </c>
      <c r="BG55" s="390"/>
      <c r="BH55" s="58"/>
      <c r="BI55" s="59"/>
      <c r="BJ55" s="59"/>
      <c r="BK55" s="59"/>
      <c r="BL55" s="59"/>
      <c r="BM55" s="59"/>
      <c r="BN55" s="60"/>
      <c r="BO55" s="53"/>
      <c r="BP55" s="22"/>
    </row>
    <row r="56" spans="2:71" s="27" customFormat="1" ht="15" customHeight="1" x14ac:dyDescent="0.15">
      <c r="B56" s="370" t="s">
        <v>58</v>
      </c>
      <c r="C56" s="378"/>
      <c r="D56" s="378"/>
      <c r="E56" s="378"/>
      <c r="F56" s="379"/>
      <c r="G56" s="363" t="s">
        <v>47</v>
      </c>
      <c r="H56" s="363"/>
      <c r="I56" s="363"/>
      <c r="J56" s="363"/>
      <c r="K56" s="363"/>
      <c r="L56" s="363"/>
      <c r="M56" s="363"/>
      <c r="N56" s="370" t="s">
        <v>46</v>
      </c>
      <c r="O56" s="378"/>
      <c r="P56" s="378"/>
      <c r="Q56" s="378"/>
      <c r="R56" s="378"/>
      <c r="S56" s="378"/>
      <c r="T56" s="378"/>
      <c r="U56" s="378"/>
      <c r="V56" s="378"/>
      <c r="W56" s="378"/>
      <c r="X56" s="378"/>
      <c r="Y56" s="378"/>
      <c r="Z56" s="378"/>
      <c r="AA56" s="378"/>
      <c r="AB56" s="378"/>
      <c r="AC56" s="378"/>
      <c r="AD56" s="378"/>
      <c r="AE56" s="378"/>
      <c r="AF56" s="378"/>
      <c r="AG56" s="378"/>
      <c r="AH56" s="379"/>
      <c r="AL56" s="343"/>
      <c r="AM56" s="361"/>
      <c r="AN56" s="372" t="s">
        <v>374</v>
      </c>
      <c r="AO56" s="375"/>
      <c r="AP56" s="375"/>
      <c r="AQ56" s="375"/>
      <c r="AR56" s="375"/>
      <c r="AS56" s="375"/>
      <c r="AT56" s="375"/>
      <c r="AU56" s="375"/>
      <c r="AV56" s="390"/>
      <c r="AW56" s="391" t="s">
        <v>40</v>
      </c>
      <c r="AX56" s="391"/>
      <c r="AY56" s="391"/>
      <c r="AZ56" s="391"/>
      <c r="BA56" s="391"/>
      <c r="BB56" s="374">
        <f>SUMIF(CA45:CA47,1,BH45:BK47)</f>
        <v>0</v>
      </c>
      <c r="BC56" s="374"/>
      <c r="BD56" s="374"/>
      <c r="BE56" s="374"/>
      <c r="BF56" s="376" t="s">
        <v>26</v>
      </c>
      <c r="BG56" s="377"/>
      <c r="BH56" s="61"/>
      <c r="BI56" s="62"/>
      <c r="BJ56" s="62"/>
      <c r="BK56" s="62"/>
      <c r="BL56" s="62"/>
      <c r="BM56" s="62"/>
      <c r="BN56" s="62"/>
      <c r="BO56" s="63"/>
      <c r="BP56" s="22"/>
    </row>
    <row r="57" spans="2:71" s="27" customFormat="1" ht="15" customHeight="1" x14ac:dyDescent="0.15">
      <c r="B57" s="341" t="s">
        <v>52</v>
      </c>
      <c r="C57" s="342"/>
      <c r="D57" s="342"/>
      <c r="E57" s="342"/>
      <c r="F57" s="360"/>
      <c r="G57" s="363" t="s">
        <v>131</v>
      </c>
      <c r="H57" s="363"/>
      <c r="I57" s="363"/>
      <c r="J57" s="363"/>
      <c r="K57" s="363"/>
      <c r="L57" s="363"/>
      <c r="M57" s="363"/>
      <c r="N57" s="370" t="s">
        <v>12</v>
      </c>
      <c r="O57" s="378"/>
      <c r="P57" s="378"/>
      <c r="Q57" s="378"/>
      <c r="R57" s="378"/>
      <c r="S57" s="378"/>
      <c r="T57" s="379"/>
      <c r="U57" s="370" t="s">
        <v>33</v>
      </c>
      <c r="V57" s="378"/>
      <c r="W57" s="378"/>
      <c r="X57" s="378"/>
      <c r="Y57" s="378"/>
      <c r="Z57" s="378"/>
      <c r="AA57" s="379"/>
      <c r="AB57" s="370" t="s">
        <v>133</v>
      </c>
      <c r="AC57" s="378"/>
      <c r="AD57" s="378"/>
      <c r="AE57" s="378"/>
      <c r="AF57" s="378"/>
      <c r="AG57" s="378"/>
      <c r="AH57" s="379"/>
      <c r="AL57" s="345"/>
      <c r="AM57" s="362"/>
      <c r="AN57" s="372" t="s">
        <v>375</v>
      </c>
      <c r="AO57" s="375"/>
      <c r="AP57" s="375"/>
      <c r="AQ57" s="375"/>
      <c r="AR57" s="375"/>
      <c r="AS57" s="375"/>
      <c r="AT57" s="375"/>
      <c r="AU57" s="375"/>
      <c r="AV57" s="390"/>
      <c r="AW57" s="391" t="s">
        <v>50</v>
      </c>
      <c r="AX57" s="391"/>
      <c r="AY57" s="391"/>
      <c r="AZ57" s="391"/>
      <c r="BA57" s="391"/>
      <c r="BB57" s="374">
        <f>BB55+BB56</f>
        <v>0</v>
      </c>
      <c r="BC57" s="374"/>
      <c r="BD57" s="374"/>
      <c r="BE57" s="374"/>
      <c r="BF57" s="372" t="s">
        <v>26</v>
      </c>
      <c r="BG57" s="390"/>
      <c r="BH57" s="376" t="s">
        <v>51</v>
      </c>
      <c r="BI57" s="380"/>
      <c r="BJ57" s="417" t="e">
        <f>BB57/COUNTIF(CB36:CB47,1)</f>
        <v>#DIV/0!</v>
      </c>
      <c r="BK57" s="417"/>
      <c r="BL57" s="417"/>
      <c r="BM57" s="417"/>
      <c r="BN57" s="381" t="s">
        <v>43</v>
      </c>
      <c r="BO57" s="381"/>
      <c r="BP57" s="57" t="s">
        <v>134</v>
      </c>
    </row>
    <row r="58" spans="2:71" s="27" customFormat="1" ht="15" customHeight="1" x14ac:dyDescent="0.15">
      <c r="B58" s="343"/>
      <c r="C58" s="344"/>
      <c r="D58" s="344"/>
      <c r="E58" s="344"/>
      <c r="F58" s="361"/>
      <c r="G58" s="363" t="e">
        <f>X53</f>
        <v>#DIV/0!</v>
      </c>
      <c r="H58" s="363"/>
      <c r="I58" s="363"/>
      <c r="J58" s="363"/>
      <c r="K58" s="363"/>
      <c r="L58" s="363"/>
      <c r="M58" s="363"/>
      <c r="N58" s="370" t="s">
        <v>31</v>
      </c>
      <c r="O58" s="379"/>
      <c r="P58" s="370" t="s">
        <v>32</v>
      </c>
      <c r="Q58" s="378"/>
      <c r="R58" s="378"/>
      <c r="S58" s="378"/>
      <c r="T58" s="379"/>
      <c r="U58" s="370" t="s">
        <v>31</v>
      </c>
      <c r="V58" s="379"/>
      <c r="W58" s="370" t="s">
        <v>32</v>
      </c>
      <c r="X58" s="378"/>
      <c r="Y58" s="378"/>
      <c r="Z58" s="378"/>
      <c r="AA58" s="379"/>
      <c r="AB58" s="370" t="s">
        <v>31</v>
      </c>
      <c r="AC58" s="379"/>
      <c r="AD58" s="370" t="s">
        <v>32</v>
      </c>
      <c r="AE58" s="378"/>
      <c r="AF58" s="378"/>
      <c r="AG58" s="378"/>
      <c r="AH58" s="379"/>
    </row>
    <row r="59" spans="2:71" s="27" customFormat="1" ht="15" customHeight="1" x14ac:dyDescent="0.15">
      <c r="B59" s="345"/>
      <c r="C59" s="346"/>
      <c r="D59" s="346"/>
      <c r="E59" s="346"/>
      <c r="F59" s="362"/>
      <c r="G59" s="363"/>
      <c r="H59" s="363"/>
      <c r="I59" s="363"/>
      <c r="J59" s="363"/>
      <c r="K59" s="363"/>
      <c r="L59" s="363"/>
      <c r="M59" s="363"/>
      <c r="N59" s="372" t="e">
        <f>LOOKUP(G58,'等級表R4.10～'!B:B,'等級表R4.10～'!D:D)</f>
        <v>#DIV/0!</v>
      </c>
      <c r="O59" s="390"/>
      <c r="P59" s="372" t="e">
        <f>LOOKUP(G58,'等級表R4.10～'!B:B,'等級表R4.10～'!C:C)</f>
        <v>#DIV/0!</v>
      </c>
      <c r="Q59" s="375"/>
      <c r="R59" s="375"/>
      <c r="S59" s="375"/>
      <c r="T59" s="23" t="s">
        <v>26</v>
      </c>
      <c r="U59" s="372" t="e">
        <f>LOOKUP(G58,'等級表R4.10～'!G:G,'等級表R4.10～'!I:I)</f>
        <v>#DIV/0!</v>
      </c>
      <c r="V59" s="375"/>
      <c r="W59" s="376" t="e">
        <f>LOOKUP(G58,'等級表R4.10～'!G:G,'等級表R4.10～'!H:H)</f>
        <v>#DIV/0!</v>
      </c>
      <c r="X59" s="377"/>
      <c r="Y59" s="377"/>
      <c r="Z59" s="377"/>
      <c r="AA59" s="24" t="s">
        <v>26</v>
      </c>
      <c r="AB59" s="372" t="e">
        <f>LOOKUP(G58,'等級表R4.10～'!L:L,'等級表R4.10～'!N:N)</f>
        <v>#DIV/0!</v>
      </c>
      <c r="AC59" s="375"/>
      <c r="AD59" s="376" t="e">
        <f>LOOKUP(G58,'等級表R4.10～'!L:L,'等級表R4.10～'!M:M)</f>
        <v>#DIV/0!</v>
      </c>
      <c r="AE59" s="377"/>
      <c r="AF59" s="377"/>
      <c r="AG59" s="377"/>
      <c r="AH59" s="24" t="s">
        <v>26</v>
      </c>
      <c r="AL59" s="363" t="s">
        <v>57</v>
      </c>
      <c r="AM59" s="363"/>
      <c r="AN59" s="363"/>
      <c r="AO59" s="363"/>
      <c r="AP59" s="363"/>
      <c r="AQ59" s="363" t="s">
        <v>47</v>
      </c>
      <c r="AR59" s="363"/>
      <c r="AS59" s="363"/>
      <c r="AT59" s="363"/>
      <c r="AU59" s="363"/>
      <c r="AV59" s="363"/>
      <c r="AW59" s="363"/>
      <c r="AX59" s="370" t="s">
        <v>46</v>
      </c>
      <c r="AY59" s="378"/>
      <c r="AZ59" s="378"/>
      <c r="BA59" s="378"/>
      <c r="BB59" s="378"/>
      <c r="BC59" s="378"/>
      <c r="BD59" s="378"/>
      <c r="BE59" s="378"/>
      <c r="BF59" s="378"/>
      <c r="BG59" s="378"/>
      <c r="BH59" s="378"/>
      <c r="BI59" s="378"/>
      <c r="BJ59" s="378"/>
      <c r="BK59" s="378"/>
      <c r="BL59" s="378"/>
      <c r="BM59" s="378"/>
      <c r="BN59" s="378"/>
      <c r="BO59" s="378"/>
      <c r="BP59" s="378"/>
      <c r="BQ59" s="378"/>
      <c r="BR59" s="379"/>
    </row>
    <row r="60" spans="2:71" s="27" customFormat="1" ht="15" customHeight="1" x14ac:dyDescent="0.15">
      <c r="B60" s="341" t="s">
        <v>53</v>
      </c>
      <c r="C60" s="342"/>
      <c r="D60" s="342"/>
      <c r="E60" s="342"/>
      <c r="F60" s="360"/>
      <c r="G60" s="363" t="s">
        <v>132</v>
      </c>
      <c r="H60" s="363"/>
      <c r="I60" s="363"/>
      <c r="J60" s="363"/>
      <c r="K60" s="363"/>
      <c r="L60" s="363"/>
      <c r="M60" s="363"/>
      <c r="N60" s="370" t="s">
        <v>12</v>
      </c>
      <c r="O60" s="378"/>
      <c r="P60" s="378"/>
      <c r="Q60" s="378"/>
      <c r="R60" s="378"/>
      <c r="S60" s="378"/>
      <c r="T60" s="379"/>
      <c r="U60" s="370" t="s">
        <v>33</v>
      </c>
      <c r="V60" s="378"/>
      <c r="W60" s="378"/>
      <c r="X60" s="378"/>
      <c r="Y60" s="378"/>
      <c r="Z60" s="378"/>
      <c r="AA60" s="379"/>
      <c r="AB60" s="370" t="s">
        <v>133</v>
      </c>
      <c r="AC60" s="378"/>
      <c r="AD60" s="378"/>
      <c r="AE60" s="378"/>
      <c r="AF60" s="378"/>
      <c r="AG60" s="378"/>
      <c r="AH60" s="379"/>
      <c r="AL60" s="363" t="s">
        <v>297</v>
      </c>
      <c r="AM60" s="363"/>
      <c r="AN60" s="363"/>
      <c r="AO60" s="363"/>
      <c r="AP60" s="363"/>
      <c r="AQ60" s="363" t="s">
        <v>129</v>
      </c>
      <c r="AR60" s="363"/>
      <c r="AS60" s="363"/>
      <c r="AT60" s="363"/>
      <c r="AU60" s="363"/>
      <c r="AV60" s="363"/>
      <c r="AW60" s="363"/>
      <c r="AX60" s="370" t="s">
        <v>12</v>
      </c>
      <c r="AY60" s="378"/>
      <c r="AZ60" s="378"/>
      <c r="BA60" s="378"/>
      <c r="BB60" s="378"/>
      <c r="BC60" s="378"/>
      <c r="BD60" s="379"/>
      <c r="BE60" s="370" t="s">
        <v>33</v>
      </c>
      <c r="BF60" s="378"/>
      <c r="BG60" s="378"/>
      <c r="BH60" s="378"/>
      <c r="BI60" s="378"/>
      <c r="BJ60" s="378"/>
      <c r="BK60" s="379"/>
      <c r="BL60" s="370" t="s">
        <v>133</v>
      </c>
      <c r="BM60" s="378"/>
      <c r="BN60" s="378"/>
      <c r="BO60" s="378"/>
      <c r="BP60" s="378"/>
      <c r="BQ60" s="378"/>
      <c r="BR60" s="379"/>
    </row>
    <row r="61" spans="2:71" s="27" customFormat="1" ht="15" customHeight="1" x14ac:dyDescent="0.15">
      <c r="B61" s="343"/>
      <c r="C61" s="344"/>
      <c r="D61" s="344"/>
      <c r="E61" s="344"/>
      <c r="F61" s="361"/>
      <c r="G61" s="363" t="e">
        <f>X54</f>
        <v>#DIV/0!</v>
      </c>
      <c r="H61" s="363"/>
      <c r="I61" s="363"/>
      <c r="J61" s="363"/>
      <c r="K61" s="363"/>
      <c r="L61" s="363"/>
      <c r="M61" s="363"/>
      <c r="N61" s="370" t="s">
        <v>31</v>
      </c>
      <c r="O61" s="379"/>
      <c r="P61" s="370" t="s">
        <v>32</v>
      </c>
      <c r="Q61" s="378"/>
      <c r="R61" s="378"/>
      <c r="S61" s="378"/>
      <c r="T61" s="379"/>
      <c r="U61" s="370" t="s">
        <v>31</v>
      </c>
      <c r="V61" s="379"/>
      <c r="W61" s="370" t="s">
        <v>32</v>
      </c>
      <c r="X61" s="378"/>
      <c r="Y61" s="378"/>
      <c r="Z61" s="378"/>
      <c r="AA61" s="379"/>
      <c r="AB61" s="370" t="s">
        <v>31</v>
      </c>
      <c r="AC61" s="379"/>
      <c r="AD61" s="370" t="s">
        <v>32</v>
      </c>
      <c r="AE61" s="378"/>
      <c r="AF61" s="378"/>
      <c r="AG61" s="378"/>
      <c r="AH61" s="379"/>
      <c r="AL61" s="363"/>
      <c r="AM61" s="363"/>
      <c r="AN61" s="363"/>
      <c r="AO61" s="363"/>
      <c r="AP61" s="363"/>
      <c r="AQ61" s="363">
        <f ca="1">INT(BJ53)</f>
        <v>0</v>
      </c>
      <c r="AR61" s="363"/>
      <c r="AS61" s="363"/>
      <c r="AT61" s="363"/>
      <c r="AU61" s="363"/>
      <c r="AV61" s="363"/>
      <c r="AW61" s="363"/>
      <c r="AX61" s="370" t="s">
        <v>31</v>
      </c>
      <c r="AY61" s="379"/>
      <c r="AZ61" s="370" t="s">
        <v>32</v>
      </c>
      <c r="BA61" s="378"/>
      <c r="BB61" s="378"/>
      <c r="BC61" s="378"/>
      <c r="BD61" s="379"/>
      <c r="BE61" s="370" t="s">
        <v>31</v>
      </c>
      <c r="BF61" s="379"/>
      <c r="BG61" s="370" t="s">
        <v>32</v>
      </c>
      <c r="BH61" s="378"/>
      <c r="BI61" s="378"/>
      <c r="BJ61" s="378"/>
      <c r="BK61" s="379"/>
      <c r="BL61" s="370" t="s">
        <v>31</v>
      </c>
      <c r="BM61" s="379"/>
      <c r="BN61" s="370" t="s">
        <v>32</v>
      </c>
      <c r="BO61" s="378"/>
      <c r="BP61" s="378"/>
      <c r="BQ61" s="378"/>
      <c r="BR61" s="379"/>
    </row>
    <row r="62" spans="2:71" s="27" customFormat="1" ht="15" customHeight="1" x14ac:dyDescent="0.15">
      <c r="B62" s="345"/>
      <c r="C62" s="346"/>
      <c r="D62" s="346"/>
      <c r="E62" s="346"/>
      <c r="F62" s="362"/>
      <c r="G62" s="363"/>
      <c r="H62" s="363"/>
      <c r="I62" s="363"/>
      <c r="J62" s="363"/>
      <c r="K62" s="363"/>
      <c r="L62" s="363"/>
      <c r="M62" s="363"/>
      <c r="N62" s="372" t="e">
        <f>LOOKUP(G61,'等級表R4.10～'!B:B,'等級表R4.10～'!D:D)</f>
        <v>#DIV/0!</v>
      </c>
      <c r="O62" s="390"/>
      <c r="P62" s="372" t="e">
        <f>LOOKUP(G61,'等級表R4.10～'!B:B,'等級表R4.10～'!C:C)</f>
        <v>#DIV/0!</v>
      </c>
      <c r="Q62" s="375"/>
      <c r="R62" s="375"/>
      <c r="S62" s="375"/>
      <c r="T62" s="23" t="s">
        <v>26</v>
      </c>
      <c r="U62" s="372" t="e">
        <f>LOOKUP(G61,'等級表R4.10～'!G:G,'等級表R4.10～'!I:I)</f>
        <v>#DIV/0!</v>
      </c>
      <c r="V62" s="375"/>
      <c r="W62" s="376" t="e">
        <f>LOOKUP(G61,'等級表R4.10～'!G:G,'等級表R4.10～'!H:H)</f>
        <v>#DIV/0!</v>
      </c>
      <c r="X62" s="377"/>
      <c r="Y62" s="377"/>
      <c r="Z62" s="377"/>
      <c r="AA62" s="24" t="s">
        <v>26</v>
      </c>
      <c r="AB62" s="372" t="e">
        <f>LOOKUP(G61,'等級表R4.10～'!L:L,'等級表R4.10～'!N:N)</f>
        <v>#DIV/0!</v>
      </c>
      <c r="AC62" s="375"/>
      <c r="AD62" s="376" t="e">
        <f>LOOKUP(G61,'等級表R4.10～'!L:L,'等級表R4.10～'!M:M)</f>
        <v>#DIV/0!</v>
      </c>
      <c r="AE62" s="377"/>
      <c r="AF62" s="377"/>
      <c r="AG62" s="377"/>
      <c r="AH62" s="24" t="s">
        <v>26</v>
      </c>
      <c r="AL62" s="363"/>
      <c r="AM62" s="363"/>
      <c r="AN62" s="363"/>
      <c r="AO62" s="363"/>
      <c r="AP62" s="363"/>
      <c r="AQ62" s="363"/>
      <c r="AR62" s="363"/>
      <c r="AS62" s="363"/>
      <c r="AT62" s="363"/>
      <c r="AU62" s="363"/>
      <c r="AV62" s="363"/>
      <c r="AW62" s="363"/>
      <c r="AX62" s="372">
        <f ca="1">LOOKUP(AQ61,'等級表R4.10～'!B:B,'等級表R4.10～'!D:D)</f>
        <v>1</v>
      </c>
      <c r="AY62" s="390"/>
      <c r="AZ62" s="372">
        <f ca="1">LOOKUP(AQ61,'等級表R4.10～'!B:B,'等級表R4.10～'!C:C)</f>
        <v>58000</v>
      </c>
      <c r="BA62" s="375"/>
      <c r="BB62" s="375"/>
      <c r="BC62" s="375"/>
      <c r="BD62" s="23" t="s">
        <v>26</v>
      </c>
      <c r="BE62" s="372">
        <f ca="1">LOOKUP(AQ61,'等級表R4.10～'!G:G,'等級表R4.10～'!I:I)</f>
        <v>1</v>
      </c>
      <c r="BF62" s="375"/>
      <c r="BG62" s="376">
        <f ca="1">LOOKUP(AQ61,'等級表R4.10～'!G:G,'等級表R4.10～'!H:H)</f>
        <v>88000</v>
      </c>
      <c r="BH62" s="377"/>
      <c r="BI62" s="377"/>
      <c r="BJ62" s="377"/>
      <c r="BK62" s="24" t="s">
        <v>26</v>
      </c>
      <c r="BL62" s="372">
        <f ca="1">LOOKUP(AQ61,'等級表R4.10～'!L:L,'等級表R4.10～'!N:N)</f>
        <v>1</v>
      </c>
      <c r="BM62" s="375"/>
      <c r="BN62" s="376">
        <f ca="1">LOOKUP(AQ61,'等級表R4.10～'!L:L,'等級表R4.10～'!M:M)</f>
        <v>88000</v>
      </c>
      <c r="BO62" s="377"/>
      <c r="BP62" s="377"/>
      <c r="BQ62" s="377"/>
      <c r="BR62" s="24" t="s">
        <v>26</v>
      </c>
    </row>
    <row r="63" spans="2:71" s="27" customFormat="1" ht="15" customHeight="1" x14ac:dyDescent="0.15">
      <c r="AL63" s="363" t="s">
        <v>53</v>
      </c>
      <c r="AM63" s="363"/>
      <c r="AN63" s="363"/>
      <c r="AO63" s="363"/>
      <c r="AP63" s="363"/>
      <c r="AQ63" s="363" t="s">
        <v>130</v>
      </c>
      <c r="AR63" s="363"/>
      <c r="AS63" s="363"/>
      <c r="AT63" s="363"/>
      <c r="AU63" s="363"/>
      <c r="AV63" s="363"/>
      <c r="AW63" s="363"/>
      <c r="AX63" s="370" t="s">
        <v>12</v>
      </c>
      <c r="AY63" s="378"/>
      <c r="AZ63" s="378"/>
      <c r="BA63" s="378"/>
      <c r="BB63" s="378"/>
      <c r="BC63" s="378"/>
      <c r="BD63" s="379"/>
      <c r="BE63" s="370" t="s">
        <v>33</v>
      </c>
      <c r="BF63" s="378"/>
      <c r="BG63" s="378"/>
      <c r="BH63" s="378"/>
      <c r="BI63" s="378"/>
      <c r="BJ63" s="378"/>
      <c r="BK63" s="379"/>
      <c r="BL63" s="370" t="s">
        <v>133</v>
      </c>
      <c r="BM63" s="378"/>
      <c r="BN63" s="378"/>
      <c r="BO63" s="378"/>
      <c r="BP63" s="378"/>
      <c r="BQ63" s="378"/>
      <c r="BR63" s="379"/>
    </row>
    <row r="64" spans="2:71" s="27" customFormat="1" ht="15" customHeight="1" x14ac:dyDescent="0.15">
      <c r="AL64" s="363"/>
      <c r="AM64" s="363"/>
      <c r="AN64" s="363"/>
      <c r="AO64" s="363"/>
      <c r="AP64" s="363"/>
      <c r="AQ64" s="363" t="e">
        <f>INT(BJ54+BJ57)</f>
        <v>#DIV/0!</v>
      </c>
      <c r="AR64" s="363"/>
      <c r="AS64" s="363"/>
      <c r="AT64" s="363"/>
      <c r="AU64" s="363"/>
      <c r="AV64" s="363"/>
      <c r="AW64" s="363"/>
      <c r="AX64" s="370" t="s">
        <v>31</v>
      </c>
      <c r="AY64" s="379"/>
      <c r="AZ64" s="370" t="s">
        <v>32</v>
      </c>
      <c r="BA64" s="378"/>
      <c r="BB64" s="378"/>
      <c r="BC64" s="378"/>
      <c r="BD64" s="379"/>
      <c r="BE64" s="370" t="s">
        <v>31</v>
      </c>
      <c r="BF64" s="379"/>
      <c r="BG64" s="370" t="s">
        <v>32</v>
      </c>
      <c r="BH64" s="378"/>
      <c r="BI64" s="378"/>
      <c r="BJ64" s="378"/>
      <c r="BK64" s="379"/>
      <c r="BL64" s="370" t="s">
        <v>31</v>
      </c>
      <c r="BM64" s="379"/>
      <c r="BN64" s="370" t="s">
        <v>32</v>
      </c>
      <c r="BO64" s="378"/>
      <c r="BP64" s="378"/>
      <c r="BQ64" s="378"/>
      <c r="BR64" s="379"/>
    </row>
    <row r="65" spans="37:74" s="27" customFormat="1" ht="15" customHeight="1" x14ac:dyDescent="0.15">
      <c r="AK65" s="22"/>
      <c r="AL65" s="363"/>
      <c r="AM65" s="363"/>
      <c r="AN65" s="363"/>
      <c r="AO65" s="363"/>
      <c r="AP65" s="363"/>
      <c r="AQ65" s="363"/>
      <c r="AR65" s="363"/>
      <c r="AS65" s="363"/>
      <c r="AT65" s="363"/>
      <c r="AU65" s="363"/>
      <c r="AV65" s="363"/>
      <c r="AW65" s="363"/>
      <c r="AX65" s="372" t="e">
        <f>LOOKUP(AQ64,'等級表R4.10～'!B:B,'等級表R4.10～'!D:D)</f>
        <v>#DIV/0!</v>
      </c>
      <c r="AY65" s="390"/>
      <c r="AZ65" s="372" t="e">
        <f>LOOKUP(AQ64,'等級表R4.10～'!B:B,'等級表R4.10～'!C:C)</f>
        <v>#DIV/0!</v>
      </c>
      <c r="BA65" s="375"/>
      <c r="BB65" s="375"/>
      <c r="BC65" s="375"/>
      <c r="BD65" s="23" t="s">
        <v>26</v>
      </c>
      <c r="BE65" s="372" t="e">
        <f>LOOKUP(AQ64,'等級表R4.10～'!G:G,'等級表R4.10～'!I:I)</f>
        <v>#DIV/0!</v>
      </c>
      <c r="BF65" s="375"/>
      <c r="BG65" s="376" t="e">
        <f>LOOKUP(AQ64,'等級表R4.10～'!G:G,'等級表R4.10～'!H:H)</f>
        <v>#DIV/0!</v>
      </c>
      <c r="BH65" s="377"/>
      <c r="BI65" s="377"/>
      <c r="BJ65" s="377"/>
      <c r="BK65" s="24" t="s">
        <v>26</v>
      </c>
      <c r="BL65" s="372" t="e">
        <f>LOOKUP(AQ64,'等級表R4.10～'!L:L,'等級表R4.10～'!N:N)</f>
        <v>#DIV/0!</v>
      </c>
      <c r="BM65" s="375"/>
      <c r="BN65" s="376" t="e">
        <f>LOOKUP(AQ64,'等級表R4.10～'!L:L,'等級表R4.10～'!M:M)</f>
        <v>#DIV/0!</v>
      </c>
      <c r="BO65" s="377"/>
      <c r="BP65" s="377"/>
      <c r="BQ65" s="377"/>
      <c r="BR65" s="24" t="s">
        <v>26</v>
      </c>
      <c r="BV65" s="22"/>
    </row>
    <row r="66" spans="37:74" s="27" customFormat="1" ht="15" customHeight="1" x14ac:dyDescent="0.15">
      <c r="AK66" s="22"/>
      <c r="AL66" s="22"/>
      <c r="AM66" s="22"/>
      <c r="BV66" s="22"/>
    </row>
    <row r="67" spans="37:74" s="27" customFormat="1" ht="15" customHeight="1" x14ac:dyDescent="0.15">
      <c r="AK67" s="22"/>
      <c r="AL67" s="22"/>
      <c r="AM67" s="22"/>
      <c r="BV67" s="22"/>
    </row>
    <row r="68" spans="37:74" s="27" customFormat="1" ht="15" customHeight="1" x14ac:dyDescent="0.15"/>
    <row r="69" spans="37:74" s="27" customFormat="1" ht="15" customHeight="1" x14ac:dyDescent="0.15"/>
    <row r="70" spans="37:74" s="27" customFormat="1" ht="15" customHeight="1" x14ac:dyDescent="0.15"/>
    <row r="71" spans="37:74" s="27" customFormat="1" ht="15" customHeight="1" x14ac:dyDescent="0.15"/>
    <row r="72" spans="37:74" s="27" customFormat="1" ht="15" customHeight="1" x14ac:dyDescent="0.15"/>
    <row r="73" spans="37:74" s="27" customFormat="1" ht="15" customHeight="1" x14ac:dyDescent="0.15"/>
    <row r="74" spans="37:74" s="27" customFormat="1" ht="15" customHeight="1" x14ac:dyDescent="0.15"/>
    <row r="75" spans="37:74" s="27" customFormat="1" ht="15" customHeight="1" x14ac:dyDescent="0.15"/>
    <row r="76" spans="37:74" s="27" customFormat="1" ht="15" customHeight="1" x14ac:dyDescent="0.15"/>
    <row r="77" spans="37:74" s="27" customFormat="1" ht="15" customHeight="1" x14ac:dyDescent="0.15"/>
    <row r="85" spans="2:2" ht="15" customHeight="1" x14ac:dyDescent="0.15">
      <c r="B85" s="25"/>
    </row>
  </sheetData>
  <sheetProtection algorithmName="SHA-512" hashValue="4UZYSfm49ah3X++taLGSJFnVu9uxlj0eFUSyZBQiAFT/tkqzeAh7WwsKwDMGCQyenStxG7Wtu+ypbUD46kjbSQ==" saltValue="Z6QQG0Pj33FX6UzJoTwYcw==" spinCount="100000" sheet="1" objects="1" scenarios="1"/>
  <mergeCells count="463">
    <mergeCell ref="M47:Q47"/>
    <mergeCell ref="BB46:BE46"/>
    <mergeCell ref="BF46:BG46"/>
    <mergeCell ref="BF3:BW4"/>
    <mergeCell ref="AI7:AR8"/>
    <mergeCell ref="AI9:AR11"/>
    <mergeCell ref="AI5:AR6"/>
    <mergeCell ref="AS5:BE6"/>
    <mergeCell ref="AS7:BE8"/>
    <mergeCell ref="AS9:BE11"/>
    <mergeCell ref="AS3:BE4"/>
    <mergeCell ref="AI3:AR4"/>
    <mergeCell ref="BL47:BM47"/>
    <mergeCell ref="BN47:BQ47"/>
    <mergeCell ref="BR47:BS47"/>
    <mergeCell ref="BH46:BK46"/>
    <mergeCell ref="BL46:BM46"/>
    <mergeCell ref="BN46:BQ46"/>
    <mergeCell ref="BR46:BS46"/>
    <mergeCell ref="AL45:AP45"/>
    <mergeCell ref="AQ45:AS45"/>
    <mergeCell ref="AW45:BA45"/>
    <mergeCell ref="AW47:BA47"/>
    <mergeCell ref="BL43:BM43"/>
    <mergeCell ref="B47:F47"/>
    <mergeCell ref="G47:I47"/>
    <mergeCell ref="B42:F42"/>
    <mergeCell ref="G42:I42"/>
    <mergeCell ref="B43:F43"/>
    <mergeCell ref="G43:I43"/>
    <mergeCell ref="B44:F44"/>
    <mergeCell ref="G44:I44"/>
    <mergeCell ref="B45:F45"/>
    <mergeCell ref="G45:I45"/>
    <mergeCell ref="B46:F46"/>
    <mergeCell ref="G46:I46"/>
    <mergeCell ref="AL53:AM53"/>
    <mergeCell ref="B30:D32"/>
    <mergeCell ref="AT47:AV47"/>
    <mergeCell ref="BB47:BE47"/>
    <mergeCell ref="BF47:BG47"/>
    <mergeCell ref="BH47:BK47"/>
    <mergeCell ref="AT45:AV45"/>
    <mergeCell ref="BB45:BE45"/>
    <mergeCell ref="BF45:BG45"/>
    <mergeCell ref="BH45:BK45"/>
    <mergeCell ref="AT43:AV43"/>
    <mergeCell ref="BB43:BE43"/>
    <mergeCell ref="BF43:BG43"/>
    <mergeCell ref="BH43:BK43"/>
    <mergeCell ref="AT39:AV39"/>
    <mergeCell ref="BB39:BE39"/>
    <mergeCell ref="BF39:BG39"/>
    <mergeCell ref="BH39:BK39"/>
    <mergeCell ref="AL35:AS35"/>
    <mergeCell ref="AW35:BA35"/>
    <mergeCell ref="AT35:AV35"/>
    <mergeCell ref="BH35:BM35"/>
    <mergeCell ref="AL47:AP47"/>
    <mergeCell ref="AQ47:AS47"/>
    <mergeCell ref="AL49:AO51"/>
    <mergeCell ref="AP49:AV49"/>
    <mergeCell ref="AW49:BC49"/>
    <mergeCell ref="BD49:BJ49"/>
    <mergeCell ref="BK49:BQ51"/>
    <mergeCell ref="BR49:BS51"/>
    <mergeCell ref="AP50:AQ50"/>
    <mergeCell ref="AR50:AV50"/>
    <mergeCell ref="AW50:AX50"/>
    <mergeCell ref="AY50:BC50"/>
    <mergeCell ref="BD50:BE50"/>
    <mergeCell ref="BF50:BJ50"/>
    <mergeCell ref="AP51:AQ51"/>
    <mergeCell ref="AR51:AT51"/>
    <mergeCell ref="AU51:AV51"/>
    <mergeCell ref="AW51:AX51"/>
    <mergeCell ref="AY51:BA51"/>
    <mergeCell ref="BF51:BH51"/>
    <mergeCell ref="BI51:BJ51"/>
    <mergeCell ref="BB51:BC51"/>
    <mergeCell ref="BD51:BE51"/>
    <mergeCell ref="BN43:BQ43"/>
    <mergeCell ref="BR43:BS43"/>
    <mergeCell ref="AL44:AP44"/>
    <mergeCell ref="AQ44:AS44"/>
    <mergeCell ref="AW44:BA44"/>
    <mergeCell ref="AT44:AV44"/>
    <mergeCell ref="BB44:BE44"/>
    <mergeCell ref="BF44:BG44"/>
    <mergeCell ref="BH44:BK44"/>
    <mergeCell ref="BL44:BM44"/>
    <mergeCell ref="BN44:BQ44"/>
    <mergeCell ref="BR44:BS44"/>
    <mergeCell ref="AL43:AP43"/>
    <mergeCell ref="AQ43:AS43"/>
    <mergeCell ref="AW43:BA43"/>
    <mergeCell ref="BL45:BM45"/>
    <mergeCell ref="BN45:BQ45"/>
    <mergeCell ref="BR45:BS45"/>
    <mergeCell ref="AL46:AP46"/>
    <mergeCell ref="AQ46:AS46"/>
    <mergeCell ref="AW46:BA46"/>
    <mergeCell ref="AT46:AV46"/>
    <mergeCell ref="BL41:BM41"/>
    <mergeCell ref="BN41:BQ41"/>
    <mergeCell ref="BR41:BS41"/>
    <mergeCell ref="AL42:AP42"/>
    <mergeCell ref="AQ42:AS42"/>
    <mergeCell ref="AW42:BA42"/>
    <mergeCell ref="AT42:AV42"/>
    <mergeCell ref="BB42:BE42"/>
    <mergeCell ref="BF42:BG42"/>
    <mergeCell ref="BH42:BK42"/>
    <mergeCell ref="BL42:BM42"/>
    <mergeCell ref="BN42:BQ42"/>
    <mergeCell ref="BR42:BS42"/>
    <mergeCell ref="AT41:AV41"/>
    <mergeCell ref="BB41:BE41"/>
    <mergeCell ref="BF41:BG41"/>
    <mergeCell ref="BH41:BK41"/>
    <mergeCell ref="AL41:AP41"/>
    <mergeCell ref="AQ41:AS41"/>
    <mergeCell ref="AW41:BA41"/>
    <mergeCell ref="BL39:BM39"/>
    <mergeCell ref="BN39:BQ39"/>
    <mergeCell ref="BR39:BS39"/>
    <mergeCell ref="AL40:AP40"/>
    <mergeCell ref="AQ40:AS40"/>
    <mergeCell ref="AW40:BA40"/>
    <mergeCell ref="AT40:AV40"/>
    <mergeCell ref="BB40:BE40"/>
    <mergeCell ref="BF40:BG40"/>
    <mergeCell ref="BH40:BK40"/>
    <mergeCell ref="BL40:BM40"/>
    <mergeCell ref="BN40:BQ40"/>
    <mergeCell ref="BR40:BS40"/>
    <mergeCell ref="AL39:AP39"/>
    <mergeCell ref="AQ39:AS39"/>
    <mergeCell ref="AW39:BA39"/>
    <mergeCell ref="BR37:BS37"/>
    <mergeCell ref="AL38:AP38"/>
    <mergeCell ref="AQ38:AS38"/>
    <mergeCell ref="AW38:BA38"/>
    <mergeCell ref="AT38:AV38"/>
    <mergeCell ref="BB38:BE38"/>
    <mergeCell ref="BF38:BG38"/>
    <mergeCell ref="BH38:BK38"/>
    <mergeCell ref="BL38:BM38"/>
    <mergeCell ref="BN38:BQ38"/>
    <mergeCell ref="BR38:BS38"/>
    <mergeCell ref="AL37:AP37"/>
    <mergeCell ref="AQ37:AS37"/>
    <mergeCell ref="AW37:BA37"/>
    <mergeCell ref="AT37:AV37"/>
    <mergeCell ref="BB37:BE37"/>
    <mergeCell ref="BF37:BG37"/>
    <mergeCell ref="BH37:BK37"/>
    <mergeCell ref="BL37:BM37"/>
    <mergeCell ref="BN37:BQ37"/>
    <mergeCell ref="BN35:BS35"/>
    <mergeCell ref="AL36:AP36"/>
    <mergeCell ref="AQ36:AS36"/>
    <mergeCell ref="AW36:BA36"/>
    <mergeCell ref="AT36:AV36"/>
    <mergeCell ref="BB36:BE36"/>
    <mergeCell ref="BF36:BG36"/>
    <mergeCell ref="BH36:BK36"/>
    <mergeCell ref="BL36:BM36"/>
    <mergeCell ref="BN36:BQ36"/>
    <mergeCell ref="BR36:BS36"/>
    <mergeCell ref="BB35:BG35"/>
    <mergeCell ref="B60:F62"/>
    <mergeCell ref="AB46:AC46"/>
    <mergeCell ref="AD35:AI35"/>
    <mergeCell ref="R47:U47"/>
    <mergeCell ref="R46:U46"/>
    <mergeCell ref="J46:L46"/>
    <mergeCell ref="J47:L47"/>
    <mergeCell ref="X47:AA47"/>
    <mergeCell ref="V50:Z50"/>
    <mergeCell ref="B35:I35"/>
    <mergeCell ref="M36:Q36"/>
    <mergeCell ref="M37:Q37"/>
    <mergeCell ref="M38:Q38"/>
    <mergeCell ref="M39:Q39"/>
    <mergeCell ref="M40:Q40"/>
    <mergeCell ref="M41:Q41"/>
    <mergeCell ref="B36:F36"/>
    <mergeCell ref="G36:I36"/>
    <mergeCell ref="B37:F37"/>
    <mergeCell ref="G37:I37"/>
    <mergeCell ref="B38:F38"/>
    <mergeCell ref="G38:I38"/>
    <mergeCell ref="B39:F39"/>
    <mergeCell ref="G39:I39"/>
    <mergeCell ref="B57:F59"/>
    <mergeCell ref="J40:L40"/>
    <mergeCell ref="J44:L44"/>
    <mergeCell ref="V39:W39"/>
    <mergeCell ref="X39:AA39"/>
    <mergeCell ref="AB39:AC39"/>
    <mergeCell ref="AD39:AG39"/>
    <mergeCell ref="AH39:AI39"/>
    <mergeCell ref="B53:J53"/>
    <mergeCell ref="B54:J54"/>
    <mergeCell ref="T53:U53"/>
    <mergeCell ref="N59:O59"/>
    <mergeCell ref="G41:I41"/>
    <mergeCell ref="B40:F40"/>
    <mergeCell ref="G40:I40"/>
    <mergeCell ref="B41:F41"/>
    <mergeCell ref="V46:W46"/>
    <mergeCell ref="X46:AA46"/>
    <mergeCell ref="R43:U43"/>
    <mergeCell ref="X44:AA44"/>
    <mergeCell ref="M42:Q42"/>
    <mergeCell ref="M43:Q43"/>
    <mergeCell ref="M44:Q44"/>
    <mergeCell ref="M45:Q45"/>
    <mergeCell ref="AD41:AG41"/>
    <mergeCell ref="AH41:AI41"/>
    <mergeCell ref="AH40:AI40"/>
    <mergeCell ref="AB47:AC47"/>
    <mergeCell ref="AD47:AG47"/>
    <mergeCell ref="AH47:AI47"/>
    <mergeCell ref="AD46:AG46"/>
    <mergeCell ref="AH46:AI46"/>
    <mergeCell ref="AH45:AI45"/>
    <mergeCell ref="AB44:AC44"/>
    <mergeCell ref="AD44:AG44"/>
    <mergeCell ref="AB45:AC45"/>
    <mergeCell ref="AD45:AG45"/>
    <mergeCell ref="AD38:AG38"/>
    <mergeCell ref="AH38:AI38"/>
    <mergeCell ref="AD58:AH58"/>
    <mergeCell ref="AN53:AV53"/>
    <mergeCell ref="X53:AA53"/>
    <mergeCell ref="AX61:AY61"/>
    <mergeCell ref="AZ61:BD61"/>
    <mergeCell ref="AX60:BD60"/>
    <mergeCell ref="N58:O58"/>
    <mergeCell ref="P58:T58"/>
    <mergeCell ref="U58:V58"/>
    <mergeCell ref="W59:Z59"/>
    <mergeCell ref="AB59:AC59"/>
    <mergeCell ref="AD59:AG59"/>
    <mergeCell ref="N60:T60"/>
    <mergeCell ref="U60:AA60"/>
    <mergeCell ref="AB60:AH60"/>
    <mergeCell ref="N61:O61"/>
    <mergeCell ref="AD61:AH61"/>
    <mergeCell ref="AQ61:AW62"/>
    <mergeCell ref="P59:S59"/>
    <mergeCell ref="T54:U54"/>
    <mergeCell ref="X54:AA54"/>
    <mergeCell ref="AB54:AC54"/>
    <mergeCell ref="N57:T57"/>
    <mergeCell ref="U57:AA57"/>
    <mergeCell ref="AB57:AH57"/>
    <mergeCell ref="N56:AH56"/>
    <mergeCell ref="AX65:AY65"/>
    <mergeCell ref="AZ65:BC65"/>
    <mergeCell ref="BE65:BF65"/>
    <mergeCell ref="BG65:BJ65"/>
    <mergeCell ref="BL65:BM65"/>
    <mergeCell ref="BJ57:BM57"/>
    <mergeCell ref="BL61:BM61"/>
    <mergeCell ref="BE60:BK60"/>
    <mergeCell ref="BE61:BF61"/>
    <mergeCell ref="AL63:AP65"/>
    <mergeCell ref="P62:S62"/>
    <mergeCell ref="U62:V62"/>
    <mergeCell ref="AD62:AG62"/>
    <mergeCell ref="P61:T61"/>
    <mergeCell ref="U61:V61"/>
    <mergeCell ref="W61:AA61"/>
    <mergeCell ref="AB61:AC61"/>
    <mergeCell ref="N62:O62"/>
    <mergeCell ref="BE64:BF64"/>
    <mergeCell ref="BG64:BK64"/>
    <mergeCell ref="AN55:AV55"/>
    <mergeCell ref="BG62:BJ62"/>
    <mergeCell ref="BG61:BK61"/>
    <mergeCell ref="AX59:BR59"/>
    <mergeCell ref="BF56:BG56"/>
    <mergeCell ref="BH57:BI57"/>
    <mergeCell ref="AW55:BA55"/>
    <mergeCell ref="AW56:BA56"/>
    <mergeCell ref="AW57:BA57"/>
    <mergeCell ref="BB57:BE57"/>
    <mergeCell ref="BF57:BG57"/>
    <mergeCell ref="BL60:BR60"/>
    <mergeCell ref="AQ60:AW60"/>
    <mergeCell ref="BN57:BO57"/>
    <mergeCell ref="AN56:AV56"/>
    <mergeCell ref="AN57:AV57"/>
    <mergeCell ref="AL60:AP62"/>
    <mergeCell ref="AL59:AP59"/>
    <mergeCell ref="BF55:BG55"/>
    <mergeCell ref="BH54:BI54"/>
    <mergeCell ref="AW54:BA54"/>
    <mergeCell ref="BJ54:BM54"/>
    <mergeCell ref="BB53:BE53"/>
    <mergeCell ref="BB55:BE55"/>
    <mergeCell ref="BB56:BE56"/>
    <mergeCell ref="BN65:BQ65"/>
    <mergeCell ref="BL64:BM64"/>
    <mergeCell ref="BN64:BR64"/>
    <mergeCell ref="BE62:BF62"/>
    <mergeCell ref="AB53:AC53"/>
    <mergeCell ref="BN61:BR61"/>
    <mergeCell ref="BJ53:BM53"/>
    <mergeCell ref="BE63:BK63"/>
    <mergeCell ref="BL63:BR63"/>
    <mergeCell ref="AX64:AY64"/>
    <mergeCell ref="AZ64:BD64"/>
    <mergeCell ref="BL62:BM62"/>
    <mergeCell ref="BN62:BQ62"/>
    <mergeCell ref="AX63:BD63"/>
    <mergeCell ref="AQ63:AW63"/>
    <mergeCell ref="AX62:AY62"/>
    <mergeCell ref="AZ62:BC62"/>
    <mergeCell ref="BN53:BO53"/>
    <mergeCell ref="AQ64:AW65"/>
    <mergeCell ref="AN54:AV54"/>
    <mergeCell ref="AW53:BA53"/>
    <mergeCell ref="AL54:AM57"/>
    <mergeCell ref="AQ59:AW59"/>
    <mergeCell ref="BF53:BG53"/>
    <mergeCell ref="BH53:BI53"/>
    <mergeCell ref="BN54:BO54"/>
    <mergeCell ref="BB54:BE54"/>
    <mergeCell ref="BF54:BG54"/>
    <mergeCell ref="AH37:AI37"/>
    <mergeCell ref="V38:W38"/>
    <mergeCell ref="AB38:AC38"/>
    <mergeCell ref="R44:U44"/>
    <mergeCell ref="V44:W44"/>
    <mergeCell ref="V42:W42"/>
    <mergeCell ref="X42:AA42"/>
    <mergeCell ref="R37:U37"/>
    <mergeCell ref="V37:W37"/>
    <mergeCell ref="X37:AA37"/>
    <mergeCell ref="AB37:AC37"/>
    <mergeCell ref="AD37:AG37"/>
    <mergeCell ref="AB41:AC41"/>
    <mergeCell ref="AH44:AI44"/>
    <mergeCell ref="AB43:AC43"/>
    <mergeCell ref="AD43:AG43"/>
    <mergeCell ref="AH43:AI43"/>
    <mergeCell ref="AB42:AC42"/>
    <mergeCell ref="AD42:AG42"/>
    <mergeCell ref="AH42:AI42"/>
    <mergeCell ref="V41:W41"/>
    <mergeCell ref="X41:AA41"/>
    <mergeCell ref="AB40:AC40"/>
    <mergeCell ref="AD40:AG40"/>
    <mergeCell ref="G56:M56"/>
    <mergeCell ref="J42:L42"/>
    <mergeCell ref="J43:L43"/>
    <mergeCell ref="P22:V23"/>
    <mergeCell ref="J36:L36"/>
    <mergeCell ref="J37:L37"/>
    <mergeCell ref="J35:L35"/>
    <mergeCell ref="F26:H28"/>
    <mergeCell ref="R39:U39"/>
    <mergeCell ref="R38:U38"/>
    <mergeCell ref="J39:L39"/>
    <mergeCell ref="J38:L38"/>
    <mergeCell ref="R36:U36"/>
    <mergeCell ref="F30:H32"/>
    <mergeCell ref="V53:W53"/>
    <mergeCell ref="K53:O53"/>
    <mergeCell ref="J45:L45"/>
    <mergeCell ref="R42:U42"/>
    <mergeCell ref="R45:U45"/>
    <mergeCell ref="V54:W54"/>
    <mergeCell ref="K54:O54"/>
    <mergeCell ref="P54:S54"/>
    <mergeCell ref="B56:F56"/>
    <mergeCell ref="S26:U28"/>
    <mergeCell ref="AD36:AG36"/>
    <mergeCell ref="AH36:AI36"/>
    <mergeCell ref="V36:W36"/>
    <mergeCell ref="X36:AA36"/>
    <mergeCell ref="W18:AC18"/>
    <mergeCell ref="W19:AC19"/>
    <mergeCell ref="W20:AC21"/>
    <mergeCell ref="W22:AC23"/>
    <mergeCell ref="P19:V19"/>
    <mergeCell ref="P20:V21"/>
    <mergeCell ref="AB36:AC36"/>
    <mergeCell ref="AI20:AT22"/>
    <mergeCell ref="N26:P28"/>
    <mergeCell ref="W26:Y28"/>
    <mergeCell ref="I22:O23"/>
    <mergeCell ref="B18:V18"/>
    <mergeCell ref="X35:AC35"/>
    <mergeCell ref="S30:U32"/>
    <mergeCell ref="B26:D28"/>
    <mergeCell ref="R35:W35"/>
    <mergeCell ref="I19:O19"/>
    <mergeCell ref="I20:O21"/>
    <mergeCell ref="T51:U51"/>
    <mergeCell ref="T50:U50"/>
    <mergeCell ref="H50:L50"/>
    <mergeCell ref="M50:N50"/>
    <mergeCell ref="O50:S50"/>
    <mergeCell ref="H51:J51"/>
    <mergeCell ref="K51:L51"/>
    <mergeCell ref="F49:L49"/>
    <mergeCell ref="M49:S49"/>
    <mergeCell ref="T49:Z49"/>
    <mergeCell ref="V51:X51"/>
    <mergeCell ref="R51:S51"/>
    <mergeCell ref="Y51:Z51"/>
    <mergeCell ref="J41:L41"/>
    <mergeCell ref="X45:AA45"/>
    <mergeCell ref="X38:AA38"/>
    <mergeCell ref="M46:Q46"/>
    <mergeCell ref="R40:U40"/>
    <mergeCell ref="J26:L28"/>
    <mergeCell ref="J30:L32"/>
    <mergeCell ref="R41:U41"/>
    <mergeCell ref="V40:W40"/>
    <mergeCell ref="V45:W45"/>
    <mergeCell ref="V43:W43"/>
    <mergeCell ref="X43:AA43"/>
    <mergeCell ref="X40:AA40"/>
    <mergeCell ref="AU20:BL22"/>
    <mergeCell ref="BM17:BW19"/>
    <mergeCell ref="BM20:BW22"/>
    <mergeCell ref="G57:M57"/>
    <mergeCell ref="G58:M59"/>
    <mergeCell ref="G60:M60"/>
    <mergeCell ref="G61:M62"/>
    <mergeCell ref="B19:H19"/>
    <mergeCell ref="B20:H21"/>
    <mergeCell ref="B22:H23"/>
    <mergeCell ref="B24:AC25"/>
    <mergeCell ref="B49:E51"/>
    <mergeCell ref="F50:G50"/>
    <mergeCell ref="F51:G51"/>
    <mergeCell ref="P53:S53"/>
    <mergeCell ref="AB62:AC62"/>
    <mergeCell ref="W62:Z62"/>
    <mergeCell ref="W58:AA58"/>
    <mergeCell ref="AB58:AC58"/>
    <mergeCell ref="V47:W47"/>
    <mergeCell ref="M35:Q35"/>
    <mergeCell ref="O51:Q51"/>
    <mergeCell ref="U59:V59"/>
    <mergeCell ref="M51:N51"/>
    <mergeCell ref="K2:AB3"/>
    <mergeCell ref="K4:AB5"/>
    <mergeCell ref="B2:J3"/>
    <mergeCell ref="B4:J5"/>
    <mergeCell ref="AI17:AT19"/>
    <mergeCell ref="AI12:BW14"/>
    <mergeCell ref="BF5:BW6"/>
    <mergeCell ref="BF7:BW8"/>
    <mergeCell ref="BF9:BW11"/>
    <mergeCell ref="AU17:BL19"/>
  </mergeCells>
  <phoneticPr fontId="2"/>
  <printOptions horizontalCentered="1"/>
  <pageMargins left="0.43307086614173229" right="0.31496062992125984" top="0.59055118110236227" bottom="0.27559055118110237" header="0.27559055118110237" footer="0.15748031496062992"/>
  <pageSetup paperSize="9" scale="59" orientation="landscape" r:id="rId1"/>
  <headerFooter>
    <oddHeader>&amp;C&amp;F&amp;A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Q45"/>
  <sheetViews>
    <sheetView zoomScaleNormal="100" workbookViewId="0">
      <selection activeCell="H22" sqref="H22:J23"/>
    </sheetView>
  </sheetViews>
  <sheetFormatPr defaultColWidth="5.125" defaultRowHeight="15" customHeight="1" x14ac:dyDescent="0.15"/>
  <cols>
    <col min="1" max="16384" width="5.125" style="52"/>
  </cols>
  <sheetData>
    <row r="1" spans="2:17" ht="15" customHeight="1" x14ac:dyDescent="0.15">
      <c r="P1" s="52" t="s">
        <v>258</v>
      </c>
    </row>
    <row r="5" spans="2:17" ht="15" customHeight="1" x14ac:dyDescent="0.15">
      <c r="B5" s="127" t="s">
        <v>112</v>
      </c>
    </row>
    <row r="8" spans="2:17" ht="15" customHeight="1" x14ac:dyDescent="0.15">
      <c r="B8" s="486" t="s">
        <v>290</v>
      </c>
      <c r="C8" s="487"/>
      <c r="D8" s="487"/>
      <c r="E8" s="487"/>
      <c r="F8" s="487"/>
      <c r="G8" s="487"/>
      <c r="H8" s="487"/>
      <c r="I8" s="487"/>
      <c r="J8" s="487"/>
      <c r="K8" s="487"/>
      <c r="L8" s="487"/>
      <c r="M8" s="487"/>
      <c r="N8" s="487"/>
      <c r="O8" s="487"/>
      <c r="P8" s="487"/>
      <c r="Q8" s="487"/>
    </row>
    <row r="9" spans="2:17" ht="15" customHeight="1" x14ac:dyDescent="0.15">
      <c r="B9" s="487"/>
      <c r="C9" s="487"/>
      <c r="D9" s="487"/>
      <c r="E9" s="487"/>
      <c r="F9" s="487"/>
      <c r="G9" s="487"/>
      <c r="H9" s="487"/>
      <c r="I9" s="487"/>
      <c r="J9" s="487"/>
      <c r="K9" s="487"/>
      <c r="L9" s="487"/>
      <c r="M9" s="487"/>
      <c r="N9" s="487"/>
      <c r="O9" s="487"/>
      <c r="P9" s="487"/>
      <c r="Q9" s="487"/>
    </row>
    <row r="10" spans="2:17" ht="15" customHeight="1" x14ac:dyDescent="0.15">
      <c r="B10" s="487"/>
      <c r="C10" s="487"/>
      <c r="D10" s="487"/>
      <c r="E10" s="487"/>
      <c r="F10" s="487"/>
      <c r="G10" s="487"/>
      <c r="H10" s="487"/>
      <c r="I10" s="487"/>
      <c r="J10" s="487"/>
      <c r="K10" s="487"/>
      <c r="L10" s="487"/>
      <c r="M10" s="487"/>
      <c r="N10" s="487"/>
      <c r="O10" s="487"/>
      <c r="P10" s="487"/>
      <c r="Q10" s="487"/>
    </row>
    <row r="11" spans="2:17" ht="15" customHeight="1" x14ac:dyDescent="0.15">
      <c r="B11" s="192"/>
      <c r="C11" s="192"/>
      <c r="D11" s="192"/>
      <c r="E11" s="192"/>
      <c r="F11" s="192"/>
      <c r="G11" s="192"/>
      <c r="H11" s="192"/>
      <c r="I11" s="192"/>
      <c r="J11" s="192"/>
      <c r="K11" s="192"/>
      <c r="L11" s="192"/>
      <c r="M11" s="192"/>
      <c r="N11" s="192"/>
      <c r="O11" s="192"/>
      <c r="P11" s="192"/>
    </row>
    <row r="12" spans="2:17" ht="16.5" customHeight="1" x14ac:dyDescent="0.15">
      <c r="B12" s="488" t="s">
        <v>329</v>
      </c>
      <c r="C12" s="488"/>
      <c r="D12" s="488"/>
      <c r="E12" s="488"/>
      <c r="F12" s="488"/>
      <c r="G12" s="488"/>
      <c r="H12" s="488"/>
      <c r="I12" s="488"/>
      <c r="J12" s="488"/>
      <c r="K12" s="488"/>
      <c r="L12" s="488"/>
      <c r="M12" s="488"/>
      <c r="N12" s="488"/>
      <c r="O12" s="488"/>
      <c r="P12" s="488"/>
      <c r="Q12" s="488"/>
    </row>
    <row r="13" spans="2:17" ht="16.5" customHeight="1" x14ac:dyDescent="0.15">
      <c r="B13" s="488"/>
      <c r="C13" s="488"/>
      <c r="D13" s="488"/>
      <c r="E13" s="488"/>
      <c r="F13" s="488"/>
      <c r="G13" s="488"/>
      <c r="H13" s="488"/>
      <c r="I13" s="488"/>
      <c r="J13" s="488"/>
      <c r="K13" s="488"/>
      <c r="L13" s="488"/>
      <c r="M13" s="488"/>
      <c r="N13" s="488"/>
      <c r="O13" s="488"/>
      <c r="P13" s="488"/>
      <c r="Q13" s="488"/>
    </row>
    <row r="14" spans="2:17" ht="16.5" customHeight="1" x14ac:dyDescent="0.15">
      <c r="B14" s="488"/>
      <c r="C14" s="488"/>
      <c r="D14" s="488"/>
      <c r="E14" s="488"/>
      <c r="F14" s="488"/>
      <c r="G14" s="488"/>
      <c r="H14" s="488"/>
      <c r="I14" s="488"/>
      <c r="J14" s="488"/>
      <c r="K14" s="488"/>
      <c r="L14" s="488"/>
      <c r="M14" s="488"/>
      <c r="N14" s="488"/>
      <c r="O14" s="488"/>
      <c r="P14" s="488"/>
      <c r="Q14" s="488"/>
    </row>
    <row r="15" spans="2:17" ht="16.5" customHeight="1" x14ac:dyDescent="0.15">
      <c r="B15" s="488"/>
      <c r="C15" s="488"/>
      <c r="D15" s="488"/>
      <c r="E15" s="488"/>
      <c r="F15" s="488"/>
      <c r="G15" s="488"/>
      <c r="H15" s="488"/>
      <c r="I15" s="488"/>
      <c r="J15" s="488"/>
      <c r="K15" s="488"/>
      <c r="L15" s="488"/>
      <c r="M15" s="488"/>
      <c r="N15" s="488"/>
      <c r="O15" s="488"/>
      <c r="P15" s="488"/>
      <c r="Q15" s="488"/>
    </row>
    <row r="16" spans="2:17" ht="16.5" customHeight="1" x14ac:dyDescent="0.15">
      <c r="B16" s="488"/>
      <c r="C16" s="488"/>
      <c r="D16" s="488"/>
      <c r="E16" s="488"/>
      <c r="F16" s="488"/>
      <c r="G16" s="488"/>
      <c r="H16" s="488"/>
      <c r="I16" s="488"/>
      <c r="J16" s="488"/>
      <c r="K16" s="488"/>
      <c r="L16" s="488"/>
      <c r="M16" s="488"/>
      <c r="N16" s="488"/>
      <c r="O16" s="488"/>
      <c r="P16" s="488"/>
      <c r="Q16" s="488"/>
    </row>
    <row r="17" spans="2:17" ht="16.5" customHeight="1" x14ac:dyDescent="0.15">
      <c r="B17" s="488"/>
      <c r="C17" s="488"/>
      <c r="D17" s="488"/>
      <c r="E17" s="488"/>
      <c r="F17" s="488"/>
      <c r="G17" s="488"/>
      <c r="H17" s="488"/>
      <c r="I17" s="488"/>
      <c r="J17" s="488"/>
      <c r="K17" s="488"/>
      <c r="L17" s="488"/>
      <c r="M17" s="488"/>
      <c r="N17" s="488"/>
      <c r="O17" s="488"/>
      <c r="P17" s="488"/>
      <c r="Q17" s="488"/>
    </row>
    <row r="18" spans="2:17" ht="16.5" customHeight="1" x14ac:dyDescent="0.15">
      <c r="B18" s="488"/>
      <c r="C18" s="488"/>
      <c r="D18" s="488"/>
      <c r="E18" s="488"/>
      <c r="F18" s="488"/>
      <c r="G18" s="488"/>
      <c r="H18" s="488"/>
      <c r="I18" s="488"/>
      <c r="J18" s="488"/>
      <c r="K18" s="488"/>
      <c r="L18" s="488"/>
      <c r="M18" s="488"/>
      <c r="N18" s="488"/>
      <c r="O18" s="488"/>
      <c r="P18" s="488"/>
      <c r="Q18" s="488"/>
    </row>
    <row r="19" spans="2:17" ht="16.5" customHeight="1" x14ac:dyDescent="0.15">
      <c r="B19" s="488"/>
      <c r="C19" s="488"/>
      <c r="D19" s="488"/>
      <c r="E19" s="488"/>
      <c r="F19" s="488"/>
      <c r="G19" s="488"/>
      <c r="H19" s="488"/>
      <c r="I19" s="488"/>
      <c r="J19" s="488"/>
      <c r="K19" s="488"/>
      <c r="L19" s="488"/>
      <c r="M19" s="488"/>
      <c r="N19" s="488"/>
      <c r="O19" s="488"/>
      <c r="P19" s="488"/>
      <c r="Q19" s="488"/>
    </row>
    <row r="20" spans="2:17" ht="16.5" customHeight="1" x14ac:dyDescent="0.15">
      <c r="B20" s="471" t="s">
        <v>113</v>
      </c>
      <c r="C20" s="471"/>
      <c r="D20" s="471"/>
      <c r="E20" s="471"/>
      <c r="F20" s="471"/>
      <c r="G20" s="471"/>
      <c r="H20" s="471"/>
      <c r="I20" s="471"/>
      <c r="J20" s="471"/>
      <c r="K20" s="471"/>
      <c r="L20" s="471"/>
      <c r="M20" s="471"/>
      <c r="N20" s="471"/>
      <c r="O20" s="471"/>
      <c r="P20" s="471"/>
      <c r="Q20" s="471"/>
    </row>
    <row r="21" spans="2:17" ht="16.5" customHeight="1" x14ac:dyDescent="0.15">
      <c r="B21" s="469"/>
      <c r="C21" s="469"/>
      <c r="D21" s="469"/>
      <c r="E21" s="469"/>
      <c r="F21" s="469"/>
      <c r="G21" s="469"/>
      <c r="H21" s="469"/>
      <c r="I21" s="469"/>
      <c r="J21" s="469"/>
      <c r="K21" s="469"/>
      <c r="L21" s="469"/>
      <c r="M21" s="469"/>
      <c r="N21" s="469"/>
      <c r="O21" s="469"/>
      <c r="P21" s="469"/>
      <c r="Q21" s="469"/>
    </row>
    <row r="22" spans="2:17" ht="15" customHeight="1" x14ac:dyDescent="0.15">
      <c r="B22" s="474" t="s">
        <v>285</v>
      </c>
      <c r="C22" s="475"/>
      <c r="D22" s="475"/>
      <c r="E22" s="475"/>
      <c r="F22" s="476" t="s">
        <v>288</v>
      </c>
      <c r="G22" s="477"/>
      <c r="H22" s="480"/>
      <c r="I22" s="481"/>
      <c r="J22" s="482"/>
      <c r="K22" s="446" t="s">
        <v>286</v>
      </c>
      <c r="L22" s="447"/>
      <c r="M22" s="480"/>
      <c r="N22" s="481"/>
      <c r="O22" s="482"/>
      <c r="P22" s="446" t="s">
        <v>287</v>
      </c>
      <c r="Q22" s="447"/>
    </row>
    <row r="23" spans="2:17" ht="15" customHeight="1" x14ac:dyDescent="0.15">
      <c r="B23" s="475"/>
      <c r="C23" s="475"/>
      <c r="D23" s="475"/>
      <c r="E23" s="475"/>
      <c r="F23" s="478"/>
      <c r="G23" s="479"/>
      <c r="H23" s="483"/>
      <c r="I23" s="484"/>
      <c r="J23" s="485"/>
      <c r="K23" s="448"/>
      <c r="L23" s="449"/>
      <c r="M23" s="483"/>
      <c r="N23" s="484"/>
      <c r="O23" s="485"/>
      <c r="P23" s="448"/>
      <c r="Q23" s="449"/>
    </row>
    <row r="24" spans="2:17" ht="15" customHeight="1" x14ac:dyDescent="0.15">
      <c r="B24" s="450" t="s">
        <v>289</v>
      </c>
      <c r="C24" s="451"/>
      <c r="D24" s="451"/>
      <c r="E24" s="452"/>
      <c r="F24" s="459"/>
      <c r="G24" s="460"/>
      <c r="H24" s="460"/>
      <c r="I24" s="460"/>
      <c r="J24" s="460"/>
      <c r="K24" s="460"/>
      <c r="L24" s="460"/>
      <c r="M24" s="460"/>
      <c r="N24" s="460"/>
      <c r="O24" s="460"/>
      <c r="P24" s="460"/>
      <c r="Q24" s="461"/>
    </row>
    <row r="25" spans="2:17" ht="15" customHeight="1" x14ac:dyDescent="0.15">
      <c r="B25" s="453"/>
      <c r="C25" s="454"/>
      <c r="D25" s="454"/>
      <c r="E25" s="455"/>
      <c r="F25" s="462"/>
      <c r="G25" s="463"/>
      <c r="H25" s="463"/>
      <c r="I25" s="463"/>
      <c r="J25" s="463"/>
      <c r="K25" s="463"/>
      <c r="L25" s="463"/>
      <c r="M25" s="463"/>
      <c r="N25" s="463"/>
      <c r="O25" s="463"/>
      <c r="P25" s="463"/>
      <c r="Q25" s="464"/>
    </row>
    <row r="26" spans="2:17" ht="15" customHeight="1" x14ac:dyDescent="0.15">
      <c r="B26" s="453"/>
      <c r="C26" s="454"/>
      <c r="D26" s="454"/>
      <c r="E26" s="455"/>
      <c r="F26" s="462"/>
      <c r="G26" s="463"/>
      <c r="H26" s="463"/>
      <c r="I26" s="463"/>
      <c r="J26" s="463"/>
      <c r="K26" s="463"/>
      <c r="L26" s="463"/>
      <c r="M26" s="463"/>
      <c r="N26" s="463"/>
      <c r="O26" s="463"/>
      <c r="P26" s="463"/>
      <c r="Q26" s="464"/>
    </row>
    <row r="27" spans="2:17" ht="15" customHeight="1" x14ac:dyDescent="0.15">
      <c r="B27" s="453"/>
      <c r="C27" s="454"/>
      <c r="D27" s="454"/>
      <c r="E27" s="455"/>
      <c r="F27" s="462"/>
      <c r="G27" s="463"/>
      <c r="H27" s="463"/>
      <c r="I27" s="463"/>
      <c r="J27" s="463"/>
      <c r="K27" s="463"/>
      <c r="L27" s="463"/>
      <c r="M27" s="463"/>
      <c r="N27" s="463"/>
      <c r="O27" s="463"/>
      <c r="P27" s="463"/>
      <c r="Q27" s="464"/>
    </row>
    <row r="28" spans="2:17" ht="15" customHeight="1" x14ac:dyDescent="0.15">
      <c r="B28" s="456"/>
      <c r="C28" s="457"/>
      <c r="D28" s="457"/>
      <c r="E28" s="458"/>
      <c r="F28" s="465"/>
      <c r="G28" s="466"/>
      <c r="H28" s="466"/>
      <c r="I28" s="466"/>
      <c r="J28" s="466"/>
      <c r="K28" s="466"/>
      <c r="L28" s="466"/>
      <c r="M28" s="466"/>
      <c r="N28" s="466"/>
      <c r="O28" s="466"/>
      <c r="P28" s="466"/>
      <c r="Q28" s="467"/>
    </row>
    <row r="30" spans="2:17" ht="15" customHeight="1" x14ac:dyDescent="0.15">
      <c r="B30" s="193" t="s">
        <v>236</v>
      </c>
      <c r="C30" s="125"/>
      <c r="D30" s="193" t="s">
        <v>114</v>
      </c>
      <c r="E30" s="125"/>
      <c r="F30" s="193" t="s">
        <v>115</v>
      </c>
      <c r="G30" s="125"/>
      <c r="H30" s="193" t="s">
        <v>116</v>
      </c>
    </row>
    <row r="32" spans="2:17" ht="15" customHeight="1" x14ac:dyDescent="0.15">
      <c r="C32" s="468" t="s">
        <v>117</v>
      </c>
      <c r="D32" s="468"/>
      <c r="E32" s="468"/>
      <c r="F32" s="470"/>
      <c r="G32" s="470"/>
      <c r="H32" s="470"/>
      <c r="I32" s="470"/>
      <c r="J32" s="470"/>
      <c r="K32" s="470"/>
      <c r="L32" s="470"/>
      <c r="M32" s="470"/>
      <c r="N32" s="470"/>
      <c r="O32" s="126"/>
    </row>
    <row r="33" spans="2:17" ht="15" customHeight="1" x14ac:dyDescent="0.15">
      <c r="C33" s="469"/>
      <c r="D33" s="469"/>
      <c r="E33" s="469"/>
      <c r="F33" s="466"/>
      <c r="G33" s="466"/>
      <c r="H33" s="466"/>
      <c r="I33" s="466"/>
      <c r="J33" s="466"/>
      <c r="K33" s="466"/>
      <c r="L33" s="466"/>
      <c r="M33" s="466"/>
      <c r="N33" s="466"/>
      <c r="O33" s="123"/>
    </row>
    <row r="34" spans="2:17" ht="15" customHeight="1" x14ac:dyDescent="0.15">
      <c r="C34" s="121"/>
      <c r="D34" s="121"/>
      <c r="E34" s="121"/>
      <c r="F34" s="124"/>
      <c r="G34" s="124"/>
      <c r="H34" s="124"/>
      <c r="I34" s="124"/>
      <c r="J34" s="124"/>
      <c r="K34" s="124"/>
      <c r="L34" s="124"/>
      <c r="M34" s="124"/>
      <c r="N34" s="124"/>
      <c r="O34" s="122"/>
    </row>
    <row r="35" spans="2:17" ht="15" customHeight="1" x14ac:dyDescent="0.15">
      <c r="C35" s="471" t="s">
        <v>118</v>
      </c>
      <c r="D35" s="471"/>
      <c r="E35" s="471"/>
      <c r="F35" s="463"/>
      <c r="G35" s="463"/>
      <c r="H35" s="463"/>
      <c r="I35" s="463"/>
      <c r="J35" s="463"/>
      <c r="K35" s="463"/>
      <c r="L35" s="463"/>
      <c r="M35" s="463"/>
      <c r="N35" s="463"/>
      <c r="O35" s="472" t="s">
        <v>119</v>
      </c>
    </row>
    <row r="36" spans="2:17" ht="15" customHeight="1" x14ac:dyDescent="0.15">
      <c r="C36" s="469"/>
      <c r="D36" s="469"/>
      <c r="E36" s="469"/>
      <c r="F36" s="466"/>
      <c r="G36" s="466"/>
      <c r="H36" s="466"/>
      <c r="I36" s="466"/>
      <c r="J36" s="466"/>
      <c r="K36" s="466"/>
      <c r="L36" s="466"/>
      <c r="M36" s="466"/>
      <c r="N36" s="466"/>
      <c r="O36" s="473"/>
    </row>
    <row r="37" spans="2:17" ht="15" customHeight="1" x14ac:dyDescent="0.15">
      <c r="C37" s="197" t="s">
        <v>323</v>
      </c>
      <c r="F37" s="194"/>
    </row>
    <row r="38" spans="2:17" ht="15" customHeight="1" x14ac:dyDescent="0.15">
      <c r="C38" s="197"/>
      <c r="F38" s="194"/>
    </row>
    <row r="39" spans="2:17" ht="15" customHeight="1" x14ac:dyDescent="0.15">
      <c r="B39" s="445" t="s">
        <v>330</v>
      </c>
      <c r="C39" s="445"/>
      <c r="D39" s="445"/>
      <c r="E39" s="445"/>
      <c r="F39" s="445"/>
      <c r="G39" s="445"/>
      <c r="H39" s="445"/>
      <c r="I39" s="445"/>
      <c r="J39" s="445"/>
      <c r="K39" s="445"/>
      <c r="L39" s="445"/>
      <c r="M39" s="445"/>
      <c r="N39" s="445"/>
      <c r="O39" s="445"/>
      <c r="P39" s="445"/>
      <c r="Q39" s="445"/>
    </row>
    <row r="40" spans="2:17" ht="15" customHeight="1" x14ac:dyDescent="0.15">
      <c r="B40" s="445"/>
      <c r="C40" s="445"/>
      <c r="D40" s="445"/>
      <c r="E40" s="445"/>
      <c r="F40" s="445"/>
      <c r="G40" s="445"/>
      <c r="H40" s="445"/>
      <c r="I40" s="445"/>
      <c r="J40" s="445"/>
      <c r="K40" s="445"/>
      <c r="L40" s="445"/>
      <c r="M40" s="445"/>
      <c r="N40" s="445"/>
      <c r="O40" s="445"/>
      <c r="P40" s="445"/>
      <c r="Q40" s="445"/>
    </row>
    <row r="41" spans="2:17" ht="15" customHeight="1" x14ac:dyDescent="0.15">
      <c r="B41" s="445"/>
      <c r="C41" s="445"/>
      <c r="D41" s="445"/>
      <c r="E41" s="445"/>
      <c r="F41" s="445"/>
      <c r="G41" s="445"/>
      <c r="H41" s="445"/>
      <c r="I41" s="445"/>
      <c r="J41" s="445"/>
      <c r="K41" s="445"/>
      <c r="L41" s="445"/>
      <c r="M41" s="445"/>
      <c r="N41" s="445"/>
      <c r="O41" s="445"/>
      <c r="P41" s="445"/>
      <c r="Q41" s="445"/>
    </row>
    <row r="42" spans="2:17" ht="15" customHeight="1" x14ac:dyDescent="0.15">
      <c r="B42" s="445"/>
      <c r="C42" s="445"/>
      <c r="D42" s="445"/>
      <c r="E42" s="445"/>
      <c r="F42" s="445"/>
      <c r="G42" s="445"/>
      <c r="H42" s="445"/>
      <c r="I42" s="445"/>
      <c r="J42" s="445"/>
      <c r="K42" s="445"/>
      <c r="L42" s="445"/>
      <c r="M42" s="445"/>
      <c r="N42" s="445"/>
      <c r="O42" s="445"/>
      <c r="P42" s="445"/>
      <c r="Q42" s="445"/>
    </row>
    <row r="43" spans="2:17" ht="15" customHeight="1" x14ac:dyDescent="0.15">
      <c r="B43" s="445"/>
      <c r="C43" s="445"/>
      <c r="D43" s="445"/>
      <c r="E43" s="445"/>
      <c r="F43" s="445"/>
      <c r="G43" s="445"/>
      <c r="H43" s="445"/>
      <c r="I43" s="445"/>
      <c r="J43" s="445"/>
      <c r="K43" s="445"/>
      <c r="L43" s="445"/>
      <c r="M43" s="445"/>
      <c r="N43" s="445"/>
      <c r="O43" s="445"/>
      <c r="P43" s="445"/>
      <c r="Q43" s="445"/>
    </row>
    <row r="44" spans="2:17" ht="15" customHeight="1" x14ac:dyDescent="0.15">
      <c r="B44" s="445"/>
      <c r="C44" s="445"/>
      <c r="D44" s="445"/>
      <c r="E44" s="445"/>
      <c r="F44" s="445"/>
      <c r="G44" s="445"/>
      <c r="H44" s="445"/>
      <c r="I44" s="445"/>
      <c r="J44" s="445"/>
      <c r="K44" s="445"/>
      <c r="L44" s="445"/>
      <c r="M44" s="445"/>
      <c r="N44" s="445"/>
      <c r="O44" s="445"/>
      <c r="P44" s="445"/>
      <c r="Q44" s="445"/>
    </row>
    <row r="45" spans="2:17" ht="15" customHeight="1" x14ac:dyDescent="0.15">
      <c r="B45" s="445"/>
      <c r="C45" s="445"/>
      <c r="D45" s="445"/>
      <c r="E45" s="445"/>
      <c r="F45" s="445"/>
      <c r="G45" s="445"/>
      <c r="H45" s="445"/>
      <c r="I45" s="445"/>
      <c r="J45" s="445"/>
      <c r="K45" s="445"/>
      <c r="L45" s="445"/>
      <c r="M45" s="445"/>
      <c r="N45" s="445"/>
      <c r="O45" s="445"/>
      <c r="P45" s="445"/>
      <c r="Q45" s="445"/>
    </row>
  </sheetData>
  <sheetProtection algorithmName="SHA-512" hashValue="xvE9ST83gVYRgg2Mfkbsa3xJ8UfmGtzytxMFiDzTt0O8Xo+VwgICzDuocM4HxfJkWEFgX/mpBTKICH+hgdtrew==" saltValue="dLFnNP1YZtiR/c7+tL9Z7w==" spinCount="100000" sheet="1" objects="1" scenarios="1"/>
  <protectedRanges>
    <protectedRange sqref="C37 H22:J23 M22:O23 F24:Q28 C30 E30 G30 F32:N33 F35:N36" name="範囲1"/>
  </protectedRanges>
  <mergeCells count="17">
    <mergeCell ref="B8:Q10"/>
    <mergeCell ref="B12:Q19"/>
    <mergeCell ref="B20:Q21"/>
    <mergeCell ref="B39:Q45"/>
    <mergeCell ref="P22:Q23"/>
    <mergeCell ref="B24:E28"/>
    <mergeCell ref="F24:Q28"/>
    <mergeCell ref="C32:E33"/>
    <mergeCell ref="F32:N33"/>
    <mergeCell ref="C35:E36"/>
    <mergeCell ref="F35:N36"/>
    <mergeCell ref="O35:O36"/>
    <mergeCell ref="B22:E23"/>
    <mergeCell ref="F22:G23"/>
    <mergeCell ref="H22:J23"/>
    <mergeCell ref="K22:L23"/>
    <mergeCell ref="M22:O23"/>
  </mergeCells>
  <phoneticPr fontId="2"/>
  <pageMargins left="0.7" right="0.7" top="0.75" bottom="0.75" header="0.3" footer="0.3"/>
  <pageSetup paperSize="9" orientation="portrait" r:id="rId1"/>
  <headerFooter>
    <oddHeader>&amp;C&amp;F&amp;A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45"/>
  <sheetViews>
    <sheetView zoomScaleNormal="100" workbookViewId="0">
      <selection activeCell="A100" sqref="A100"/>
    </sheetView>
  </sheetViews>
  <sheetFormatPr defaultColWidth="5.125" defaultRowHeight="15" customHeight="1" x14ac:dyDescent="0.15"/>
  <cols>
    <col min="1" max="16384" width="5.125" style="52"/>
  </cols>
  <sheetData>
    <row r="1" spans="2:17" ht="15" customHeight="1" x14ac:dyDescent="0.15">
      <c r="P1" s="52" t="s">
        <v>258</v>
      </c>
    </row>
    <row r="5" spans="2:17" ht="15" customHeight="1" x14ac:dyDescent="0.15">
      <c r="B5" s="127" t="s">
        <v>112</v>
      </c>
    </row>
    <row r="8" spans="2:17" ht="15" customHeight="1" x14ac:dyDescent="0.15">
      <c r="B8" s="486" t="s">
        <v>290</v>
      </c>
      <c r="C8" s="487"/>
      <c r="D8" s="487"/>
      <c r="E8" s="487"/>
      <c r="F8" s="487"/>
      <c r="G8" s="487"/>
      <c r="H8" s="487"/>
      <c r="I8" s="487"/>
      <c r="J8" s="487"/>
      <c r="K8" s="487"/>
      <c r="L8" s="487"/>
      <c r="M8" s="487"/>
      <c r="N8" s="487"/>
      <c r="O8" s="487"/>
      <c r="P8" s="487"/>
      <c r="Q8" s="487"/>
    </row>
    <row r="9" spans="2:17" ht="15" customHeight="1" x14ac:dyDescent="0.15">
      <c r="B9" s="487"/>
      <c r="C9" s="487"/>
      <c r="D9" s="487"/>
      <c r="E9" s="487"/>
      <c r="F9" s="487"/>
      <c r="G9" s="487"/>
      <c r="H9" s="487"/>
      <c r="I9" s="487"/>
      <c r="J9" s="487"/>
      <c r="K9" s="487"/>
      <c r="L9" s="487"/>
      <c r="M9" s="487"/>
      <c r="N9" s="487"/>
      <c r="O9" s="487"/>
      <c r="P9" s="487"/>
      <c r="Q9" s="487"/>
    </row>
    <row r="10" spans="2:17" ht="15" customHeight="1" x14ac:dyDescent="0.15">
      <c r="B10" s="487"/>
      <c r="C10" s="487"/>
      <c r="D10" s="487"/>
      <c r="E10" s="487"/>
      <c r="F10" s="487"/>
      <c r="G10" s="487"/>
      <c r="H10" s="487"/>
      <c r="I10" s="487"/>
      <c r="J10" s="487"/>
      <c r="K10" s="487"/>
      <c r="L10" s="487"/>
      <c r="M10" s="487"/>
      <c r="N10" s="487"/>
      <c r="O10" s="487"/>
      <c r="P10" s="487"/>
      <c r="Q10" s="487"/>
    </row>
    <row r="11" spans="2:17" ht="15" customHeight="1" x14ac:dyDescent="0.15">
      <c r="B11" s="195"/>
      <c r="C11" s="195"/>
      <c r="D11" s="195"/>
      <c r="E11" s="195"/>
      <c r="F11" s="195"/>
      <c r="G11" s="195"/>
      <c r="H11" s="195"/>
      <c r="I11" s="195"/>
      <c r="J11" s="195"/>
      <c r="K11" s="195"/>
      <c r="L11" s="195"/>
      <c r="M11" s="195"/>
      <c r="N11" s="195"/>
      <c r="O11" s="195"/>
      <c r="P11" s="195"/>
    </row>
    <row r="12" spans="2:17" ht="16.5" customHeight="1" x14ac:dyDescent="0.15">
      <c r="B12" s="488" t="s">
        <v>329</v>
      </c>
      <c r="C12" s="488"/>
      <c r="D12" s="488"/>
      <c r="E12" s="488"/>
      <c r="F12" s="488"/>
      <c r="G12" s="488"/>
      <c r="H12" s="488"/>
      <c r="I12" s="488"/>
      <c r="J12" s="488"/>
      <c r="K12" s="488"/>
      <c r="L12" s="488"/>
      <c r="M12" s="488"/>
      <c r="N12" s="488"/>
      <c r="O12" s="488"/>
      <c r="P12" s="488"/>
      <c r="Q12" s="488"/>
    </row>
    <row r="13" spans="2:17" ht="16.5" customHeight="1" x14ac:dyDescent="0.15">
      <c r="B13" s="488"/>
      <c r="C13" s="488"/>
      <c r="D13" s="488"/>
      <c r="E13" s="488"/>
      <c r="F13" s="488"/>
      <c r="G13" s="488"/>
      <c r="H13" s="488"/>
      <c r="I13" s="488"/>
      <c r="J13" s="488"/>
      <c r="K13" s="488"/>
      <c r="L13" s="488"/>
      <c r="M13" s="488"/>
      <c r="N13" s="488"/>
      <c r="O13" s="488"/>
      <c r="P13" s="488"/>
      <c r="Q13" s="488"/>
    </row>
    <row r="14" spans="2:17" ht="16.5" customHeight="1" x14ac:dyDescent="0.15">
      <c r="B14" s="488"/>
      <c r="C14" s="488"/>
      <c r="D14" s="488"/>
      <c r="E14" s="488"/>
      <c r="F14" s="488"/>
      <c r="G14" s="488"/>
      <c r="H14" s="488"/>
      <c r="I14" s="488"/>
      <c r="J14" s="488"/>
      <c r="K14" s="488"/>
      <c r="L14" s="488"/>
      <c r="M14" s="488"/>
      <c r="N14" s="488"/>
      <c r="O14" s="488"/>
      <c r="P14" s="488"/>
      <c r="Q14" s="488"/>
    </row>
    <row r="15" spans="2:17" ht="16.5" customHeight="1" x14ac:dyDescent="0.15">
      <c r="B15" s="488"/>
      <c r="C15" s="488"/>
      <c r="D15" s="488"/>
      <c r="E15" s="488"/>
      <c r="F15" s="488"/>
      <c r="G15" s="488"/>
      <c r="H15" s="488"/>
      <c r="I15" s="488"/>
      <c r="J15" s="488"/>
      <c r="K15" s="488"/>
      <c r="L15" s="488"/>
      <c r="M15" s="488"/>
      <c r="N15" s="488"/>
      <c r="O15" s="488"/>
      <c r="P15" s="488"/>
      <c r="Q15" s="488"/>
    </row>
    <row r="16" spans="2:17" ht="16.5" customHeight="1" x14ac:dyDescent="0.15">
      <c r="B16" s="488"/>
      <c r="C16" s="488"/>
      <c r="D16" s="488"/>
      <c r="E16" s="488"/>
      <c r="F16" s="488"/>
      <c r="G16" s="488"/>
      <c r="H16" s="488"/>
      <c r="I16" s="488"/>
      <c r="J16" s="488"/>
      <c r="K16" s="488"/>
      <c r="L16" s="488"/>
      <c r="M16" s="488"/>
      <c r="N16" s="488"/>
      <c r="O16" s="488"/>
      <c r="P16" s="488"/>
      <c r="Q16" s="488"/>
    </row>
    <row r="17" spans="2:17" ht="16.5" customHeight="1" x14ac:dyDescent="0.15">
      <c r="B17" s="488"/>
      <c r="C17" s="488"/>
      <c r="D17" s="488"/>
      <c r="E17" s="488"/>
      <c r="F17" s="488"/>
      <c r="G17" s="488"/>
      <c r="H17" s="488"/>
      <c r="I17" s="488"/>
      <c r="J17" s="488"/>
      <c r="K17" s="488"/>
      <c r="L17" s="488"/>
      <c r="M17" s="488"/>
      <c r="N17" s="488"/>
      <c r="O17" s="488"/>
      <c r="P17" s="488"/>
      <c r="Q17" s="488"/>
    </row>
    <row r="18" spans="2:17" ht="16.5" customHeight="1" x14ac:dyDescent="0.15">
      <c r="B18" s="488"/>
      <c r="C18" s="488"/>
      <c r="D18" s="488"/>
      <c r="E18" s="488"/>
      <c r="F18" s="488"/>
      <c r="G18" s="488"/>
      <c r="H18" s="488"/>
      <c r="I18" s="488"/>
      <c r="J18" s="488"/>
      <c r="K18" s="488"/>
      <c r="L18" s="488"/>
      <c r="M18" s="488"/>
      <c r="N18" s="488"/>
      <c r="O18" s="488"/>
      <c r="P18" s="488"/>
      <c r="Q18" s="488"/>
    </row>
    <row r="19" spans="2:17" ht="16.5" customHeight="1" x14ac:dyDescent="0.15">
      <c r="B19" s="488"/>
      <c r="C19" s="488"/>
      <c r="D19" s="488"/>
      <c r="E19" s="488"/>
      <c r="F19" s="488"/>
      <c r="G19" s="488"/>
      <c r="H19" s="488"/>
      <c r="I19" s="488"/>
      <c r="J19" s="488"/>
      <c r="K19" s="488"/>
      <c r="L19" s="488"/>
      <c r="M19" s="488"/>
      <c r="N19" s="488"/>
      <c r="O19" s="488"/>
      <c r="P19" s="488"/>
      <c r="Q19" s="488"/>
    </row>
    <row r="20" spans="2:17" ht="16.5" customHeight="1" x14ac:dyDescent="0.15">
      <c r="B20" s="471" t="s">
        <v>113</v>
      </c>
      <c r="C20" s="471"/>
      <c r="D20" s="471"/>
      <c r="E20" s="471"/>
      <c r="F20" s="471"/>
      <c r="G20" s="471"/>
      <c r="H20" s="471"/>
      <c r="I20" s="471"/>
      <c r="J20" s="471"/>
      <c r="K20" s="471"/>
      <c r="L20" s="471"/>
      <c r="M20" s="471"/>
      <c r="N20" s="471"/>
      <c r="O20" s="471"/>
      <c r="P20" s="471"/>
      <c r="Q20" s="471"/>
    </row>
    <row r="21" spans="2:17" ht="16.5" customHeight="1" x14ac:dyDescent="0.15">
      <c r="B21" s="469"/>
      <c r="C21" s="469"/>
      <c r="D21" s="469"/>
      <c r="E21" s="469"/>
      <c r="F21" s="469"/>
      <c r="G21" s="469"/>
      <c r="H21" s="469"/>
      <c r="I21" s="469"/>
      <c r="J21" s="469"/>
      <c r="K21" s="469"/>
      <c r="L21" s="469"/>
      <c r="M21" s="469"/>
      <c r="N21" s="469"/>
      <c r="O21" s="469"/>
      <c r="P21" s="469"/>
      <c r="Q21" s="469"/>
    </row>
    <row r="22" spans="2:17" ht="15" customHeight="1" x14ac:dyDescent="0.15">
      <c r="B22" s="474" t="s">
        <v>285</v>
      </c>
      <c r="C22" s="475"/>
      <c r="D22" s="475"/>
      <c r="E22" s="475"/>
      <c r="F22" s="476" t="s">
        <v>288</v>
      </c>
      <c r="G22" s="477"/>
      <c r="H22" s="489">
        <v>3</v>
      </c>
      <c r="I22" s="490"/>
      <c r="J22" s="491"/>
      <c r="K22" s="446" t="s">
        <v>286</v>
      </c>
      <c r="L22" s="447"/>
      <c r="M22" s="489">
        <v>5</v>
      </c>
      <c r="N22" s="490"/>
      <c r="O22" s="491"/>
      <c r="P22" s="446" t="s">
        <v>287</v>
      </c>
      <c r="Q22" s="447"/>
    </row>
    <row r="23" spans="2:17" ht="15" customHeight="1" x14ac:dyDescent="0.15">
      <c r="B23" s="475"/>
      <c r="C23" s="475"/>
      <c r="D23" s="475"/>
      <c r="E23" s="475"/>
      <c r="F23" s="478"/>
      <c r="G23" s="479"/>
      <c r="H23" s="492"/>
      <c r="I23" s="493"/>
      <c r="J23" s="494"/>
      <c r="K23" s="448"/>
      <c r="L23" s="449"/>
      <c r="M23" s="492"/>
      <c r="N23" s="493"/>
      <c r="O23" s="494"/>
      <c r="P23" s="448"/>
      <c r="Q23" s="449"/>
    </row>
    <row r="24" spans="2:17" ht="15" customHeight="1" x14ac:dyDescent="0.15">
      <c r="B24" s="450" t="s">
        <v>289</v>
      </c>
      <c r="C24" s="451"/>
      <c r="D24" s="451"/>
      <c r="E24" s="452"/>
      <c r="F24" s="495" t="s">
        <v>324</v>
      </c>
      <c r="G24" s="496"/>
      <c r="H24" s="496"/>
      <c r="I24" s="496"/>
      <c r="J24" s="496"/>
      <c r="K24" s="496"/>
      <c r="L24" s="496"/>
      <c r="M24" s="496"/>
      <c r="N24" s="496"/>
      <c r="O24" s="496"/>
      <c r="P24" s="496"/>
      <c r="Q24" s="497"/>
    </row>
    <row r="25" spans="2:17" ht="15" customHeight="1" x14ac:dyDescent="0.15">
      <c r="B25" s="453"/>
      <c r="C25" s="454"/>
      <c r="D25" s="454"/>
      <c r="E25" s="455"/>
      <c r="F25" s="498"/>
      <c r="G25" s="499"/>
      <c r="H25" s="499"/>
      <c r="I25" s="499"/>
      <c r="J25" s="499"/>
      <c r="K25" s="499"/>
      <c r="L25" s="499"/>
      <c r="M25" s="499"/>
      <c r="N25" s="499"/>
      <c r="O25" s="499"/>
      <c r="P25" s="499"/>
      <c r="Q25" s="500"/>
    </row>
    <row r="26" spans="2:17" ht="15" customHeight="1" x14ac:dyDescent="0.15">
      <c r="B26" s="453"/>
      <c r="C26" s="454"/>
      <c r="D26" s="454"/>
      <c r="E26" s="455"/>
      <c r="F26" s="498"/>
      <c r="G26" s="499"/>
      <c r="H26" s="499"/>
      <c r="I26" s="499"/>
      <c r="J26" s="499"/>
      <c r="K26" s="499"/>
      <c r="L26" s="499"/>
      <c r="M26" s="499"/>
      <c r="N26" s="499"/>
      <c r="O26" s="499"/>
      <c r="P26" s="499"/>
      <c r="Q26" s="500"/>
    </row>
    <row r="27" spans="2:17" ht="15" customHeight="1" x14ac:dyDescent="0.15">
      <c r="B27" s="453"/>
      <c r="C27" s="454"/>
      <c r="D27" s="454"/>
      <c r="E27" s="455"/>
      <c r="F27" s="498"/>
      <c r="G27" s="499"/>
      <c r="H27" s="499"/>
      <c r="I27" s="499"/>
      <c r="J27" s="499"/>
      <c r="K27" s="499"/>
      <c r="L27" s="499"/>
      <c r="M27" s="499"/>
      <c r="N27" s="499"/>
      <c r="O27" s="499"/>
      <c r="P27" s="499"/>
      <c r="Q27" s="500"/>
    </row>
    <row r="28" spans="2:17" ht="15" customHeight="1" x14ac:dyDescent="0.15">
      <c r="B28" s="456"/>
      <c r="C28" s="457"/>
      <c r="D28" s="457"/>
      <c r="E28" s="458"/>
      <c r="F28" s="501"/>
      <c r="G28" s="502"/>
      <c r="H28" s="502"/>
      <c r="I28" s="502"/>
      <c r="J28" s="502"/>
      <c r="K28" s="502"/>
      <c r="L28" s="502"/>
      <c r="M28" s="502"/>
      <c r="N28" s="502"/>
      <c r="O28" s="502"/>
      <c r="P28" s="502"/>
      <c r="Q28" s="503"/>
    </row>
    <row r="30" spans="2:17" ht="15" customHeight="1" x14ac:dyDescent="0.15">
      <c r="B30" s="196" t="s">
        <v>236</v>
      </c>
      <c r="C30" s="198" t="s">
        <v>325</v>
      </c>
      <c r="D30" s="196" t="s">
        <v>114</v>
      </c>
      <c r="E30" s="198" t="s">
        <v>325</v>
      </c>
      <c r="F30" s="196" t="s">
        <v>115</v>
      </c>
      <c r="G30" s="198" t="s">
        <v>326</v>
      </c>
      <c r="H30" s="196" t="s">
        <v>116</v>
      </c>
    </row>
    <row r="32" spans="2:17" ht="15" customHeight="1" x14ac:dyDescent="0.15">
      <c r="C32" s="468" t="s">
        <v>117</v>
      </c>
      <c r="D32" s="468"/>
      <c r="E32" s="468"/>
      <c r="F32" s="504" t="s">
        <v>328</v>
      </c>
      <c r="G32" s="504"/>
      <c r="H32" s="504"/>
      <c r="I32" s="504"/>
      <c r="J32" s="504"/>
      <c r="K32" s="504"/>
      <c r="L32" s="504"/>
      <c r="M32" s="504"/>
      <c r="N32" s="504"/>
      <c r="O32" s="126"/>
    </row>
    <row r="33" spans="2:17" ht="15" customHeight="1" x14ac:dyDescent="0.15">
      <c r="C33" s="469"/>
      <c r="D33" s="469"/>
      <c r="E33" s="469"/>
      <c r="F33" s="505"/>
      <c r="G33" s="505"/>
      <c r="H33" s="505"/>
      <c r="I33" s="505"/>
      <c r="J33" s="505"/>
      <c r="K33" s="505"/>
      <c r="L33" s="505"/>
      <c r="M33" s="505"/>
      <c r="N33" s="505"/>
      <c r="O33" s="123"/>
    </row>
    <row r="34" spans="2:17" ht="15" customHeight="1" x14ac:dyDescent="0.15">
      <c r="C34" s="121"/>
      <c r="D34" s="121"/>
      <c r="E34" s="121"/>
      <c r="F34" s="124"/>
      <c r="G34" s="124"/>
      <c r="H34" s="124"/>
      <c r="I34" s="124"/>
      <c r="J34" s="124"/>
      <c r="K34" s="124"/>
      <c r="L34" s="124"/>
      <c r="M34" s="124"/>
      <c r="N34" s="124"/>
      <c r="O34" s="122"/>
    </row>
    <row r="35" spans="2:17" ht="15" customHeight="1" x14ac:dyDescent="0.15">
      <c r="C35" s="471" t="s">
        <v>118</v>
      </c>
      <c r="D35" s="471"/>
      <c r="E35" s="471"/>
      <c r="F35" s="506" t="s">
        <v>327</v>
      </c>
      <c r="G35" s="506"/>
      <c r="H35" s="506"/>
      <c r="I35" s="506"/>
      <c r="J35" s="506"/>
      <c r="K35" s="506"/>
      <c r="L35" s="506"/>
      <c r="M35" s="506"/>
      <c r="N35" s="506"/>
      <c r="O35" s="472" t="s">
        <v>119</v>
      </c>
    </row>
    <row r="36" spans="2:17" ht="15" customHeight="1" x14ac:dyDescent="0.15">
      <c r="C36" s="469"/>
      <c r="D36" s="469"/>
      <c r="E36" s="469"/>
      <c r="F36" s="505"/>
      <c r="G36" s="505"/>
      <c r="H36" s="505"/>
      <c r="I36" s="505"/>
      <c r="J36" s="505"/>
      <c r="K36" s="505"/>
      <c r="L36" s="505"/>
      <c r="M36" s="505"/>
      <c r="N36" s="505"/>
      <c r="O36" s="473"/>
    </row>
    <row r="37" spans="2:17" ht="15" customHeight="1" x14ac:dyDescent="0.15">
      <c r="C37" s="197" t="s">
        <v>323</v>
      </c>
      <c r="F37" s="194"/>
    </row>
    <row r="38" spans="2:17" ht="15" customHeight="1" x14ac:dyDescent="0.15">
      <c r="C38" s="197"/>
      <c r="F38" s="194"/>
    </row>
    <row r="39" spans="2:17" ht="15" customHeight="1" x14ac:dyDescent="0.15">
      <c r="B39" s="445" t="s">
        <v>330</v>
      </c>
      <c r="C39" s="445"/>
      <c r="D39" s="445"/>
      <c r="E39" s="445"/>
      <c r="F39" s="445"/>
      <c r="G39" s="445"/>
      <c r="H39" s="445"/>
      <c r="I39" s="445"/>
      <c r="J39" s="445"/>
      <c r="K39" s="445"/>
      <c r="L39" s="445"/>
      <c r="M39" s="445"/>
      <c r="N39" s="445"/>
      <c r="O39" s="445"/>
      <c r="P39" s="445"/>
      <c r="Q39" s="445"/>
    </row>
    <row r="40" spans="2:17" ht="15" customHeight="1" x14ac:dyDescent="0.15">
      <c r="B40" s="445"/>
      <c r="C40" s="445"/>
      <c r="D40" s="445"/>
      <c r="E40" s="445"/>
      <c r="F40" s="445"/>
      <c r="G40" s="445"/>
      <c r="H40" s="445"/>
      <c r="I40" s="445"/>
      <c r="J40" s="445"/>
      <c r="K40" s="445"/>
      <c r="L40" s="445"/>
      <c r="M40" s="445"/>
      <c r="N40" s="445"/>
      <c r="O40" s="445"/>
      <c r="P40" s="445"/>
      <c r="Q40" s="445"/>
    </row>
    <row r="41" spans="2:17" ht="15" customHeight="1" x14ac:dyDescent="0.15">
      <c r="B41" s="445"/>
      <c r="C41" s="445"/>
      <c r="D41" s="445"/>
      <c r="E41" s="445"/>
      <c r="F41" s="445"/>
      <c r="G41" s="445"/>
      <c r="H41" s="445"/>
      <c r="I41" s="445"/>
      <c r="J41" s="445"/>
      <c r="K41" s="445"/>
      <c r="L41" s="445"/>
      <c r="M41" s="445"/>
      <c r="N41" s="445"/>
      <c r="O41" s="445"/>
      <c r="P41" s="445"/>
      <c r="Q41" s="445"/>
    </row>
    <row r="42" spans="2:17" ht="15" customHeight="1" x14ac:dyDescent="0.15">
      <c r="B42" s="445"/>
      <c r="C42" s="445"/>
      <c r="D42" s="445"/>
      <c r="E42" s="445"/>
      <c r="F42" s="445"/>
      <c r="G42" s="445"/>
      <c r="H42" s="445"/>
      <c r="I42" s="445"/>
      <c r="J42" s="445"/>
      <c r="K42" s="445"/>
      <c r="L42" s="445"/>
      <c r="M42" s="445"/>
      <c r="N42" s="445"/>
      <c r="O42" s="445"/>
      <c r="P42" s="445"/>
      <c r="Q42" s="445"/>
    </row>
    <row r="43" spans="2:17" ht="15" customHeight="1" x14ac:dyDescent="0.15">
      <c r="B43" s="445"/>
      <c r="C43" s="445"/>
      <c r="D43" s="445"/>
      <c r="E43" s="445"/>
      <c r="F43" s="445"/>
      <c r="G43" s="445"/>
      <c r="H43" s="445"/>
      <c r="I43" s="445"/>
      <c r="J43" s="445"/>
      <c r="K43" s="445"/>
      <c r="L43" s="445"/>
      <c r="M43" s="445"/>
      <c r="N43" s="445"/>
      <c r="O43" s="445"/>
      <c r="P43" s="445"/>
      <c r="Q43" s="445"/>
    </row>
    <row r="44" spans="2:17" ht="15" customHeight="1" x14ac:dyDescent="0.15">
      <c r="B44" s="445"/>
      <c r="C44" s="445"/>
      <c r="D44" s="445"/>
      <c r="E44" s="445"/>
      <c r="F44" s="445"/>
      <c r="G44" s="445"/>
      <c r="H44" s="445"/>
      <c r="I44" s="445"/>
      <c r="J44" s="445"/>
      <c r="K44" s="445"/>
      <c r="L44" s="445"/>
      <c r="M44" s="445"/>
      <c r="N44" s="445"/>
      <c r="O44" s="445"/>
      <c r="P44" s="445"/>
      <c r="Q44" s="445"/>
    </row>
    <row r="45" spans="2:17" ht="15" customHeight="1" x14ac:dyDescent="0.15">
      <c r="B45" s="445"/>
      <c r="C45" s="445"/>
      <c r="D45" s="445"/>
      <c r="E45" s="445"/>
      <c r="F45" s="445"/>
      <c r="G45" s="445"/>
      <c r="H45" s="445"/>
      <c r="I45" s="445"/>
      <c r="J45" s="445"/>
      <c r="K45" s="445"/>
      <c r="L45" s="445"/>
      <c r="M45" s="445"/>
      <c r="N45" s="445"/>
      <c r="O45" s="445"/>
      <c r="P45" s="445"/>
      <c r="Q45" s="445"/>
    </row>
  </sheetData>
  <sheetProtection algorithmName="SHA-512" hashValue="11DqWueq6nFlLzG0uJAxxzokRZedvQfzWqAHDTlUyehs9RMRhax6KiWsN13eocC0SYNGz/hgaQ6BCQrhHYVR/A==" saltValue="LERkbmv0E1dH8+djvfcZrg==" spinCount="100000" sheet="1" objects="1" scenarios="1"/>
  <mergeCells count="17">
    <mergeCell ref="B39:Q45"/>
    <mergeCell ref="B24:E28"/>
    <mergeCell ref="F24:Q28"/>
    <mergeCell ref="C32:E33"/>
    <mergeCell ref="F32:N33"/>
    <mergeCell ref="C35:E36"/>
    <mergeCell ref="F35:N36"/>
    <mergeCell ref="O35:O36"/>
    <mergeCell ref="B8:Q10"/>
    <mergeCell ref="B12:Q19"/>
    <mergeCell ref="B20:Q21"/>
    <mergeCell ref="B22:E23"/>
    <mergeCell ref="F22:G23"/>
    <mergeCell ref="H22:J23"/>
    <mergeCell ref="K22:L23"/>
    <mergeCell ref="M22:O23"/>
    <mergeCell ref="P22:Q23"/>
  </mergeCells>
  <phoneticPr fontId="2"/>
  <pageMargins left="0.7" right="0.7" top="0.75" bottom="0.75" header="0.3" footer="0.3"/>
  <pageSetup paperSize="9" orientation="portrait" r:id="rId1"/>
  <headerFooter>
    <oddHeader>&amp;C&amp;F&amp;A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P113"/>
  <sheetViews>
    <sheetView showGridLines="0" zoomScale="60" zoomScaleNormal="60" zoomScaleSheetLayoutView="80" workbookViewId="0">
      <selection activeCell="A110" sqref="A110"/>
    </sheetView>
  </sheetViews>
  <sheetFormatPr defaultColWidth="4.125" defaultRowHeight="21" customHeight="1" x14ac:dyDescent="0.15"/>
  <cols>
    <col min="1" max="1" width="4.125" style="2"/>
    <col min="2" max="16384" width="4.125" style="1"/>
  </cols>
  <sheetData>
    <row r="1" spans="1:42" ht="21" customHeight="1" x14ac:dyDescent="0.2">
      <c r="AK1" s="606" t="s">
        <v>259</v>
      </c>
      <c r="AL1" s="606"/>
      <c r="AM1" s="606"/>
      <c r="AN1" s="606"/>
      <c r="AP1" s="18"/>
    </row>
    <row r="2" spans="1:42" ht="21" customHeight="1" x14ac:dyDescent="0.15">
      <c r="B2" s="522" t="s">
        <v>317</v>
      </c>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180"/>
      <c r="AP2" s="18"/>
    </row>
    <row r="3" spans="1:42" ht="21" customHeight="1" x14ac:dyDescent="0.15">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180"/>
      <c r="AO3" s="15"/>
      <c r="AP3" s="18"/>
    </row>
    <row r="4" spans="1:42" ht="21" customHeight="1" x14ac:dyDescent="0.15">
      <c r="B4" s="523" t="s">
        <v>265</v>
      </c>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180"/>
      <c r="AO4" s="15"/>
      <c r="AP4" s="18"/>
    </row>
    <row r="5" spans="1:42" ht="21" customHeight="1" x14ac:dyDescent="0.1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15"/>
      <c r="AP5" s="18"/>
    </row>
    <row r="6" spans="1:42" ht="21" customHeight="1" thickBot="1" x14ac:dyDescent="0.2">
      <c r="B6" s="83" t="s">
        <v>11</v>
      </c>
      <c r="C6" s="4"/>
      <c r="D6" s="4"/>
      <c r="E6" s="4"/>
      <c r="F6" s="4"/>
      <c r="G6" s="4"/>
      <c r="H6" s="4"/>
      <c r="I6" s="4"/>
      <c r="J6" s="4"/>
      <c r="K6" s="4"/>
      <c r="L6" s="4"/>
      <c r="M6" s="4"/>
      <c r="N6" s="4"/>
      <c r="O6" s="84"/>
      <c r="P6" s="4"/>
      <c r="Q6" s="4"/>
      <c r="R6" s="4"/>
      <c r="S6" s="4"/>
      <c r="T6" s="4"/>
      <c r="U6" s="4"/>
      <c r="V6" s="4"/>
      <c r="W6" s="4"/>
      <c r="X6" s="4"/>
      <c r="Y6" s="4"/>
      <c r="Z6" s="4"/>
      <c r="AA6" s="4"/>
      <c r="AB6" s="4"/>
      <c r="AC6" s="4"/>
      <c r="AD6" s="4"/>
      <c r="AE6" s="4"/>
      <c r="AF6" s="4"/>
      <c r="AG6" s="4"/>
      <c r="AH6" s="4"/>
      <c r="AI6" s="4"/>
      <c r="AJ6" s="4"/>
      <c r="AK6" s="4"/>
      <c r="AL6" s="4"/>
      <c r="AM6" s="4"/>
      <c r="AP6" s="18"/>
    </row>
    <row r="7" spans="1:42" ht="21" customHeight="1" x14ac:dyDescent="0.15">
      <c r="A7" s="71"/>
      <c r="B7" s="524" t="s">
        <v>21</v>
      </c>
      <c r="C7" s="525"/>
      <c r="D7" s="525"/>
      <c r="E7" s="525"/>
      <c r="F7" s="525"/>
      <c r="G7" s="526"/>
      <c r="H7" s="525" t="s">
        <v>23</v>
      </c>
      <c r="I7" s="525"/>
      <c r="J7" s="525"/>
      <c r="K7" s="525"/>
      <c r="L7" s="526"/>
      <c r="M7" s="512" t="s">
        <v>156</v>
      </c>
      <c r="N7" s="513"/>
      <c r="O7" s="514"/>
      <c r="P7" s="512" t="s">
        <v>24</v>
      </c>
      <c r="Q7" s="513"/>
      <c r="R7" s="513"/>
      <c r="S7" s="513"/>
      <c r="T7" s="513"/>
      <c r="U7" s="513"/>
      <c r="V7" s="513"/>
      <c r="W7" s="514"/>
      <c r="X7" s="515" t="s">
        <v>25</v>
      </c>
      <c r="Y7" s="516"/>
      <c r="Z7" s="516"/>
      <c r="AA7" s="516"/>
      <c r="AB7" s="516"/>
      <c r="AC7" s="516"/>
      <c r="AD7" s="516"/>
      <c r="AE7" s="517"/>
      <c r="AF7" s="515" t="s">
        <v>8</v>
      </c>
      <c r="AG7" s="516"/>
      <c r="AH7" s="516"/>
      <c r="AI7" s="516"/>
      <c r="AJ7" s="516"/>
      <c r="AK7" s="516"/>
      <c r="AL7" s="516"/>
      <c r="AM7" s="518"/>
      <c r="AP7" s="18"/>
    </row>
    <row r="8" spans="1:42" ht="21" customHeight="1" x14ac:dyDescent="0.15">
      <c r="A8" s="71"/>
      <c r="B8" s="594" t="str">
        <f>【判定】!B36</f>
        <v>令和５年</v>
      </c>
      <c r="C8" s="576"/>
      <c r="D8" s="576"/>
      <c r="E8" s="576"/>
      <c r="F8" s="576" t="str">
        <f>【判定】!G36</f>
        <v>７月</v>
      </c>
      <c r="G8" s="577"/>
      <c r="H8" s="607" t="str">
        <f>【判定】!M36</f>
        <v>17日以上</v>
      </c>
      <c r="I8" s="519"/>
      <c r="J8" s="519"/>
      <c r="K8" s="519"/>
      <c r="L8" s="520"/>
      <c r="M8" s="509">
        <f>【判定】!J36</f>
        <v>0</v>
      </c>
      <c r="N8" s="510"/>
      <c r="O8" s="511"/>
      <c r="P8" s="507">
        <f>【判定】!R36</f>
        <v>0</v>
      </c>
      <c r="Q8" s="508"/>
      <c r="R8" s="508"/>
      <c r="S8" s="508"/>
      <c r="T8" s="508"/>
      <c r="U8" s="508"/>
      <c r="V8" s="519" t="s">
        <v>2</v>
      </c>
      <c r="W8" s="520"/>
      <c r="X8" s="507">
        <f>【判定】!X36</f>
        <v>0</v>
      </c>
      <c r="Y8" s="508"/>
      <c r="Z8" s="508"/>
      <c r="AA8" s="508"/>
      <c r="AB8" s="508"/>
      <c r="AC8" s="508"/>
      <c r="AD8" s="520" t="s">
        <v>2</v>
      </c>
      <c r="AE8" s="529"/>
      <c r="AF8" s="507">
        <f>【判定】!AD36</f>
        <v>0</v>
      </c>
      <c r="AG8" s="508"/>
      <c r="AH8" s="508"/>
      <c r="AI8" s="508"/>
      <c r="AJ8" s="508"/>
      <c r="AK8" s="508"/>
      <c r="AL8" s="520" t="s">
        <v>2</v>
      </c>
      <c r="AM8" s="521"/>
      <c r="AN8" s="1" t="str">
        <f>IF(OR(K8="未満",M8="該当"),"除","")</f>
        <v/>
      </c>
    </row>
    <row r="9" spans="1:42" ht="21" customHeight="1" x14ac:dyDescent="0.15">
      <c r="A9" s="71"/>
      <c r="B9" s="594" t="str">
        <f>【判定】!B37</f>
        <v>令和５年</v>
      </c>
      <c r="C9" s="576"/>
      <c r="D9" s="576"/>
      <c r="E9" s="576"/>
      <c r="F9" s="576" t="str">
        <f>【判定】!G37</f>
        <v>８月</v>
      </c>
      <c r="G9" s="577"/>
      <c r="H9" s="607" t="str">
        <f>【判定】!M37</f>
        <v>17日以上</v>
      </c>
      <c r="I9" s="519"/>
      <c r="J9" s="519"/>
      <c r="K9" s="519"/>
      <c r="L9" s="520"/>
      <c r="M9" s="509">
        <f>【判定】!J37</f>
        <v>0</v>
      </c>
      <c r="N9" s="510"/>
      <c r="O9" s="511"/>
      <c r="P9" s="507">
        <f>【判定】!R37</f>
        <v>0</v>
      </c>
      <c r="Q9" s="508"/>
      <c r="R9" s="508"/>
      <c r="S9" s="508"/>
      <c r="T9" s="508"/>
      <c r="U9" s="508"/>
      <c r="V9" s="519" t="s">
        <v>2</v>
      </c>
      <c r="W9" s="519"/>
      <c r="X9" s="507">
        <f>【判定】!X37</f>
        <v>0</v>
      </c>
      <c r="Y9" s="508"/>
      <c r="Z9" s="508"/>
      <c r="AA9" s="508"/>
      <c r="AB9" s="508"/>
      <c r="AC9" s="508"/>
      <c r="AD9" s="520" t="s">
        <v>2</v>
      </c>
      <c r="AE9" s="529"/>
      <c r="AF9" s="507">
        <f>【判定】!AD37</f>
        <v>0</v>
      </c>
      <c r="AG9" s="508"/>
      <c r="AH9" s="508"/>
      <c r="AI9" s="508"/>
      <c r="AJ9" s="508"/>
      <c r="AK9" s="508"/>
      <c r="AL9" s="520" t="s">
        <v>2</v>
      </c>
      <c r="AM9" s="521"/>
      <c r="AN9" s="1" t="str">
        <f t="shared" ref="AN9:AN19" si="0">IF(OR(K9="未満",M9="該当"),"除","")</f>
        <v/>
      </c>
    </row>
    <row r="10" spans="1:42" ht="21" customHeight="1" x14ac:dyDescent="0.15">
      <c r="A10" s="71"/>
      <c r="B10" s="594" t="str">
        <f>【判定】!B38</f>
        <v>令和５年</v>
      </c>
      <c r="C10" s="576"/>
      <c r="D10" s="576"/>
      <c r="E10" s="576"/>
      <c r="F10" s="576" t="str">
        <f>【判定】!G38</f>
        <v>９月</v>
      </c>
      <c r="G10" s="577"/>
      <c r="H10" s="607" t="str">
        <f>【判定】!M38</f>
        <v>17日以上</v>
      </c>
      <c r="I10" s="519"/>
      <c r="J10" s="519"/>
      <c r="K10" s="519"/>
      <c r="L10" s="520"/>
      <c r="M10" s="509">
        <f>【判定】!J38</f>
        <v>0</v>
      </c>
      <c r="N10" s="510"/>
      <c r="O10" s="511"/>
      <c r="P10" s="507">
        <f>【判定】!R38</f>
        <v>0</v>
      </c>
      <c r="Q10" s="508"/>
      <c r="R10" s="508"/>
      <c r="S10" s="508"/>
      <c r="T10" s="508"/>
      <c r="U10" s="508"/>
      <c r="V10" s="519" t="s">
        <v>2</v>
      </c>
      <c r="W10" s="519"/>
      <c r="X10" s="507">
        <f>【判定】!X38</f>
        <v>0</v>
      </c>
      <c r="Y10" s="508"/>
      <c r="Z10" s="508"/>
      <c r="AA10" s="508"/>
      <c r="AB10" s="508"/>
      <c r="AC10" s="508"/>
      <c r="AD10" s="520" t="s">
        <v>2</v>
      </c>
      <c r="AE10" s="529"/>
      <c r="AF10" s="507">
        <f>【判定】!AD38</f>
        <v>0</v>
      </c>
      <c r="AG10" s="508"/>
      <c r="AH10" s="508"/>
      <c r="AI10" s="508"/>
      <c r="AJ10" s="508"/>
      <c r="AK10" s="508"/>
      <c r="AL10" s="520" t="s">
        <v>2</v>
      </c>
      <c r="AM10" s="521"/>
      <c r="AN10" s="1" t="str">
        <f t="shared" si="0"/>
        <v/>
      </c>
    </row>
    <row r="11" spans="1:42" ht="21" customHeight="1" x14ac:dyDescent="0.15">
      <c r="A11" s="71"/>
      <c r="B11" s="594" t="str">
        <f>【判定】!B39</f>
        <v>令和５年</v>
      </c>
      <c r="C11" s="576"/>
      <c r="D11" s="576"/>
      <c r="E11" s="576"/>
      <c r="F11" s="576" t="str">
        <f>【判定】!G39</f>
        <v>10月</v>
      </c>
      <c r="G11" s="577"/>
      <c r="H11" s="607" t="str">
        <f>【判定】!M39</f>
        <v>17日以上</v>
      </c>
      <c r="I11" s="519"/>
      <c r="J11" s="519"/>
      <c r="K11" s="519"/>
      <c r="L11" s="520"/>
      <c r="M11" s="509">
        <f>【判定】!J39</f>
        <v>0</v>
      </c>
      <c r="N11" s="510"/>
      <c r="O11" s="511"/>
      <c r="P11" s="507">
        <f>【判定】!R39</f>
        <v>0</v>
      </c>
      <c r="Q11" s="508"/>
      <c r="R11" s="508"/>
      <c r="S11" s="508"/>
      <c r="T11" s="508"/>
      <c r="U11" s="508"/>
      <c r="V11" s="519" t="s">
        <v>2</v>
      </c>
      <c r="W11" s="519"/>
      <c r="X11" s="507">
        <f>【判定】!X39</f>
        <v>0</v>
      </c>
      <c r="Y11" s="508"/>
      <c r="Z11" s="508"/>
      <c r="AA11" s="508"/>
      <c r="AB11" s="508"/>
      <c r="AC11" s="508"/>
      <c r="AD11" s="520" t="s">
        <v>2</v>
      </c>
      <c r="AE11" s="529"/>
      <c r="AF11" s="507">
        <f>【判定】!AD39</f>
        <v>0</v>
      </c>
      <c r="AG11" s="508"/>
      <c r="AH11" s="508"/>
      <c r="AI11" s="508"/>
      <c r="AJ11" s="508"/>
      <c r="AK11" s="508"/>
      <c r="AL11" s="520" t="s">
        <v>2</v>
      </c>
      <c r="AM11" s="521"/>
      <c r="AN11" s="1" t="str">
        <f t="shared" si="0"/>
        <v/>
      </c>
    </row>
    <row r="12" spans="1:42" ht="21" customHeight="1" x14ac:dyDescent="0.15">
      <c r="A12" s="71"/>
      <c r="B12" s="594" t="str">
        <f>【判定】!B40</f>
        <v>令和５年</v>
      </c>
      <c r="C12" s="576"/>
      <c r="D12" s="576"/>
      <c r="E12" s="576"/>
      <c r="F12" s="576" t="str">
        <f>【判定】!G40</f>
        <v>11月</v>
      </c>
      <c r="G12" s="577"/>
      <c r="H12" s="607" t="str">
        <f>【判定】!M40</f>
        <v>17日以上</v>
      </c>
      <c r="I12" s="519"/>
      <c r="J12" s="519"/>
      <c r="K12" s="519"/>
      <c r="L12" s="520"/>
      <c r="M12" s="509">
        <f>【判定】!J40</f>
        <v>0</v>
      </c>
      <c r="N12" s="510"/>
      <c r="O12" s="511"/>
      <c r="P12" s="507">
        <f>【判定】!R40</f>
        <v>0</v>
      </c>
      <c r="Q12" s="508"/>
      <c r="R12" s="508"/>
      <c r="S12" s="508"/>
      <c r="T12" s="508"/>
      <c r="U12" s="508"/>
      <c r="V12" s="519" t="s">
        <v>2</v>
      </c>
      <c r="W12" s="519"/>
      <c r="X12" s="507">
        <f>【判定】!X40</f>
        <v>0</v>
      </c>
      <c r="Y12" s="508"/>
      <c r="Z12" s="508"/>
      <c r="AA12" s="508"/>
      <c r="AB12" s="508"/>
      <c r="AC12" s="508"/>
      <c r="AD12" s="520" t="s">
        <v>2</v>
      </c>
      <c r="AE12" s="529"/>
      <c r="AF12" s="507">
        <f>【判定】!AD40</f>
        <v>0</v>
      </c>
      <c r="AG12" s="508"/>
      <c r="AH12" s="508"/>
      <c r="AI12" s="508"/>
      <c r="AJ12" s="508"/>
      <c r="AK12" s="508"/>
      <c r="AL12" s="520" t="s">
        <v>2</v>
      </c>
      <c r="AM12" s="521"/>
      <c r="AN12" s="1" t="str">
        <f t="shared" si="0"/>
        <v/>
      </c>
    </row>
    <row r="13" spans="1:42" ht="21" customHeight="1" x14ac:dyDescent="0.15">
      <c r="A13" s="71"/>
      <c r="B13" s="594" t="str">
        <f>【判定】!B41</f>
        <v>令和５年</v>
      </c>
      <c r="C13" s="576"/>
      <c r="D13" s="576"/>
      <c r="E13" s="576"/>
      <c r="F13" s="576" t="str">
        <f>【判定】!G41</f>
        <v>12月</v>
      </c>
      <c r="G13" s="577"/>
      <c r="H13" s="607" t="str">
        <f>【判定】!M41</f>
        <v>17日以上</v>
      </c>
      <c r="I13" s="519"/>
      <c r="J13" s="519"/>
      <c r="K13" s="519"/>
      <c r="L13" s="520"/>
      <c r="M13" s="509">
        <f>【判定】!J41</f>
        <v>0</v>
      </c>
      <c r="N13" s="510"/>
      <c r="O13" s="511"/>
      <c r="P13" s="507">
        <f>【判定】!R41</f>
        <v>0</v>
      </c>
      <c r="Q13" s="508"/>
      <c r="R13" s="508"/>
      <c r="S13" s="508"/>
      <c r="T13" s="508"/>
      <c r="U13" s="508"/>
      <c r="V13" s="519" t="s">
        <v>2</v>
      </c>
      <c r="W13" s="519"/>
      <c r="X13" s="507">
        <f>【判定】!X41</f>
        <v>0</v>
      </c>
      <c r="Y13" s="508"/>
      <c r="Z13" s="508"/>
      <c r="AA13" s="508"/>
      <c r="AB13" s="508"/>
      <c r="AC13" s="508"/>
      <c r="AD13" s="520" t="s">
        <v>2</v>
      </c>
      <c r="AE13" s="529"/>
      <c r="AF13" s="507">
        <f>【判定】!AD41</f>
        <v>0</v>
      </c>
      <c r="AG13" s="508"/>
      <c r="AH13" s="508"/>
      <c r="AI13" s="508"/>
      <c r="AJ13" s="508"/>
      <c r="AK13" s="508"/>
      <c r="AL13" s="520" t="s">
        <v>2</v>
      </c>
      <c r="AM13" s="521"/>
      <c r="AN13" s="1" t="str">
        <f t="shared" si="0"/>
        <v/>
      </c>
    </row>
    <row r="14" spans="1:42" ht="21" customHeight="1" x14ac:dyDescent="0.15">
      <c r="A14" s="71"/>
      <c r="B14" s="594" t="str">
        <f>【判定】!B42</f>
        <v>令和６年</v>
      </c>
      <c r="C14" s="576"/>
      <c r="D14" s="576"/>
      <c r="E14" s="576"/>
      <c r="F14" s="576" t="str">
        <f>【判定】!G42</f>
        <v>１月</v>
      </c>
      <c r="G14" s="577"/>
      <c r="H14" s="607" t="str">
        <f>【判定】!M42</f>
        <v>17日以上</v>
      </c>
      <c r="I14" s="519"/>
      <c r="J14" s="519"/>
      <c r="K14" s="519"/>
      <c r="L14" s="520"/>
      <c r="M14" s="509">
        <f>【判定】!J42</f>
        <v>0</v>
      </c>
      <c r="N14" s="510"/>
      <c r="O14" s="511"/>
      <c r="P14" s="507">
        <f>【判定】!R42</f>
        <v>0</v>
      </c>
      <c r="Q14" s="508"/>
      <c r="R14" s="508"/>
      <c r="S14" s="508"/>
      <c r="T14" s="508"/>
      <c r="U14" s="508"/>
      <c r="V14" s="519" t="s">
        <v>2</v>
      </c>
      <c r="W14" s="519"/>
      <c r="X14" s="507">
        <f>【判定】!X42</f>
        <v>0</v>
      </c>
      <c r="Y14" s="508"/>
      <c r="Z14" s="508"/>
      <c r="AA14" s="508"/>
      <c r="AB14" s="508"/>
      <c r="AC14" s="508"/>
      <c r="AD14" s="520" t="s">
        <v>2</v>
      </c>
      <c r="AE14" s="529"/>
      <c r="AF14" s="507">
        <f>【判定】!AD42</f>
        <v>0</v>
      </c>
      <c r="AG14" s="508"/>
      <c r="AH14" s="508"/>
      <c r="AI14" s="508"/>
      <c r="AJ14" s="508"/>
      <c r="AK14" s="508"/>
      <c r="AL14" s="520" t="s">
        <v>2</v>
      </c>
      <c r="AM14" s="521"/>
      <c r="AN14" s="1" t="str">
        <f t="shared" si="0"/>
        <v/>
      </c>
    </row>
    <row r="15" spans="1:42" ht="21" customHeight="1" x14ac:dyDescent="0.15">
      <c r="A15" s="71"/>
      <c r="B15" s="594" t="str">
        <f>【判定】!B43</f>
        <v>令和６年</v>
      </c>
      <c r="C15" s="576"/>
      <c r="D15" s="576"/>
      <c r="E15" s="576"/>
      <c r="F15" s="576" t="str">
        <f>【判定】!G43</f>
        <v>２月</v>
      </c>
      <c r="G15" s="577"/>
      <c r="H15" s="607" t="str">
        <f>【判定】!M43</f>
        <v>17日以上</v>
      </c>
      <c r="I15" s="519"/>
      <c r="J15" s="519"/>
      <c r="K15" s="519"/>
      <c r="L15" s="520"/>
      <c r="M15" s="509">
        <f>【判定】!J43</f>
        <v>0</v>
      </c>
      <c r="N15" s="510"/>
      <c r="O15" s="511"/>
      <c r="P15" s="507">
        <f>【判定】!R43</f>
        <v>0</v>
      </c>
      <c r="Q15" s="508"/>
      <c r="R15" s="508"/>
      <c r="S15" s="508"/>
      <c r="T15" s="508"/>
      <c r="U15" s="508"/>
      <c r="V15" s="519" t="s">
        <v>2</v>
      </c>
      <c r="W15" s="519"/>
      <c r="X15" s="507">
        <f>【判定】!X43</f>
        <v>0</v>
      </c>
      <c r="Y15" s="508"/>
      <c r="Z15" s="508"/>
      <c r="AA15" s="508"/>
      <c r="AB15" s="508"/>
      <c r="AC15" s="508"/>
      <c r="AD15" s="520" t="s">
        <v>2</v>
      </c>
      <c r="AE15" s="529"/>
      <c r="AF15" s="507">
        <f>【判定】!AD43</f>
        <v>0</v>
      </c>
      <c r="AG15" s="508"/>
      <c r="AH15" s="508"/>
      <c r="AI15" s="508"/>
      <c r="AJ15" s="508"/>
      <c r="AK15" s="508"/>
      <c r="AL15" s="520" t="s">
        <v>2</v>
      </c>
      <c r="AM15" s="521"/>
      <c r="AN15" s="1" t="str">
        <f t="shared" si="0"/>
        <v/>
      </c>
    </row>
    <row r="16" spans="1:42" ht="21" customHeight="1" x14ac:dyDescent="0.15">
      <c r="A16" s="71"/>
      <c r="B16" s="594" t="str">
        <f>【判定】!B44</f>
        <v>令和６年</v>
      </c>
      <c r="C16" s="576"/>
      <c r="D16" s="576"/>
      <c r="E16" s="576"/>
      <c r="F16" s="576" t="str">
        <f>【判定】!G44</f>
        <v>３月</v>
      </c>
      <c r="G16" s="577"/>
      <c r="H16" s="607" t="str">
        <f>【判定】!M44</f>
        <v>17日以上</v>
      </c>
      <c r="I16" s="519"/>
      <c r="J16" s="519"/>
      <c r="K16" s="519"/>
      <c r="L16" s="520"/>
      <c r="M16" s="509">
        <f>【判定】!J44</f>
        <v>0</v>
      </c>
      <c r="N16" s="510"/>
      <c r="O16" s="511"/>
      <c r="P16" s="507">
        <f>【判定】!R44</f>
        <v>0</v>
      </c>
      <c r="Q16" s="508"/>
      <c r="R16" s="508"/>
      <c r="S16" s="508"/>
      <c r="T16" s="508"/>
      <c r="U16" s="508"/>
      <c r="V16" s="519" t="s">
        <v>2</v>
      </c>
      <c r="W16" s="519"/>
      <c r="X16" s="507">
        <f>【判定】!X44</f>
        <v>0</v>
      </c>
      <c r="Y16" s="508"/>
      <c r="Z16" s="508"/>
      <c r="AA16" s="508"/>
      <c r="AB16" s="508"/>
      <c r="AC16" s="508"/>
      <c r="AD16" s="520" t="s">
        <v>2</v>
      </c>
      <c r="AE16" s="529"/>
      <c r="AF16" s="507">
        <f>【判定】!AD44</f>
        <v>0</v>
      </c>
      <c r="AG16" s="508"/>
      <c r="AH16" s="508"/>
      <c r="AI16" s="508"/>
      <c r="AJ16" s="508"/>
      <c r="AK16" s="508"/>
      <c r="AL16" s="520" t="s">
        <v>2</v>
      </c>
      <c r="AM16" s="521"/>
      <c r="AN16" s="1" t="str">
        <f t="shared" si="0"/>
        <v/>
      </c>
    </row>
    <row r="17" spans="1:42" ht="21" customHeight="1" x14ac:dyDescent="0.15">
      <c r="A17" s="71"/>
      <c r="B17" s="594" t="str">
        <f>【判定】!B45</f>
        <v>令和６年</v>
      </c>
      <c r="C17" s="576"/>
      <c r="D17" s="576"/>
      <c r="E17" s="576"/>
      <c r="F17" s="576" t="str">
        <f>【判定】!G45</f>
        <v>４月</v>
      </c>
      <c r="G17" s="577"/>
      <c r="H17" s="607" t="str">
        <f>【判定】!M45</f>
        <v>17日以上</v>
      </c>
      <c r="I17" s="519"/>
      <c r="J17" s="519"/>
      <c r="K17" s="519"/>
      <c r="L17" s="520"/>
      <c r="M17" s="509">
        <f>【判定】!J45</f>
        <v>0</v>
      </c>
      <c r="N17" s="510"/>
      <c r="O17" s="511"/>
      <c r="P17" s="507">
        <f>【判定】!R45</f>
        <v>0</v>
      </c>
      <c r="Q17" s="508"/>
      <c r="R17" s="508"/>
      <c r="S17" s="508"/>
      <c r="T17" s="508"/>
      <c r="U17" s="508"/>
      <c r="V17" s="519" t="s">
        <v>2</v>
      </c>
      <c r="W17" s="519"/>
      <c r="X17" s="507">
        <f>【判定】!X45</f>
        <v>0</v>
      </c>
      <c r="Y17" s="508"/>
      <c r="Z17" s="508"/>
      <c r="AA17" s="508"/>
      <c r="AB17" s="508"/>
      <c r="AC17" s="508"/>
      <c r="AD17" s="520" t="s">
        <v>2</v>
      </c>
      <c r="AE17" s="529"/>
      <c r="AF17" s="507">
        <f>【判定】!AD45</f>
        <v>0</v>
      </c>
      <c r="AG17" s="508"/>
      <c r="AH17" s="508"/>
      <c r="AI17" s="508"/>
      <c r="AJ17" s="508"/>
      <c r="AK17" s="508"/>
      <c r="AL17" s="520" t="s">
        <v>2</v>
      </c>
      <c r="AM17" s="521"/>
      <c r="AN17" s="1" t="str">
        <f t="shared" si="0"/>
        <v/>
      </c>
    </row>
    <row r="18" spans="1:42" ht="21" customHeight="1" x14ac:dyDescent="0.15">
      <c r="A18" s="71"/>
      <c r="B18" s="594" t="str">
        <f>【判定】!B46</f>
        <v>令和６年</v>
      </c>
      <c r="C18" s="576"/>
      <c r="D18" s="576"/>
      <c r="E18" s="576"/>
      <c r="F18" s="576" t="str">
        <f>【判定】!G46</f>
        <v>５月</v>
      </c>
      <c r="G18" s="577"/>
      <c r="H18" s="607" t="str">
        <f>【判定】!M46</f>
        <v>17日以上</v>
      </c>
      <c r="I18" s="519"/>
      <c r="J18" s="519"/>
      <c r="K18" s="519"/>
      <c r="L18" s="520"/>
      <c r="M18" s="509">
        <f>【判定】!J46</f>
        <v>0</v>
      </c>
      <c r="N18" s="510"/>
      <c r="O18" s="511"/>
      <c r="P18" s="507">
        <f>【判定】!R46</f>
        <v>0</v>
      </c>
      <c r="Q18" s="508"/>
      <c r="R18" s="508"/>
      <c r="S18" s="508"/>
      <c r="T18" s="508"/>
      <c r="U18" s="508"/>
      <c r="V18" s="519" t="s">
        <v>2</v>
      </c>
      <c r="W18" s="519"/>
      <c r="X18" s="507">
        <f>【判定】!X46</f>
        <v>0</v>
      </c>
      <c r="Y18" s="508"/>
      <c r="Z18" s="508"/>
      <c r="AA18" s="508"/>
      <c r="AB18" s="508"/>
      <c r="AC18" s="508"/>
      <c r="AD18" s="520" t="s">
        <v>2</v>
      </c>
      <c r="AE18" s="529"/>
      <c r="AF18" s="507">
        <f>【判定】!AD46</f>
        <v>0</v>
      </c>
      <c r="AG18" s="508"/>
      <c r="AH18" s="508"/>
      <c r="AI18" s="508"/>
      <c r="AJ18" s="508"/>
      <c r="AK18" s="508"/>
      <c r="AL18" s="520" t="s">
        <v>2</v>
      </c>
      <c r="AM18" s="521"/>
      <c r="AN18" s="1" t="str">
        <f t="shared" si="0"/>
        <v/>
      </c>
    </row>
    <row r="19" spans="1:42" ht="21" customHeight="1" thickBot="1" x14ac:dyDescent="0.2">
      <c r="A19" s="71"/>
      <c r="B19" s="578" t="str">
        <f>【判定】!B47</f>
        <v>令和６年</v>
      </c>
      <c r="C19" s="579"/>
      <c r="D19" s="579"/>
      <c r="E19" s="579"/>
      <c r="F19" s="579" t="str">
        <f>【判定】!G47</f>
        <v>６月</v>
      </c>
      <c r="G19" s="580"/>
      <c r="H19" s="608" t="str">
        <f>【判定】!M47</f>
        <v>17日以上</v>
      </c>
      <c r="I19" s="600"/>
      <c r="J19" s="600"/>
      <c r="K19" s="600"/>
      <c r="L19" s="598"/>
      <c r="M19" s="595">
        <f>【判定】!J47</f>
        <v>0</v>
      </c>
      <c r="N19" s="596"/>
      <c r="O19" s="597"/>
      <c r="P19" s="527">
        <f>【判定】!R47</f>
        <v>0</v>
      </c>
      <c r="Q19" s="528"/>
      <c r="R19" s="528"/>
      <c r="S19" s="528"/>
      <c r="T19" s="528"/>
      <c r="U19" s="528"/>
      <c r="V19" s="600" t="s">
        <v>2</v>
      </c>
      <c r="W19" s="600"/>
      <c r="X19" s="527">
        <f>【判定】!X47</f>
        <v>0</v>
      </c>
      <c r="Y19" s="528"/>
      <c r="Z19" s="528"/>
      <c r="AA19" s="528"/>
      <c r="AB19" s="528"/>
      <c r="AC19" s="528"/>
      <c r="AD19" s="598" t="s">
        <v>2</v>
      </c>
      <c r="AE19" s="601"/>
      <c r="AF19" s="527">
        <f>【判定】!AD47</f>
        <v>0</v>
      </c>
      <c r="AG19" s="528"/>
      <c r="AH19" s="528"/>
      <c r="AI19" s="528"/>
      <c r="AJ19" s="528"/>
      <c r="AK19" s="528"/>
      <c r="AL19" s="598" t="s">
        <v>2</v>
      </c>
      <c r="AM19" s="599"/>
      <c r="AN19" s="1" t="str">
        <f t="shared" si="0"/>
        <v/>
      </c>
    </row>
    <row r="20" spans="1:42" ht="21" customHeight="1" x14ac:dyDescent="0.15">
      <c r="P20" s="574">
        <f>SUM(P8:U19)</f>
        <v>0</v>
      </c>
      <c r="Q20" s="575"/>
      <c r="R20" s="575"/>
      <c r="S20" s="575"/>
      <c r="T20" s="575"/>
      <c r="U20" s="575"/>
      <c r="X20" s="574">
        <f>SUM(X8:AC19)</f>
        <v>0</v>
      </c>
      <c r="Y20" s="575"/>
      <c r="Z20" s="575"/>
      <c r="AA20" s="575"/>
      <c r="AB20" s="575"/>
      <c r="AC20" s="575"/>
      <c r="AF20" s="574">
        <f>SUM(AF8:AK19)</f>
        <v>0</v>
      </c>
      <c r="AG20" s="575"/>
      <c r="AH20" s="575"/>
      <c r="AI20" s="575"/>
      <c r="AJ20" s="575"/>
      <c r="AK20" s="575"/>
      <c r="AP20" s="17"/>
    </row>
    <row r="21" spans="1:42" ht="21" customHeight="1" thickBot="1" x14ac:dyDescent="0.2">
      <c r="B21" s="10" t="s">
        <v>19</v>
      </c>
      <c r="AP21" s="17"/>
    </row>
    <row r="22" spans="1:42" ht="21" customHeight="1" x14ac:dyDescent="0.15">
      <c r="B22" s="538" t="s">
        <v>20</v>
      </c>
      <c r="C22" s="539"/>
      <c r="D22" s="539"/>
      <c r="E22" s="539"/>
      <c r="F22" s="539"/>
      <c r="G22" s="539"/>
      <c r="H22" s="539"/>
      <c r="I22" s="539"/>
      <c r="J22" s="539"/>
      <c r="K22" s="539"/>
      <c r="L22" s="539"/>
      <c r="M22" s="539"/>
      <c r="N22" s="539"/>
      <c r="O22" s="539"/>
      <c r="P22" s="515" t="s">
        <v>144</v>
      </c>
      <c r="Q22" s="516"/>
      <c r="R22" s="516"/>
      <c r="S22" s="516"/>
      <c r="T22" s="516"/>
      <c r="U22" s="516"/>
      <c r="V22" s="516"/>
      <c r="W22" s="517"/>
      <c r="X22" s="515" t="s">
        <v>157</v>
      </c>
      <c r="Y22" s="516"/>
      <c r="Z22" s="516"/>
      <c r="AA22" s="516"/>
      <c r="AB22" s="516"/>
      <c r="AC22" s="516"/>
      <c r="AD22" s="516"/>
      <c r="AE22" s="517"/>
      <c r="AF22" s="515" t="s">
        <v>158</v>
      </c>
      <c r="AG22" s="516"/>
      <c r="AH22" s="516"/>
      <c r="AI22" s="516"/>
      <c r="AJ22" s="516"/>
      <c r="AK22" s="516"/>
      <c r="AL22" s="516"/>
      <c r="AM22" s="518"/>
      <c r="AP22" s="17"/>
    </row>
    <row r="23" spans="1:42" ht="21" customHeight="1" x14ac:dyDescent="0.15">
      <c r="B23" s="540"/>
      <c r="C23" s="541"/>
      <c r="D23" s="541"/>
      <c r="E23" s="541"/>
      <c r="F23" s="541"/>
      <c r="G23" s="541"/>
      <c r="H23" s="541"/>
      <c r="I23" s="541"/>
      <c r="J23" s="541"/>
      <c r="K23" s="541"/>
      <c r="L23" s="541"/>
      <c r="M23" s="541"/>
      <c r="N23" s="541"/>
      <c r="O23" s="541"/>
      <c r="P23" s="591" t="s">
        <v>145</v>
      </c>
      <c r="Q23" s="592"/>
      <c r="R23" s="592"/>
      <c r="S23" s="592"/>
      <c r="T23" s="592"/>
      <c r="U23" s="592"/>
      <c r="V23" s="592"/>
      <c r="W23" s="593"/>
      <c r="X23" s="591" t="s">
        <v>146</v>
      </c>
      <c r="Y23" s="592"/>
      <c r="Z23" s="592"/>
      <c r="AA23" s="592"/>
      <c r="AB23" s="592"/>
      <c r="AC23" s="592"/>
      <c r="AD23" s="592"/>
      <c r="AE23" s="593"/>
      <c r="AF23" s="591" t="s">
        <v>146</v>
      </c>
      <c r="AG23" s="592"/>
      <c r="AH23" s="592"/>
      <c r="AI23" s="592"/>
      <c r="AJ23" s="592"/>
      <c r="AK23" s="592"/>
      <c r="AL23" s="592"/>
      <c r="AM23" s="603"/>
      <c r="AP23" s="2"/>
    </row>
    <row r="24" spans="1:42" ht="21" customHeight="1" x14ac:dyDescent="0.15">
      <c r="B24" s="540"/>
      <c r="C24" s="541"/>
      <c r="D24" s="541"/>
      <c r="E24" s="541"/>
      <c r="F24" s="541"/>
      <c r="G24" s="541"/>
      <c r="H24" s="541"/>
      <c r="I24" s="541"/>
      <c r="J24" s="541"/>
      <c r="K24" s="541"/>
      <c r="L24" s="541"/>
      <c r="M24" s="541"/>
      <c r="N24" s="541"/>
      <c r="O24" s="541"/>
      <c r="P24" s="591" t="s">
        <v>147</v>
      </c>
      <c r="Q24" s="593"/>
      <c r="R24" s="591" t="s">
        <v>148</v>
      </c>
      <c r="S24" s="592"/>
      <c r="T24" s="592"/>
      <c r="U24" s="592"/>
      <c r="V24" s="592"/>
      <c r="W24" s="593"/>
      <c r="X24" s="591" t="s">
        <v>147</v>
      </c>
      <c r="Y24" s="593"/>
      <c r="Z24" s="591" t="s">
        <v>148</v>
      </c>
      <c r="AA24" s="592"/>
      <c r="AB24" s="592"/>
      <c r="AC24" s="592"/>
      <c r="AD24" s="592"/>
      <c r="AE24" s="593"/>
      <c r="AF24" s="591" t="s">
        <v>147</v>
      </c>
      <c r="AG24" s="593"/>
      <c r="AH24" s="591" t="s">
        <v>148</v>
      </c>
      <c r="AI24" s="592"/>
      <c r="AJ24" s="592"/>
      <c r="AK24" s="592"/>
      <c r="AL24" s="592"/>
      <c r="AM24" s="603"/>
      <c r="AP24" s="2"/>
    </row>
    <row r="25" spans="1:42" ht="21" customHeight="1" x14ac:dyDescent="0.15">
      <c r="B25" s="540"/>
      <c r="C25" s="541"/>
      <c r="D25" s="541"/>
      <c r="E25" s="541"/>
      <c r="F25" s="541"/>
      <c r="G25" s="541"/>
      <c r="H25" s="541"/>
      <c r="I25" s="541"/>
      <c r="J25" s="541"/>
      <c r="K25" s="541"/>
      <c r="L25" s="541"/>
      <c r="M25" s="541"/>
      <c r="N25" s="541"/>
      <c r="O25" s="541"/>
      <c r="P25" s="509">
        <f>【判定】!F51</f>
        <v>3</v>
      </c>
      <c r="Q25" s="511"/>
      <c r="R25" s="509">
        <f>【判定】!H51</f>
        <v>78</v>
      </c>
      <c r="S25" s="510"/>
      <c r="T25" s="510"/>
      <c r="U25" s="510"/>
      <c r="V25" s="510" t="s">
        <v>149</v>
      </c>
      <c r="W25" s="511"/>
      <c r="X25" s="509">
        <f>【判定】!M51</f>
        <v>0</v>
      </c>
      <c r="Y25" s="511"/>
      <c r="Z25" s="509" t="e">
        <f>【判定】!O51</f>
        <v>#N/A</v>
      </c>
      <c r="AA25" s="510"/>
      <c r="AB25" s="510"/>
      <c r="AC25" s="510"/>
      <c r="AD25" s="510" t="s">
        <v>149</v>
      </c>
      <c r="AE25" s="511"/>
      <c r="AF25" s="509">
        <f>【判定】!T51</f>
        <v>0</v>
      </c>
      <c r="AG25" s="511"/>
      <c r="AH25" s="509" t="e">
        <f>【判定】!V51</f>
        <v>#N/A</v>
      </c>
      <c r="AI25" s="510"/>
      <c r="AJ25" s="510"/>
      <c r="AK25" s="510"/>
      <c r="AL25" s="510" t="s">
        <v>149</v>
      </c>
      <c r="AM25" s="604"/>
    </row>
    <row r="26" spans="1:42" ht="21" customHeight="1" thickBot="1" x14ac:dyDescent="0.2">
      <c r="B26" s="586"/>
      <c r="C26" s="587"/>
      <c r="D26" s="587"/>
      <c r="E26" s="587"/>
      <c r="F26" s="587"/>
      <c r="G26" s="587"/>
      <c r="H26" s="587"/>
      <c r="I26" s="587"/>
      <c r="J26" s="587"/>
      <c r="K26" s="587"/>
      <c r="L26" s="587"/>
      <c r="M26" s="587"/>
      <c r="N26" s="587"/>
      <c r="O26" s="587"/>
      <c r="P26" s="585"/>
      <c r="Q26" s="584"/>
      <c r="R26" s="585"/>
      <c r="S26" s="583"/>
      <c r="T26" s="583"/>
      <c r="U26" s="583"/>
      <c r="V26" s="583"/>
      <c r="W26" s="584"/>
      <c r="X26" s="585"/>
      <c r="Y26" s="584"/>
      <c r="Z26" s="585"/>
      <c r="AA26" s="583"/>
      <c r="AB26" s="583"/>
      <c r="AC26" s="583"/>
      <c r="AD26" s="583"/>
      <c r="AE26" s="584"/>
      <c r="AF26" s="585"/>
      <c r="AG26" s="584"/>
      <c r="AH26" s="585"/>
      <c r="AI26" s="583"/>
      <c r="AJ26" s="583"/>
      <c r="AK26" s="583"/>
      <c r="AL26" s="583"/>
      <c r="AM26" s="605"/>
    </row>
    <row r="27" spans="1:42" ht="21" customHeight="1" thickBot="1" x14ac:dyDescent="0.2"/>
    <row r="28" spans="1:42" ht="21" customHeight="1" x14ac:dyDescent="0.15">
      <c r="B28" s="538" t="s">
        <v>152</v>
      </c>
      <c r="C28" s="539"/>
      <c r="D28" s="539"/>
      <c r="E28" s="539"/>
      <c r="F28" s="539"/>
      <c r="G28" s="539"/>
      <c r="H28" s="588"/>
      <c r="I28" s="539" t="s">
        <v>153</v>
      </c>
      <c r="J28" s="539"/>
      <c r="K28" s="539"/>
      <c r="L28" s="539"/>
      <c r="M28" s="539"/>
      <c r="N28" s="539"/>
      <c r="O28" s="588"/>
      <c r="P28" s="515" t="s">
        <v>144</v>
      </c>
      <c r="Q28" s="516"/>
      <c r="R28" s="516"/>
      <c r="S28" s="516"/>
      <c r="T28" s="516"/>
      <c r="U28" s="516"/>
      <c r="V28" s="516"/>
      <c r="W28" s="517"/>
      <c r="X28" s="515" t="s">
        <v>157</v>
      </c>
      <c r="Y28" s="516"/>
      <c r="Z28" s="516"/>
      <c r="AA28" s="516"/>
      <c r="AB28" s="516"/>
      <c r="AC28" s="516"/>
      <c r="AD28" s="516"/>
      <c r="AE28" s="517"/>
      <c r="AF28" s="515" t="s">
        <v>158</v>
      </c>
      <c r="AG28" s="516"/>
      <c r="AH28" s="516"/>
      <c r="AI28" s="516"/>
      <c r="AJ28" s="516"/>
      <c r="AK28" s="516"/>
      <c r="AL28" s="516"/>
      <c r="AM28" s="518"/>
      <c r="AN28" s="12"/>
      <c r="AO28" s="3"/>
      <c r="AP28" s="3"/>
    </row>
    <row r="29" spans="1:42" ht="21" customHeight="1" x14ac:dyDescent="0.15">
      <c r="B29" s="540"/>
      <c r="C29" s="541"/>
      <c r="D29" s="541"/>
      <c r="E29" s="541"/>
      <c r="F29" s="541"/>
      <c r="G29" s="541"/>
      <c r="H29" s="589"/>
      <c r="I29" s="541"/>
      <c r="J29" s="541"/>
      <c r="K29" s="541"/>
      <c r="L29" s="541"/>
      <c r="M29" s="541"/>
      <c r="N29" s="541"/>
      <c r="O29" s="589"/>
      <c r="P29" s="591" t="s">
        <v>46</v>
      </c>
      <c r="Q29" s="592"/>
      <c r="R29" s="592"/>
      <c r="S29" s="592"/>
      <c r="T29" s="592"/>
      <c r="U29" s="592"/>
      <c r="V29" s="592"/>
      <c r="W29" s="593"/>
      <c r="X29" s="591" t="s">
        <v>146</v>
      </c>
      <c r="Y29" s="592"/>
      <c r="Z29" s="592"/>
      <c r="AA29" s="592"/>
      <c r="AB29" s="592"/>
      <c r="AC29" s="592"/>
      <c r="AD29" s="592"/>
      <c r="AE29" s="593"/>
      <c r="AF29" s="591" t="s">
        <v>146</v>
      </c>
      <c r="AG29" s="592"/>
      <c r="AH29" s="592"/>
      <c r="AI29" s="592"/>
      <c r="AJ29" s="592"/>
      <c r="AK29" s="592"/>
      <c r="AL29" s="592"/>
      <c r="AM29" s="603"/>
      <c r="AN29" s="12"/>
      <c r="AO29" s="3"/>
      <c r="AP29" s="3"/>
    </row>
    <row r="30" spans="1:42" ht="21" customHeight="1" x14ac:dyDescent="0.15">
      <c r="B30" s="542"/>
      <c r="C30" s="543"/>
      <c r="D30" s="543"/>
      <c r="E30" s="543"/>
      <c r="F30" s="543"/>
      <c r="G30" s="543"/>
      <c r="H30" s="590"/>
      <c r="I30" s="543"/>
      <c r="J30" s="543"/>
      <c r="K30" s="543"/>
      <c r="L30" s="543"/>
      <c r="M30" s="543"/>
      <c r="N30" s="543"/>
      <c r="O30" s="590"/>
      <c r="P30" s="591" t="s">
        <v>275</v>
      </c>
      <c r="Q30" s="593"/>
      <c r="R30" s="591" t="s">
        <v>32</v>
      </c>
      <c r="S30" s="592"/>
      <c r="T30" s="592"/>
      <c r="U30" s="592"/>
      <c r="V30" s="592"/>
      <c r="W30" s="593"/>
      <c r="X30" s="591" t="s">
        <v>276</v>
      </c>
      <c r="Y30" s="593"/>
      <c r="Z30" s="591" t="s">
        <v>32</v>
      </c>
      <c r="AA30" s="592"/>
      <c r="AB30" s="592"/>
      <c r="AC30" s="592"/>
      <c r="AD30" s="592"/>
      <c r="AE30" s="593"/>
      <c r="AF30" s="591" t="s">
        <v>277</v>
      </c>
      <c r="AG30" s="593"/>
      <c r="AH30" s="591" t="s">
        <v>148</v>
      </c>
      <c r="AI30" s="592"/>
      <c r="AJ30" s="592"/>
      <c r="AK30" s="592"/>
      <c r="AL30" s="592"/>
      <c r="AM30" s="603"/>
      <c r="AN30" s="12"/>
      <c r="AO30" s="3"/>
      <c r="AP30" s="3"/>
    </row>
    <row r="31" spans="1:42" ht="21" customHeight="1" x14ac:dyDescent="0.15">
      <c r="B31" s="569">
        <f>【判定】!P53</f>
        <v>0</v>
      </c>
      <c r="C31" s="534"/>
      <c r="D31" s="534"/>
      <c r="E31" s="534"/>
      <c r="F31" s="534"/>
      <c r="G31" s="534"/>
      <c r="H31" s="581" t="s">
        <v>2</v>
      </c>
      <c r="I31" s="534" t="e">
        <f>【判定】!X53</f>
        <v>#DIV/0!</v>
      </c>
      <c r="J31" s="534"/>
      <c r="K31" s="534"/>
      <c r="L31" s="534"/>
      <c r="M31" s="534"/>
      <c r="N31" s="534"/>
      <c r="O31" s="534" t="s">
        <v>2</v>
      </c>
      <c r="P31" s="509" t="e">
        <f>【判定】!N59</f>
        <v>#DIV/0!</v>
      </c>
      <c r="Q31" s="511"/>
      <c r="R31" s="509" t="e">
        <f>【判定】!P59/1000</f>
        <v>#DIV/0!</v>
      </c>
      <c r="S31" s="510"/>
      <c r="T31" s="510"/>
      <c r="U31" s="510"/>
      <c r="V31" s="510" t="s">
        <v>149</v>
      </c>
      <c r="W31" s="511"/>
      <c r="X31" s="509" t="e">
        <f>【判定】!U59</f>
        <v>#DIV/0!</v>
      </c>
      <c r="Y31" s="511"/>
      <c r="Z31" s="509" t="e">
        <f>【判定】!W59/1000</f>
        <v>#DIV/0!</v>
      </c>
      <c r="AA31" s="510"/>
      <c r="AB31" s="510"/>
      <c r="AC31" s="510"/>
      <c r="AD31" s="510" t="s">
        <v>149</v>
      </c>
      <c r="AE31" s="511"/>
      <c r="AF31" s="509" t="e">
        <f>【判定】!AB59</f>
        <v>#DIV/0!</v>
      </c>
      <c r="AG31" s="511"/>
      <c r="AH31" s="509" t="e">
        <f>【判定】!AD59/1000</f>
        <v>#DIV/0!</v>
      </c>
      <c r="AI31" s="510"/>
      <c r="AJ31" s="510"/>
      <c r="AK31" s="510"/>
      <c r="AL31" s="510" t="s">
        <v>149</v>
      </c>
      <c r="AM31" s="604"/>
      <c r="AN31" s="11"/>
      <c r="AO31" s="3"/>
      <c r="AP31" s="3"/>
    </row>
    <row r="32" spans="1:42" ht="21" customHeight="1" thickBot="1" x14ac:dyDescent="0.2">
      <c r="B32" s="570"/>
      <c r="C32" s="535"/>
      <c r="D32" s="535"/>
      <c r="E32" s="535"/>
      <c r="F32" s="535"/>
      <c r="G32" s="535"/>
      <c r="H32" s="582"/>
      <c r="I32" s="535"/>
      <c r="J32" s="535"/>
      <c r="K32" s="535"/>
      <c r="L32" s="535"/>
      <c r="M32" s="535"/>
      <c r="N32" s="535"/>
      <c r="O32" s="535"/>
      <c r="P32" s="585"/>
      <c r="Q32" s="584"/>
      <c r="R32" s="585"/>
      <c r="S32" s="583"/>
      <c r="T32" s="583"/>
      <c r="U32" s="583"/>
      <c r="V32" s="583"/>
      <c r="W32" s="584"/>
      <c r="X32" s="585"/>
      <c r="Y32" s="584"/>
      <c r="Z32" s="585"/>
      <c r="AA32" s="583"/>
      <c r="AB32" s="583"/>
      <c r="AC32" s="583"/>
      <c r="AD32" s="583"/>
      <c r="AE32" s="584"/>
      <c r="AF32" s="585"/>
      <c r="AG32" s="584"/>
      <c r="AH32" s="585"/>
      <c r="AI32" s="583"/>
      <c r="AJ32" s="583"/>
      <c r="AK32" s="583"/>
      <c r="AL32" s="583"/>
      <c r="AM32" s="605"/>
      <c r="AN32" s="11"/>
      <c r="AO32" s="3"/>
      <c r="AP32" s="3"/>
    </row>
    <row r="33" spans="1:42" ht="21" customHeight="1" thickBot="1" x14ac:dyDescent="0.2">
      <c r="AO33" s="3"/>
      <c r="AP33" s="3"/>
    </row>
    <row r="34" spans="1:42" ht="21" customHeight="1" thickTop="1" x14ac:dyDescent="0.15">
      <c r="B34" s="538" t="s">
        <v>154</v>
      </c>
      <c r="C34" s="539"/>
      <c r="D34" s="539"/>
      <c r="E34" s="539"/>
      <c r="F34" s="539"/>
      <c r="G34" s="539"/>
      <c r="H34" s="539"/>
      <c r="I34" s="544" t="s">
        <v>155</v>
      </c>
      <c r="J34" s="545"/>
      <c r="K34" s="545"/>
      <c r="L34" s="545"/>
      <c r="M34" s="545"/>
      <c r="N34" s="545"/>
      <c r="O34" s="546"/>
      <c r="P34" s="561" t="s">
        <v>144</v>
      </c>
      <c r="Q34" s="562"/>
      <c r="R34" s="562"/>
      <c r="S34" s="562"/>
      <c r="T34" s="562"/>
      <c r="U34" s="562"/>
      <c r="V34" s="562"/>
      <c r="W34" s="563"/>
      <c r="X34" s="567" t="s">
        <v>157</v>
      </c>
      <c r="Y34" s="562"/>
      <c r="Z34" s="562"/>
      <c r="AA34" s="562"/>
      <c r="AB34" s="562"/>
      <c r="AC34" s="562"/>
      <c r="AD34" s="562"/>
      <c r="AE34" s="563"/>
      <c r="AF34" s="567" t="s">
        <v>158</v>
      </c>
      <c r="AG34" s="562"/>
      <c r="AH34" s="562"/>
      <c r="AI34" s="562"/>
      <c r="AJ34" s="562"/>
      <c r="AK34" s="562"/>
      <c r="AL34" s="562"/>
      <c r="AM34" s="602"/>
    </row>
    <row r="35" spans="1:42" ht="21" customHeight="1" x14ac:dyDescent="0.15">
      <c r="B35" s="540"/>
      <c r="C35" s="541"/>
      <c r="D35" s="541"/>
      <c r="E35" s="541"/>
      <c r="F35" s="541"/>
      <c r="G35" s="541"/>
      <c r="H35" s="541"/>
      <c r="I35" s="547"/>
      <c r="J35" s="548"/>
      <c r="K35" s="548"/>
      <c r="L35" s="548"/>
      <c r="M35" s="548"/>
      <c r="N35" s="548"/>
      <c r="O35" s="549"/>
      <c r="P35" s="564" t="s">
        <v>145</v>
      </c>
      <c r="Q35" s="565"/>
      <c r="R35" s="565"/>
      <c r="S35" s="565"/>
      <c r="T35" s="565"/>
      <c r="U35" s="565"/>
      <c r="V35" s="565"/>
      <c r="W35" s="566"/>
      <c r="X35" s="568" t="s">
        <v>146</v>
      </c>
      <c r="Y35" s="565"/>
      <c r="Z35" s="565"/>
      <c r="AA35" s="565"/>
      <c r="AB35" s="565"/>
      <c r="AC35" s="565"/>
      <c r="AD35" s="565"/>
      <c r="AE35" s="566"/>
      <c r="AF35" s="568" t="s">
        <v>146</v>
      </c>
      <c r="AG35" s="565"/>
      <c r="AH35" s="565"/>
      <c r="AI35" s="565"/>
      <c r="AJ35" s="565"/>
      <c r="AK35" s="565"/>
      <c r="AL35" s="565"/>
      <c r="AM35" s="573"/>
    </row>
    <row r="36" spans="1:42" ht="21" customHeight="1" x14ac:dyDescent="0.15">
      <c r="B36" s="542"/>
      <c r="C36" s="543"/>
      <c r="D36" s="543"/>
      <c r="E36" s="543"/>
      <c r="F36" s="543"/>
      <c r="G36" s="543"/>
      <c r="H36" s="543"/>
      <c r="I36" s="550"/>
      <c r="J36" s="551"/>
      <c r="K36" s="551"/>
      <c r="L36" s="551"/>
      <c r="M36" s="551"/>
      <c r="N36" s="551"/>
      <c r="O36" s="552"/>
      <c r="P36" s="564" t="s">
        <v>278</v>
      </c>
      <c r="Q36" s="566"/>
      <c r="R36" s="568" t="s">
        <v>148</v>
      </c>
      <c r="S36" s="565"/>
      <c r="T36" s="565"/>
      <c r="U36" s="565"/>
      <c r="V36" s="565"/>
      <c r="W36" s="566"/>
      <c r="X36" s="568" t="s">
        <v>279</v>
      </c>
      <c r="Y36" s="566"/>
      <c r="Z36" s="568" t="s">
        <v>148</v>
      </c>
      <c r="AA36" s="565"/>
      <c r="AB36" s="565"/>
      <c r="AC36" s="565"/>
      <c r="AD36" s="565"/>
      <c r="AE36" s="566"/>
      <c r="AF36" s="568" t="s">
        <v>280</v>
      </c>
      <c r="AG36" s="566"/>
      <c r="AH36" s="568" t="s">
        <v>148</v>
      </c>
      <c r="AI36" s="565"/>
      <c r="AJ36" s="565"/>
      <c r="AK36" s="565"/>
      <c r="AL36" s="565"/>
      <c r="AM36" s="573"/>
    </row>
    <row r="37" spans="1:42" ht="21" customHeight="1" x14ac:dyDescent="0.15">
      <c r="B37" s="569">
        <f>【判定】!P54</f>
        <v>0</v>
      </c>
      <c r="C37" s="534"/>
      <c r="D37" s="534"/>
      <c r="E37" s="534"/>
      <c r="F37" s="534"/>
      <c r="G37" s="534"/>
      <c r="H37" s="534" t="s">
        <v>2</v>
      </c>
      <c r="I37" s="553" t="e">
        <f>【判定】!X54</f>
        <v>#DIV/0!</v>
      </c>
      <c r="J37" s="554"/>
      <c r="K37" s="554"/>
      <c r="L37" s="554"/>
      <c r="M37" s="554"/>
      <c r="N37" s="554"/>
      <c r="O37" s="536" t="s">
        <v>2</v>
      </c>
      <c r="P37" s="571" t="e">
        <f>【判定】!N62</f>
        <v>#DIV/0!</v>
      </c>
      <c r="Q37" s="531"/>
      <c r="R37" s="530" t="e">
        <f>【判定】!P62/1000</f>
        <v>#DIV/0!</v>
      </c>
      <c r="S37" s="557"/>
      <c r="T37" s="557"/>
      <c r="U37" s="557"/>
      <c r="V37" s="557" t="s">
        <v>149</v>
      </c>
      <c r="W37" s="531"/>
      <c r="X37" s="530" t="e">
        <f>【判定】!U62</f>
        <v>#DIV/0!</v>
      </c>
      <c r="Y37" s="531"/>
      <c r="Z37" s="530" t="e">
        <f>【判定】!W62/1000</f>
        <v>#DIV/0!</v>
      </c>
      <c r="AA37" s="557"/>
      <c r="AB37" s="557"/>
      <c r="AC37" s="557"/>
      <c r="AD37" s="557" t="s">
        <v>149</v>
      </c>
      <c r="AE37" s="531"/>
      <c r="AF37" s="530" t="e">
        <f>【判定】!AB62</f>
        <v>#DIV/0!</v>
      </c>
      <c r="AG37" s="531"/>
      <c r="AH37" s="530" t="e">
        <f>【判定】!AD62/1000</f>
        <v>#DIV/0!</v>
      </c>
      <c r="AI37" s="557"/>
      <c r="AJ37" s="557"/>
      <c r="AK37" s="557"/>
      <c r="AL37" s="557" t="s">
        <v>149</v>
      </c>
      <c r="AM37" s="559"/>
    </row>
    <row r="38" spans="1:42" ht="21" customHeight="1" thickBot="1" x14ac:dyDescent="0.2">
      <c r="B38" s="570"/>
      <c r="C38" s="535"/>
      <c r="D38" s="535"/>
      <c r="E38" s="535"/>
      <c r="F38" s="535"/>
      <c r="G38" s="535"/>
      <c r="H38" s="535"/>
      <c r="I38" s="555"/>
      <c r="J38" s="556"/>
      <c r="K38" s="556"/>
      <c r="L38" s="556"/>
      <c r="M38" s="556"/>
      <c r="N38" s="556"/>
      <c r="O38" s="537"/>
      <c r="P38" s="572"/>
      <c r="Q38" s="533"/>
      <c r="R38" s="532"/>
      <c r="S38" s="558"/>
      <c r="T38" s="558"/>
      <c r="U38" s="558"/>
      <c r="V38" s="558"/>
      <c r="W38" s="533"/>
      <c r="X38" s="532"/>
      <c r="Y38" s="533"/>
      <c r="Z38" s="532"/>
      <c r="AA38" s="558"/>
      <c r="AB38" s="558"/>
      <c r="AC38" s="558"/>
      <c r="AD38" s="558"/>
      <c r="AE38" s="533"/>
      <c r="AF38" s="532"/>
      <c r="AG38" s="533"/>
      <c r="AH38" s="532"/>
      <c r="AI38" s="558"/>
      <c r="AJ38" s="558"/>
      <c r="AK38" s="558"/>
      <c r="AL38" s="558"/>
      <c r="AM38" s="560"/>
    </row>
    <row r="39" spans="1:42" ht="21" customHeight="1" thickBot="1" x14ac:dyDescent="0.2">
      <c r="AO39" s="3"/>
      <c r="AP39" s="3"/>
    </row>
    <row r="40" spans="1:42" ht="21" customHeight="1" x14ac:dyDescent="0.15">
      <c r="B40" s="628" t="s">
        <v>273</v>
      </c>
      <c r="C40" s="513"/>
      <c r="D40" s="513"/>
      <c r="E40" s="513"/>
      <c r="F40" s="513"/>
      <c r="G40" s="513"/>
      <c r="H40" s="514"/>
      <c r="I40" s="634" t="s">
        <v>281</v>
      </c>
      <c r="J40" s="635"/>
      <c r="K40" s="635"/>
      <c r="L40" s="635"/>
      <c r="M40" s="635"/>
      <c r="N40" s="635"/>
      <c r="O40" s="636"/>
      <c r="AO40" s="3"/>
      <c r="AP40" s="3"/>
    </row>
    <row r="41" spans="1:42" ht="21" customHeight="1" x14ac:dyDescent="0.15">
      <c r="B41" s="629"/>
      <c r="C41" s="630"/>
      <c r="D41" s="630"/>
      <c r="E41" s="630"/>
      <c r="F41" s="630"/>
      <c r="G41" s="630"/>
      <c r="H41" s="631"/>
      <c r="I41" s="637"/>
      <c r="J41" s="638"/>
      <c r="K41" s="638"/>
      <c r="L41" s="638"/>
      <c r="M41" s="638"/>
      <c r="N41" s="638"/>
      <c r="O41" s="639"/>
      <c r="AO41" s="3"/>
      <c r="AP41" s="3"/>
    </row>
    <row r="42" spans="1:42" ht="21" customHeight="1" x14ac:dyDescent="0.15">
      <c r="B42" s="632" t="s">
        <v>274</v>
      </c>
      <c r="C42" s="510"/>
      <c r="D42" s="510"/>
      <c r="E42" s="510"/>
      <c r="F42" s="510"/>
      <c r="G42" s="510"/>
      <c r="H42" s="511"/>
      <c r="I42" s="624" t="e">
        <f>【判定】!W22</f>
        <v>#DIV/0!</v>
      </c>
      <c r="J42" s="624"/>
      <c r="K42" s="624"/>
      <c r="L42" s="624"/>
      <c r="M42" s="624"/>
      <c r="N42" s="624"/>
      <c r="O42" s="625"/>
      <c r="AO42" s="3"/>
      <c r="AP42" s="3"/>
    </row>
    <row r="43" spans="1:42" ht="21" customHeight="1" thickBot="1" x14ac:dyDescent="0.2">
      <c r="B43" s="633"/>
      <c r="C43" s="583"/>
      <c r="D43" s="583"/>
      <c r="E43" s="583"/>
      <c r="F43" s="583"/>
      <c r="G43" s="583"/>
      <c r="H43" s="584"/>
      <c r="I43" s="626"/>
      <c r="J43" s="626"/>
      <c r="K43" s="626"/>
      <c r="L43" s="626"/>
      <c r="M43" s="626"/>
      <c r="N43" s="626"/>
      <c r="O43" s="627"/>
      <c r="P43" s="1" t="s">
        <v>282</v>
      </c>
      <c r="AO43" s="3"/>
      <c r="AP43" s="3"/>
    </row>
    <row r="44" spans="1:42" ht="21" customHeight="1" x14ac:dyDescent="0.15">
      <c r="AO44" s="3"/>
      <c r="AP44" s="3"/>
    </row>
    <row r="45" spans="1:42" ht="21" customHeight="1" x14ac:dyDescent="0.15">
      <c r="A45" s="1"/>
      <c r="B45" s="72" t="s">
        <v>151</v>
      </c>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4"/>
    </row>
    <row r="46" spans="1:42" ht="21" customHeight="1" x14ac:dyDescent="0.15">
      <c r="A46" s="1"/>
      <c r="B46" s="640" t="s">
        <v>331</v>
      </c>
      <c r="C46" s="641"/>
      <c r="D46" s="641"/>
      <c r="E46" s="641"/>
      <c r="F46" s="641"/>
      <c r="G46" s="641"/>
      <c r="H46" s="641"/>
      <c r="I46" s="641"/>
      <c r="J46" s="641"/>
      <c r="K46" s="641"/>
      <c r="L46" s="641"/>
      <c r="M46" s="641"/>
      <c r="N46" s="641"/>
      <c r="O46" s="641"/>
      <c r="P46" s="641"/>
      <c r="Q46" s="641"/>
      <c r="R46" s="641"/>
      <c r="S46" s="641"/>
      <c r="T46" s="641"/>
      <c r="U46" s="641"/>
      <c r="V46" s="641"/>
      <c r="W46" s="641"/>
      <c r="X46" s="641"/>
      <c r="Y46" s="641"/>
      <c r="Z46" s="641"/>
      <c r="AA46" s="641"/>
      <c r="AB46" s="641"/>
      <c r="AC46" s="641"/>
      <c r="AD46" s="641"/>
      <c r="AE46" s="641"/>
      <c r="AF46" s="641"/>
      <c r="AG46" s="641"/>
      <c r="AH46" s="641"/>
      <c r="AI46" s="641"/>
      <c r="AJ46" s="641"/>
      <c r="AK46" s="641"/>
      <c r="AL46" s="641"/>
      <c r="AM46" s="642"/>
    </row>
    <row r="47" spans="1:42" ht="21" customHeight="1" x14ac:dyDescent="0.15">
      <c r="A47" s="1"/>
      <c r="B47" s="643"/>
      <c r="C47" s="644"/>
      <c r="D47" s="644"/>
      <c r="E47" s="644"/>
      <c r="F47" s="644"/>
      <c r="G47" s="644"/>
      <c r="H47" s="644"/>
      <c r="I47" s="644"/>
      <c r="J47" s="644"/>
      <c r="K47" s="644"/>
      <c r="L47" s="644"/>
      <c r="M47" s="644"/>
      <c r="N47" s="644"/>
      <c r="O47" s="644"/>
      <c r="P47" s="644"/>
      <c r="Q47" s="644"/>
      <c r="R47" s="644"/>
      <c r="S47" s="644"/>
      <c r="T47" s="644"/>
      <c r="U47" s="644"/>
      <c r="V47" s="644"/>
      <c r="W47" s="644"/>
      <c r="X47" s="644"/>
      <c r="Y47" s="644"/>
      <c r="Z47" s="644"/>
      <c r="AA47" s="644"/>
      <c r="AB47" s="644"/>
      <c r="AC47" s="644"/>
      <c r="AD47" s="644"/>
      <c r="AE47" s="644"/>
      <c r="AF47" s="644"/>
      <c r="AG47" s="644"/>
      <c r="AH47" s="644"/>
      <c r="AI47" s="644"/>
      <c r="AJ47" s="644"/>
      <c r="AK47" s="644"/>
      <c r="AL47" s="644"/>
      <c r="AM47" s="645"/>
    </row>
    <row r="48" spans="1:42" ht="21" customHeight="1" x14ac:dyDescent="0.15">
      <c r="A48" s="1"/>
      <c r="B48" s="643"/>
      <c r="C48" s="644"/>
      <c r="D48" s="644"/>
      <c r="E48" s="644"/>
      <c r="F48" s="644"/>
      <c r="G48" s="644"/>
      <c r="H48" s="644"/>
      <c r="I48" s="644"/>
      <c r="J48" s="644"/>
      <c r="K48" s="644"/>
      <c r="L48" s="644"/>
      <c r="M48" s="644"/>
      <c r="N48" s="644"/>
      <c r="O48" s="644"/>
      <c r="P48" s="644"/>
      <c r="Q48" s="644"/>
      <c r="R48" s="644"/>
      <c r="S48" s="644"/>
      <c r="T48" s="644"/>
      <c r="U48" s="644"/>
      <c r="V48" s="644"/>
      <c r="W48" s="644"/>
      <c r="X48" s="644"/>
      <c r="Y48" s="644"/>
      <c r="Z48" s="644"/>
      <c r="AA48" s="644"/>
      <c r="AB48" s="644"/>
      <c r="AC48" s="644"/>
      <c r="AD48" s="644"/>
      <c r="AE48" s="644"/>
      <c r="AF48" s="644"/>
      <c r="AG48" s="644"/>
      <c r="AH48" s="644"/>
      <c r="AI48" s="644"/>
      <c r="AJ48" s="644"/>
      <c r="AK48" s="644"/>
      <c r="AL48" s="644"/>
      <c r="AM48" s="645"/>
    </row>
    <row r="49" spans="1:42" ht="21" customHeight="1" x14ac:dyDescent="0.15">
      <c r="A49" s="1"/>
      <c r="B49" s="643"/>
      <c r="C49" s="644"/>
      <c r="D49" s="644"/>
      <c r="E49" s="644"/>
      <c r="F49" s="644"/>
      <c r="G49" s="644"/>
      <c r="H49" s="644"/>
      <c r="I49" s="644"/>
      <c r="J49" s="644"/>
      <c r="K49" s="644"/>
      <c r="L49" s="644"/>
      <c r="M49" s="644"/>
      <c r="N49" s="644"/>
      <c r="O49" s="644"/>
      <c r="P49" s="644"/>
      <c r="Q49" s="644"/>
      <c r="R49" s="644"/>
      <c r="S49" s="644"/>
      <c r="T49" s="644"/>
      <c r="U49" s="644"/>
      <c r="V49" s="644"/>
      <c r="W49" s="644"/>
      <c r="X49" s="644"/>
      <c r="Y49" s="644"/>
      <c r="Z49" s="644"/>
      <c r="AA49" s="644"/>
      <c r="AB49" s="644"/>
      <c r="AC49" s="644"/>
      <c r="AD49" s="644"/>
      <c r="AE49" s="644"/>
      <c r="AF49" s="644"/>
      <c r="AG49" s="644"/>
      <c r="AH49" s="644"/>
      <c r="AI49" s="644"/>
      <c r="AJ49" s="644"/>
      <c r="AK49" s="644"/>
      <c r="AL49" s="644"/>
      <c r="AM49" s="645"/>
    </row>
    <row r="50" spans="1:42" ht="21" customHeight="1" x14ac:dyDescent="0.15">
      <c r="A50" s="1"/>
      <c r="B50" s="643"/>
      <c r="C50" s="644"/>
      <c r="D50" s="644"/>
      <c r="E50" s="644"/>
      <c r="F50" s="644"/>
      <c r="G50" s="644"/>
      <c r="H50" s="644"/>
      <c r="I50" s="644"/>
      <c r="J50" s="644"/>
      <c r="K50" s="644"/>
      <c r="L50" s="644"/>
      <c r="M50" s="644"/>
      <c r="N50" s="644"/>
      <c r="O50" s="644"/>
      <c r="P50" s="644"/>
      <c r="Q50" s="644"/>
      <c r="R50" s="644"/>
      <c r="S50" s="644"/>
      <c r="T50" s="644"/>
      <c r="U50" s="644"/>
      <c r="V50" s="644"/>
      <c r="W50" s="644"/>
      <c r="X50" s="644"/>
      <c r="Y50" s="644"/>
      <c r="Z50" s="644"/>
      <c r="AA50" s="644"/>
      <c r="AB50" s="644"/>
      <c r="AC50" s="644"/>
      <c r="AD50" s="644"/>
      <c r="AE50" s="644"/>
      <c r="AF50" s="644"/>
      <c r="AG50" s="644"/>
      <c r="AH50" s="644"/>
      <c r="AI50" s="644"/>
      <c r="AJ50" s="644"/>
      <c r="AK50" s="644"/>
      <c r="AL50" s="644"/>
      <c r="AM50" s="645"/>
    </row>
    <row r="51" spans="1:42" ht="21" customHeight="1" x14ac:dyDescent="0.15">
      <c r="A51" s="1"/>
      <c r="B51" s="643"/>
      <c r="C51" s="644"/>
      <c r="D51" s="644"/>
      <c r="E51" s="644"/>
      <c r="F51" s="644"/>
      <c r="G51" s="644"/>
      <c r="H51" s="644"/>
      <c r="I51" s="644"/>
      <c r="J51" s="644"/>
      <c r="K51" s="644"/>
      <c r="L51" s="644"/>
      <c r="M51" s="644"/>
      <c r="N51" s="644"/>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4"/>
      <c r="AL51" s="644"/>
      <c r="AM51" s="645"/>
    </row>
    <row r="52" spans="1:42" ht="21" customHeight="1" x14ac:dyDescent="0.15">
      <c r="A52" s="1"/>
      <c r="B52" s="643"/>
      <c r="C52" s="644"/>
      <c r="D52" s="644"/>
      <c r="E52" s="644"/>
      <c r="F52" s="644"/>
      <c r="G52" s="644"/>
      <c r="H52" s="644"/>
      <c r="I52" s="644"/>
      <c r="J52" s="644"/>
      <c r="K52" s="644"/>
      <c r="L52" s="644"/>
      <c r="M52" s="644"/>
      <c r="N52" s="644"/>
      <c r="O52" s="644"/>
      <c r="P52" s="644"/>
      <c r="Q52" s="644"/>
      <c r="R52" s="644"/>
      <c r="S52" s="644"/>
      <c r="T52" s="644"/>
      <c r="U52" s="644"/>
      <c r="V52" s="644"/>
      <c r="W52" s="644"/>
      <c r="X52" s="644"/>
      <c r="Y52" s="644"/>
      <c r="Z52" s="644"/>
      <c r="AA52" s="644"/>
      <c r="AB52" s="644"/>
      <c r="AC52" s="644"/>
      <c r="AD52" s="644"/>
      <c r="AE52" s="644"/>
      <c r="AF52" s="644"/>
      <c r="AG52" s="644"/>
      <c r="AH52" s="644"/>
      <c r="AI52" s="644"/>
      <c r="AJ52" s="644"/>
      <c r="AK52" s="644"/>
      <c r="AL52" s="644"/>
      <c r="AM52" s="645"/>
    </row>
    <row r="53" spans="1:42" ht="21" customHeight="1" x14ac:dyDescent="0.15">
      <c r="A53" s="1"/>
      <c r="B53" s="646"/>
      <c r="C53" s="647"/>
      <c r="D53" s="647"/>
      <c r="E53" s="647"/>
      <c r="F53" s="647"/>
      <c r="G53" s="647"/>
      <c r="H53" s="647"/>
      <c r="I53" s="647"/>
      <c r="J53" s="647"/>
      <c r="K53" s="647"/>
      <c r="L53" s="647"/>
      <c r="M53" s="647"/>
      <c r="N53" s="647"/>
      <c r="O53" s="647"/>
      <c r="P53" s="647"/>
      <c r="Q53" s="647"/>
      <c r="R53" s="647"/>
      <c r="S53" s="647"/>
      <c r="T53" s="647"/>
      <c r="U53" s="647"/>
      <c r="V53" s="647"/>
      <c r="W53" s="647"/>
      <c r="X53" s="647"/>
      <c r="Y53" s="647"/>
      <c r="Z53" s="647"/>
      <c r="AA53" s="647"/>
      <c r="AB53" s="647"/>
      <c r="AC53" s="647"/>
      <c r="AD53" s="647"/>
      <c r="AE53" s="647"/>
      <c r="AF53" s="647"/>
      <c r="AG53" s="647"/>
      <c r="AH53" s="647"/>
      <c r="AI53" s="647"/>
      <c r="AJ53" s="647"/>
      <c r="AK53" s="647"/>
      <c r="AL53" s="647"/>
      <c r="AM53" s="648"/>
    </row>
    <row r="54" spans="1:42" ht="21" customHeight="1" thickBot="1" x14ac:dyDescent="0.2">
      <c r="AO54" s="3"/>
      <c r="AP54" s="3"/>
    </row>
    <row r="55" spans="1:42" ht="21" customHeight="1" x14ac:dyDescent="0.15">
      <c r="B55" s="75" t="s">
        <v>10</v>
      </c>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7"/>
    </row>
    <row r="56" spans="1:42" ht="21" customHeight="1" x14ac:dyDescent="0.15">
      <c r="B56" s="76"/>
      <c r="C56" s="65" t="s">
        <v>9</v>
      </c>
      <c r="D56" s="4" t="s">
        <v>261</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68"/>
      <c r="AN56" s="13"/>
      <c r="AO56" s="13"/>
    </row>
    <row r="57" spans="1:42" ht="21" customHeight="1" x14ac:dyDescent="0.15">
      <c r="B57" s="76"/>
      <c r="C57" s="65"/>
      <c r="D57" s="4" t="s">
        <v>262</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68"/>
      <c r="AN57" s="13"/>
      <c r="AO57" s="13"/>
    </row>
    <row r="58" spans="1:42" ht="21" customHeight="1" x14ac:dyDescent="0.15">
      <c r="B58" s="76"/>
      <c r="C58" s="65"/>
      <c r="D58" s="129" t="s">
        <v>263</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68"/>
      <c r="AN58" s="13"/>
      <c r="AO58" s="13"/>
    </row>
    <row r="59" spans="1:42" ht="21" customHeight="1" x14ac:dyDescent="0.15">
      <c r="B59" s="76"/>
      <c r="C59" s="65" t="s">
        <v>9</v>
      </c>
      <c r="D59" s="129" t="s">
        <v>14</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68"/>
      <c r="AN59" s="13"/>
      <c r="AO59" s="13"/>
    </row>
    <row r="60" spans="1:42" ht="21" customHeight="1" x14ac:dyDescent="0.15">
      <c r="B60" s="76"/>
      <c r="C60" s="65" t="s">
        <v>15</v>
      </c>
      <c r="D60" s="4" t="s">
        <v>16</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68"/>
      <c r="AN60" s="13"/>
      <c r="AO60" s="13"/>
    </row>
    <row r="61" spans="1:42" ht="21" customHeight="1" x14ac:dyDescent="0.15">
      <c r="B61" s="77"/>
      <c r="C61" s="65"/>
      <c r="D61" s="14" t="s">
        <v>17</v>
      </c>
      <c r="E61" s="65"/>
      <c r="F61" s="65"/>
      <c r="G61" s="65"/>
      <c r="H61" s="65"/>
      <c r="I61" s="65"/>
      <c r="J61" s="13"/>
      <c r="K61" s="13"/>
      <c r="L61" s="13"/>
      <c r="M61" s="13"/>
      <c r="N61" s="13"/>
      <c r="O61" s="13"/>
      <c r="P61" s="13"/>
      <c r="Q61" s="4"/>
      <c r="R61" s="4"/>
      <c r="S61" s="4"/>
      <c r="T61" s="4"/>
      <c r="U61" s="65"/>
      <c r="V61" s="65"/>
      <c r="W61" s="65"/>
      <c r="X61" s="65"/>
      <c r="Y61" s="65"/>
      <c r="Z61" s="65"/>
      <c r="AA61" s="65"/>
      <c r="AB61" s="65"/>
      <c r="AC61" s="13"/>
      <c r="AD61" s="13"/>
      <c r="AE61" s="13"/>
      <c r="AF61" s="13"/>
      <c r="AG61" s="13"/>
      <c r="AH61" s="13"/>
      <c r="AI61" s="13"/>
      <c r="AJ61" s="13"/>
      <c r="AK61" s="13"/>
      <c r="AL61" s="13"/>
      <c r="AM61" s="78"/>
      <c r="AN61" s="13"/>
      <c r="AO61" s="13"/>
    </row>
    <row r="62" spans="1:42" ht="21" customHeight="1" x14ac:dyDescent="0.15">
      <c r="B62" s="77"/>
      <c r="C62" s="65"/>
      <c r="D62" s="14" t="s">
        <v>18</v>
      </c>
      <c r="E62" s="65"/>
      <c r="F62" s="65"/>
      <c r="G62" s="65"/>
      <c r="H62" s="65"/>
      <c r="I62" s="65"/>
      <c r="J62" s="13"/>
      <c r="K62" s="13"/>
      <c r="L62" s="13"/>
      <c r="M62" s="13"/>
      <c r="N62" s="13"/>
      <c r="O62" s="13"/>
      <c r="P62" s="13"/>
      <c r="Q62" s="4"/>
      <c r="R62" s="4"/>
      <c r="S62" s="4"/>
      <c r="T62" s="4"/>
      <c r="U62" s="65"/>
      <c r="V62" s="65"/>
      <c r="W62" s="65"/>
      <c r="X62" s="65"/>
      <c r="Y62" s="65"/>
      <c r="Z62" s="65"/>
      <c r="AA62" s="65"/>
      <c r="AB62" s="65"/>
      <c r="AC62" s="13"/>
      <c r="AD62" s="13"/>
      <c r="AE62" s="13"/>
      <c r="AF62" s="13"/>
      <c r="AG62" s="13"/>
      <c r="AH62" s="13"/>
      <c r="AI62" s="13"/>
      <c r="AJ62" s="13"/>
      <c r="AK62" s="13"/>
      <c r="AL62" s="13"/>
      <c r="AM62" s="78"/>
      <c r="AN62" s="13"/>
      <c r="AO62" s="13"/>
    </row>
    <row r="63" spans="1:42" ht="21" customHeight="1" x14ac:dyDescent="0.15">
      <c r="B63" s="77"/>
      <c r="C63" s="65" t="s">
        <v>13</v>
      </c>
      <c r="D63" s="14" t="s">
        <v>71</v>
      </c>
      <c r="E63" s="65"/>
      <c r="F63" s="65"/>
      <c r="G63" s="65"/>
      <c r="H63" s="65"/>
      <c r="I63" s="65"/>
      <c r="J63" s="13"/>
      <c r="K63" s="13"/>
      <c r="L63" s="13"/>
      <c r="M63" s="13"/>
      <c r="N63" s="13"/>
      <c r="O63" s="13"/>
      <c r="P63" s="13"/>
      <c r="Q63" s="4"/>
      <c r="R63" s="4"/>
      <c r="S63" s="4"/>
      <c r="T63" s="4"/>
      <c r="U63" s="65"/>
      <c r="V63" s="65"/>
      <c r="W63" s="65"/>
      <c r="X63" s="65"/>
      <c r="Y63" s="65"/>
      <c r="Z63" s="65"/>
      <c r="AA63" s="65"/>
      <c r="AB63" s="65"/>
      <c r="AC63" s="13"/>
      <c r="AD63" s="13"/>
      <c r="AE63" s="13"/>
      <c r="AF63" s="13"/>
      <c r="AG63" s="13"/>
      <c r="AH63" s="13"/>
      <c r="AI63" s="13"/>
      <c r="AJ63" s="13"/>
      <c r="AK63" s="13"/>
      <c r="AL63" s="13"/>
      <c r="AM63" s="78"/>
      <c r="AN63" s="13"/>
      <c r="AO63" s="13"/>
    </row>
    <row r="64" spans="1:42" ht="21" customHeight="1" thickBot="1" x14ac:dyDescent="0.2">
      <c r="B64" s="79"/>
      <c r="C64" s="70" t="s">
        <v>9</v>
      </c>
      <c r="D64" s="80" t="s">
        <v>104</v>
      </c>
      <c r="E64" s="70"/>
      <c r="F64" s="70"/>
      <c r="G64" s="70"/>
      <c r="H64" s="70"/>
      <c r="I64" s="70"/>
      <c r="J64" s="81"/>
      <c r="K64" s="81"/>
      <c r="L64" s="81"/>
      <c r="M64" s="81"/>
      <c r="N64" s="81"/>
      <c r="O64" s="81"/>
      <c r="P64" s="81"/>
      <c r="Q64" s="69"/>
      <c r="R64" s="69"/>
      <c r="S64" s="69"/>
      <c r="T64" s="69"/>
      <c r="U64" s="70"/>
      <c r="V64" s="70"/>
      <c r="W64" s="70"/>
      <c r="X64" s="70"/>
      <c r="Y64" s="70"/>
      <c r="Z64" s="70"/>
      <c r="AA64" s="70"/>
      <c r="AB64" s="70"/>
      <c r="AC64" s="81"/>
      <c r="AD64" s="81"/>
      <c r="AE64" s="81"/>
      <c r="AF64" s="81"/>
      <c r="AG64" s="81"/>
      <c r="AH64" s="81"/>
      <c r="AI64" s="81"/>
      <c r="AJ64" s="81"/>
      <c r="AK64" s="81"/>
      <c r="AL64" s="81"/>
      <c r="AM64" s="82"/>
      <c r="AN64" s="13"/>
      <c r="AO64" s="13"/>
    </row>
    <row r="65" spans="2:42" ht="21" customHeight="1" x14ac:dyDescent="0.15">
      <c r="B65" s="21"/>
      <c r="C65" s="21"/>
      <c r="D65" s="14"/>
      <c r="E65" s="21"/>
      <c r="F65" s="21"/>
      <c r="G65" s="21"/>
      <c r="H65" s="21"/>
      <c r="I65" s="21"/>
      <c r="J65" s="13"/>
      <c r="K65" s="13"/>
      <c r="L65" s="13"/>
      <c r="M65" s="13"/>
      <c r="N65" s="13"/>
      <c r="O65" s="13"/>
      <c r="P65" s="13"/>
      <c r="Q65" s="4"/>
      <c r="R65" s="4"/>
      <c r="S65" s="4"/>
      <c r="T65" s="4"/>
      <c r="U65" s="21"/>
      <c r="V65" s="21"/>
      <c r="W65" s="21"/>
      <c r="X65" s="21"/>
      <c r="Y65" s="21"/>
      <c r="Z65" s="21"/>
      <c r="AA65" s="21"/>
      <c r="AB65" s="21"/>
      <c r="AC65" s="13"/>
      <c r="AD65" s="13"/>
      <c r="AE65" s="13"/>
      <c r="AF65" s="13"/>
      <c r="AG65" s="13"/>
      <c r="AH65" s="13"/>
      <c r="AI65" s="13"/>
      <c r="AJ65" s="13"/>
      <c r="AK65" s="13"/>
      <c r="AL65" s="13"/>
      <c r="AM65" s="13"/>
      <c r="AN65" s="13"/>
      <c r="AO65" s="13"/>
    </row>
    <row r="66" spans="2:42" ht="21" customHeight="1" thickBot="1" x14ac:dyDescent="0.2">
      <c r="B66" s="10" t="s">
        <v>1</v>
      </c>
      <c r="AO66" s="3"/>
      <c r="AP66" s="3"/>
    </row>
    <row r="67" spans="2:42" ht="21" customHeight="1" thickTop="1" x14ac:dyDescent="0.15">
      <c r="B67" s="649" t="s">
        <v>22</v>
      </c>
      <c r="C67" s="650"/>
      <c r="D67" s="650"/>
      <c r="E67" s="650"/>
      <c r="F67" s="650"/>
      <c r="G67" s="650"/>
      <c r="H67" s="650"/>
      <c r="I67" s="650"/>
      <c r="J67" s="650"/>
      <c r="K67" s="650"/>
      <c r="L67" s="650"/>
      <c r="M67" s="650"/>
      <c r="N67" s="650"/>
      <c r="O67" s="650"/>
      <c r="P67" s="650"/>
      <c r="Q67" s="650"/>
      <c r="R67" s="650"/>
      <c r="S67" s="650"/>
      <c r="T67" s="650"/>
      <c r="U67" s="650"/>
      <c r="V67" s="650"/>
      <c r="W67" s="650"/>
      <c r="X67" s="650"/>
      <c r="Y67" s="650"/>
      <c r="Z67" s="650"/>
      <c r="AA67" s="650"/>
      <c r="AB67" s="650"/>
      <c r="AC67" s="650"/>
      <c r="AD67" s="650"/>
      <c r="AE67" s="650"/>
      <c r="AF67" s="650"/>
      <c r="AG67" s="650"/>
      <c r="AH67" s="650"/>
      <c r="AI67" s="650"/>
      <c r="AJ67" s="650"/>
      <c r="AK67" s="650"/>
      <c r="AL67" s="650"/>
      <c r="AM67" s="651"/>
      <c r="AO67" s="3"/>
      <c r="AP67" s="3"/>
    </row>
    <row r="68" spans="2:42" ht="21" customHeight="1" x14ac:dyDescent="0.15">
      <c r="B68" s="652"/>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c r="AK68" s="653"/>
      <c r="AL68" s="653"/>
      <c r="AM68" s="654"/>
      <c r="AO68" s="3"/>
      <c r="AP68" s="3"/>
    </row>
    <row r="69" spans="2:42" ht="21" customHeight="1" x14ac:dyDescent="0.15">
      <c r="B69" s="9"/>
      <c r="C69" s="657" t="s">
        <v>271</v>
      </c>
      <c r="D69" s="657"/>
      <c r="E69" s="657"/>
      <c r="F69" s="657"/>
      <c r="G69" s="657" t="s">
        <v>117</v>
      </c>
      <c r="H69" s="657"/>
      <c r="I69" s="657"/>
      <c r="J69" s="657"/>
      <c r="K69" s="657"/>
      <c r="L69" s="657"/>
      <c r="M69" s="657"/>
      <c r="N69" s="657"/>
      <c r="O69" s="657"/>
      <c r="P69" s="657" t="s">
        <v>393</v>
      </c>
      <c r="Q69" s="657"/>
      <c r="R69" s="657"/>
      <c r="S69" s="657"/>
      <c r="T69" s="657"/>
      <c r="U69" s="657"/>
      <c r="V69" s="657" t="s">
        <v>270</v>
      </c>
      <c r="W69" s="657"/>
      <c r="X69" s="657"/>
      <c r="Y69" s="657"/>
      <c r="Z69" s="657"/>
      <c r="AA69" s="657"/>
      <c r="AB69" s="609" t="s">
        <v>272</v>
      </c>
      <c r="AC69" s="610"/>
      <c r="AD69" s="610">
        <f>'【入力用（定時用）】'!H15</f>
        <v>0</v>
      </c>
      <c r="AE69" s="610"/>
      <c r="AF69" s="610"/>
      <c r="AG69" s="610"/>
      <c r="AH69" s="610"/>
      <c r="AI69" s="610"/>
      <c r="AJ69" s="610"/>
      <c r="AK69" s="655" t="s">
        <v>0</v>
      </c>
      <c r="AL69" s="655"/>
      <c r="AM69" s="8"/>
      <c r="AO69" s="3"/>
      <c r="AP69" s="3"/>
    </row>
    <row r="70" spans="2:42" ht="21" customHeight="1" x14ac:dyDescent="0.15">
      <c r="B70" s="9"/>
      <c r="C70" s="612">
        <f>'【入力用（定時用）】'!B15</f>
        <v>0</v>
      </c>
      <c r="D70" s="613"/>
      <c r="E70" s="613"/>
      <c r="F70" s="614"/>
      <c r="G70" s="615">
        <f>'【入力用（定時用）】'!D15</f>
        <v>0</v>
      </c>
      <c r="H70" s="616"/>
      <c r="I70" s="616"/>
      <c r="J70" s="616"/>
      <c r="K70" s="616"/>
      <c r="L70" s="616"/>
      <c r="M70" s="616"/>
      <c r="N70" s="616"/>
      <c r="O70" s="617"/>
      <c r="P70" s="618">
        <f>'【入力用（定時用）】'!F15</f>
        <v>0</v>
      </c>
      <c r="Q70" s="619"/>
      <c r="R70" s="619"/>
      <c r="S70" s="619"/>
      <c r="T70" s="619"/>
      <c r="U70" s="620"/>
      <c r="V70" s="621">
        <f>'【入力用（定時用）】'!J15</f>
        <v>0</v>
      </c>
      <c r="W70" s="622"/>
      <c r="X70" s="622"/>
      <c r="Y70" s="622"/>
      <c r="Z70" s="622"/>
      <c r="AA70" s="623"/>
      <c r="AB70" s="182"/>
      <c r="AC70" s="182"/>
      <c r="AD70" s="611"/>
      <c r="AE70" s="611"/>
      <c r="AF70" s="611"/>
      <c r="AG70" s="611"/>
      <c r="AH70" s="611"/>
      <c r="AI70" s="611"/>
      <c r="AJ70" s="611"/>
      <c r="AK70" s="656"/>
      <c r="AL70" s="656"/>
      <c r="AM70" s="8"/>
      <c r="AO70" s="3"/>
      <c r="AP70" s="3"/>
    </row>
    <row r="71" spans="2:42" ht="21" customHeight="1" thickBot="1" x14ac:dyDescent="0.2">
      <c r="B71" s="7"/>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5"/>
      <c r="AO71" s="3"/>
      <c r="AP71" s="3"/>
    </row>
    <row r="72" spans="2:42" ht="21" customHeight="1" thickTop="1" x14ac:dyDescent="0.15">
      <c r="AO72" s="3"/>
      <c r="AP72" s="3"/>
    </row>
    <row r="90" s="19" customFormat="1" ht="21" customHeight="1" x14ac:dyDescent="0.15"/>
    <row r="91" s="19" customFormat="1" ht="21" customHeight="1" x14ac:dyDescent="0.15"/>
    <row r="92" s="19" customFormat="1" ht="21" customHeight="1" x14ac:dyDescent="0.15"/>
    <row r="93" s="19" customFormat="1" ht="21" customHeight="1" x14ac:dyDescent="0.15"/>
    <row r="94" s="19" customFormat="1" ht="21" customHeight="1" x14ac:dyDescent="0.15"/>
    <row r="95" s="19" customFormat="1" ht="21" customHeight="1" x14ac:dyDescent="0.15"/>
    <row r="96" s="19" customFormat="1" ht="21" customHeight="1" x14ac:dyDescent="0.15"/>
    <row r="97" spans="1:1" s="19" customFormat="1" ht="21" customHeight="1" x14ac:dyDescent="0.15"/>
    <row r="98" spans="1:1" s="19" customFormat="1" ht="21" customHeight="1" x14ac:dyDescent="0.15"/>
    <row r="99" spans="1:1" s="19" customFormat="1" ht="21" customHeight="1" x14ac:dyDescent="0.15"/>
    <row r="100" spans="1:1" s="19" customFormat="1" ht="21" customHeight="1" x14ac:dyDescent="0.15"/>
    <row r="101" spans="1:1" s="19" customFormat="1" ht="21" customHeight="1" x14ac:dyDescent="0.15"/>
    <row r="102" spans="1:1" s="16" customFormat="1" ht="21" customHeight="1" x14ac:dyDescent="0.15"/>
    <row r="103" spans="1:1" s="16" customFormat="1" ht="21" customHeight="1" x14ac:dyDescent="0.15"/>
    <row r="104" spans="1:1" s="16" customFormat="1" ht="21" customHeight="1" x14ac:dyDescent="0.15"/>
    <row r="105" spans="1:1" s="16" customFormat="1" ht="21" customHeight="1" x14ac:dyDescent="0.15"/>
    <row r="106" spans="1:1" s="16" customFormat="1" ht="21" customHeight="1" x14ac:dyDescent="0.15"/>
    <row r="107" spans="1:1" s="16" customFormat="1" ht="21" customHeight="1" x14ac:dyDescent="0.15"/>
    <row r="108" spans="1:1" s="16" customFormat="1" ht="21" customHeight="1" x14ac:dyDescent="0.15"/>
    <row r="109" spans="1:1" s="16" customFormat="1" ht="21" customHeight="1" x14ac:dyDescent="0.15"/>
    <row r="110" spans="1:1" s="16" customFormat="1" ht="21" customHeight="1" x14ac:dyDescent="0.15"/>
    <row r="111" spans="1:1" s="16" customFormat="1" ht="21" customHeight="1" x14ac:dyDescent="0.15"/>
    <row r="112" spans="1:1" ht="21" customHeight="1" x14ac:dyDescent="0.15">
      <c r="A112" s="1"/>
    </row>
    <row r="113" spans="1:1" ht="21" customHeight="1" x14ac:dyDescent="0.15">
      <c r="A113" s="1"/>
    </row>
  </sheetData>
  <sheetProtection algorithmName="SHA-512" hashValue="NQr2tsLx4/sUfBxyguoZkmSHcmWK2lHSk1pFVLGWzAITM35JMSx28UY/UVLWStXzhJOLSU91OfACAWwYs2Yksg==" saltValue="vBYVr0KOkoQHKlgcXB5+Cg==" spinCount="100000" sheet="1" objects="1" scenarios="1"/>
  <mergeCells count="225">
    <mergeCell ref="AB69:AC69"/>
    <mergeCell ref="AD69:AJ70"/>
    <mergeCell ref="C70:F70"/>
    <mergeCell ref="G70:O70"/>
    <mergeCell ref="P70:U70"/>
    <mergeCell ref="V70:AA70"/>
    <mergeCell ref="I42:O43"/>
    <mergeCell ref="B40:H41"/>
    <mergeCell ref="B42:H43"/>
    <mergeCell ref="I40:O41"/>
    <mergeCell ref="B46:AM53"/>
    <mergeCell ref="B67:AM68"/>
    <mergeCell ref="AK69:AL70"/>
    <mergeCell ref="C69:F69"/>
    <mergeCell ref="G69:O69"/>
    <mergeCell ref="P69:U69"/>
    <mergeCell ref="V69:AA69"/>
    <mergeCell ref="H16:L16"/>
    <mergeCell ref="H17:L17"/>
    <mergeCell ref="H18:L18"/>
    <mergeCell ref="H19:L19"/>
    <mergeCell ref="B8:E8"/>
    <mergeCell ref="F8:G8"/>
    <mergeCell ref="B9:E9"/>
    <mergeCell ref="F9:G9"/>
    <mergeCell ref="B10:E10"/>
    <mergeCell ref="F10:G10"/>
    <mergeCell ref="B11:E11"/>
    <mergeCell ref="F11:G11"/>
    <mergeCell ref="B12:E12"/>
    <mergeCell ref="F12:G12"/>
    <mergeCell ref="B13:E13"/>
    <mergeCell ref="F13:G13"/>
    <mergeCell ref="B14:E14"/>
    <mergeCell ref="F14:G14"/>
    <mergeCell ref="B15:E15"/>
    <mergeCell ref="F15:G15"/>
    <mergeCell ref="B16:E16"/>
    <mergeCell ref="F16:G16"/>
    <mergeCell ref="B17:E17"/>
    <mergeCell ref="F17:G17"/>
    <mergeCell ref="H8:L8"/>
    <mergeCell ref="H9:L9"/>
    <mergeCell ref="H10:L10"/>
    <mergeCell ref="H11:L11"/>
    <mergeCell ref="H12:L12"/>
    <mergeCell ref="H13:L13"/>
    <mergeCell ref="H14:L14"/>
    <mergeCell ref="H15:L15"/>
    <mergeCell ref="AD15:AE15"/>
    <mergeCell ref="M13:O13"/>
    <mergeCell ref="AL31:AM32"/>
    <mergeCell ref="AK1:AN1"/>
    <mergeCell ref="AD13:AE13"/>
    <mergeCell ref="AD12:AE12"/>
    <mergeCell ref="V12:W12"/>
    <mergeCell ref="V13:W13"/>
    <mergeCell ref="AD9:AE9"/>
    <mergeCell ref="AF20:AK20"/>
    <mergeCell ref="AL25:AM26"/>
    <mergeCell ref="AL14:AM14"/>
    <mergeCell ref="V14:W14"/>
    <mergeCell ref="AL18:AM18"/>
    <mergeCell ref="AH30:AM30"/>
    <mergeCell ref="AD31:AE32"/>
    <mergeCell ref="AF31:AG32"/>
    <mergeCell ref="AH31:AK32"/>
    <mergeCell ref="AF14:AK14"/>
    <mergeCell ref="AF8:AK8"/>
    <mergeCell ref="AF9:AK9"/>
    <mergeCell ref="AF10:AK10"/>
    <mergeCell ref="AF11:AK11"/>
    <mergeCell ref="AF12:AK12"/>
    <mergeCell ref="AL11:AM11"/>
    <mergeCell ref="AF13:AK13"/>
    <mergeCell ref="AF23:AM23"/>
    <mergeCell ref="P24:Q24"/>
    <mergeCell ref="R24:W24"/>
    <mergeCell ref="X24:Y24"/>
    <mergeCell ref="Z24:AE24"/>
    <mergeCell ref="AF24:AG24"/>
    <mergeCell ref="AH24:AM24"/>
    <mergeCell ref="AF30:AG30"/>
    <mergeCell ref="R25:U26"/>
    <mergeCell ref="V25:W26"/>
    <mergeCell ref="X25:Y26"/>
    <mergeCell ref="Z25:AC26"/>
    <mergeCell ref="AD25:AE26"/>
    <mergeCell ref="AF25:AG26"/>
    <mergeCell ref="AL19:AM19"/>
    <mergeCell ref="V19:W19"/>
    <mergeCell ref="AD19:AE19"/>
    <mergeCell ref="X36:Y36"/>
    <mergeCell ref="Z36:AE36"/>
    <mergeCell ref="AF34:AM34"/>
    <mergeCell ref="AF35:AM35"/>
    <mergeCell ref="AH25:AK26"/>
    <mergeCell ref="AL17:AM17"/>
    <mergeCell ref="P28:W28"/>
    <mergeCell ref="AD18:AE18"/>
    <mergeCell ref="X28:AE28"/>
    <mergeCell ref="AF28:AM28"/>
    <mergeCell ref="P29:W29"/>
    <mergeCell ref="X29:AE29"/>
    <mergeCell ref="AF29:AM29"/>
    <mergeCell ref="P30:Q30"/>
    <mergeCell ref="P36:Q36"/>
    <mergeCell ref="R36:W36"/>
    <mergeCell ref="P22:W22"/>
    <mergeCell ref="P19:U19"/>
    <mergeCell ref="AF22:AM22"/>
    <mergeCell ref="P23:W23"/>
    <mergeCell ref="X23:AE23"/>
    <mergeCell ref="P20:U20"/>
    <mergeCell ref="X20:AC20"/>
    <mergeCell ref="F18:G18"/>
    <mergeCell ref="B19:E19"/>
    <mergeCell ref="F19:G19"/>
    <mergeCell ref="H31:H32"/>
    <mergeCell ref="I31:N32"/>
    <mergeCell ref="O31:O32"/>
    <mergeCell ref="V31:W32"/>
    <mergeCell ref="X31:Y32"/>
    <mergeCell ref="Z31:AC32"/>
    <mergeCell ref="R31:U32"/>
    <mergeCell ref="B22:O26"/>
    <mergeCell ref="X22:AE22"/>
    <mergeCell ref="P25:Q26"/>
    <mergeCell ref="B28:H30"/>
    <mergeCell ref="I28:O30"/>
    <mergeCell ref="P31:Q32"/>
    <mergeCell ref="B31:G32"/>
    <mergeCell ref="R30:W30"/>
    <mergeCell ref="X30:Y30"/>
    <mergeCell ref="Z30:AE30"/>
    <mergeCell ref="B18:E18"/>
    <mergeCell ref="M19:O19"/>
    <mergeCell ref="X37:Y38"/>
    <mergeCell ref="H37:H38"/>
    <mergeCell ref="O37:O38"/>
    <mergeCell ref="B34:H36"/>
    <mergeCell ref="I34:O36"/>
    <mergeCell ref="I37:N38"/>
    <mergeCell ref="V37:W38"/>
    <mergeCell ref="AD37:AE38"/>
    <mergeCell ref="AL37:AM38"/>
    <mergeCell ref="P34:W34"/>
    <mergeCell ref="P35:W35"/>
    <mergeCell ref="AF37:AG38"/>
    <mergeCell ref="X34:AE34"/>
    <mergeCell ref="X35:AE35"/>
    <mergeCell ref="B37:G38"/>
    <mergeCell ref="P37:Q38"/>
    <mergeCell ref="AF36:AG36"/>
    <mergeCell ref="AH36:AM36"/>
    <mergeCell ref="R37:U38"/>
    <mergeCell ref="Z37:AC38"/>
    <mergeCell ref="AH37:AK38"/>
    <mergeCell ref="AF19:AK19"/>
    <mergeCell ref="X8:AC8"/>
    <mergeCell ref="X9:AC9"/>
    <mergeCell ref="X10:AC10"/>
    <mergeCell ref="X11:AC11"/>
    <mergeCell ref="X12:AC12"/>
    <mergeCell ref="X13:AC13"/>
    <mergeCell ref="AD17:AE17"/>
    <mergeCell ref="AD16:AE16"/>
    <mergeCell ref="X14:AC14"/>
    <mergeCell ref="X15:AC15"/>
    <mergeCell ref="X16:AC16"/>
    <mergeCell ref="X17:AC17"/>
    <mergeCell ref="X18:AC18"/>
    <mergeCell ref="X19:AC19"/>
    <mergeCell ref="AD10:AE10"/>
    <mergeCell ref="AD14:AE14"/>
    <mergeCell ref="AD11:AE11"/>
    <mergeCell ref="AD8:AE8"/>
    <mergeCell ref="AF15:AK15"/>
    <mergeCell ref="B2:AM3"/>
    <mergeCell ref="P13:U13"/>
    <mergeCell ref="P14:U14"/>
    <mergeCell ref="P15:U15"/>
    <mergeCell ref="P16:U16"/>
    <mergeCell ref="P17:U17"/>
    <mergeCell ref="AF16:AK16"/>
    <mergeCell ref="AF17:AK17"/>
    <mergeCell ref="AF18:AK18"/>
    <mergeCell ref="AL15:AM15"/>
    <mergeCell ref="V15:W15"/>
    <mergeCell ref="V18:W18"/>
    <mergeCell ref="B4:AM4"/>
    <mergeCell ref="B7:G7"/>
    <mergeCell ref="H7:L7"/>
    <mergeCell ref="AL10:AM10"/>
    <mergeCell ref="V10:W10"/>
    <mergeCell ref="AL16:AM16"/>
    <mergeCell ref="V16:W16"/>
    <mergeCell ref="AL13:AM13"/>
    <mergeCell ref="AL9:AM9"/>
    <mergeCell ref="V9:W9"/>
    <mergeCell ref="AL8:AM8"/>
    <mergeCell ref="V8:W8"/>
    <mergeCell ref="P18:U18"/>
    <mergeCell ref="M14:O14"/>
    <mergeCell ref="M15:O15"/>
    <mergeCell ref="M16:O16"/>
    <mergeCell ref="M17:O17"/>
    <mergeCell ref="M18:O18"/>
    <mergeCell ref="P7:W7"/>
    <mergeCell ref="X7:AE7"/>
    <mergeCell ref="AF7:AM7"/>
    <mergeCell ref="M7:O7"/>
    <mergeCell ref="M8:O8"/>
    <mergeCell ref="M9:O9"/>
    <mergeCell ref="M10:O10"/>
    <mergeCell ref="M11:O11"/>
    <mergeCell ref="M12:O12"/>
    <mergeCell ref="P8:U8"/>
    <mergeCell ref="P9:U9"/>
    <mergeCell ref="P10:U10"/>
    <mergeCell ref="V17:W17"/>
    <mergeCell ref="P11:U11"/>
    <mergeCell ref="P12:U12"/>
    <mergeCell ref="V11:W11"/>
    <mergeCell ref="AL12:AM12"/>
  </mergeCells>
  <phoneticPr fontId="2"/>
  <printOptions horizontalCentered="1"/>
  <pageMargins left="0.35433070866141736" right="0.31496062992125984" top="0.59055118110236227" bottom="0.23622047244094491" header="0.19685039370078741" footer="0.19685039370078741"/>
  <pageSetup paperSize="9" scale="57" orientation="portrait" r:id="rId1"/>
  <headerFooter>
    <oddHeader>&amp;C&amp;F&amp;A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CB98"/>
  <sheetViews>
    <sheetView showGridLines="0" zoomScale="60" zoomScaleNormal="60" zoomScaleSheetLayoutView="70" workbookViewId="0">
      <selection activeCell="A120" sqref="A120"/>
    </sheetView>
  </sheetViews>
  <sheetFormatPr defaultColWidth="4.125" defaultRowHeight="21.75" customHeight="1" x14ac:dyDescent="0.15"/>
  <cols>
    <col min="1" max="1" width="4.125" style="30"/>
    <col min="2" max="3" width="4.125" style="31"/>
    <col min="4" max="4" width="5.875" style="31" bestFit="1" customWidth="1"/>
    <col min="5" max="5" width="4.125" style="31"/>
    <col min="6" max="6" width="5.875" style="31" bestFit="1" customWidth="1"/>
    <col min="7" max="16384" width="4.125" style="31"/>
  </cols>
  <sheetData>
    <row r="1" spans="2:80" ht="21.75" customHeight="1" x14ac:dyDescent="0.2">
      <c r="AK1" s="758" t="s">
        <v>260</v>
      </c>
      <c r="AL1" s="758"/>
      <c r="AM1" s="758"/>
      <c r="AN1" s="758"/>
      <c r="AP1" s="30"/>
    </row>
    <row r="2" spans="2:80" ht="21.75" customHeight="1" x14ac:dyDescent="0.15">
      <c r="B2" s="863" t="s">
        <v>318</v>
      </c>
      <c r="C2" s="863"/>
      <c r="D2" s="863"/>
      <c r="E2" s="863"/>
      <c r="F2" s="863"/>
      <c r="G2" s="863"/>
      <c r="H2" s="863"/>
      <c r="I2" s="863"/>
      <c r="J2" s="863"/>
      <c r="K2" s="863"/>
      <c r="L2" s="863"/>
      <c r="M2" s="863"/>
      <c r="N2" s="863"/>
      <c r="O2" s="863"/>
      <c r="P2" s="863"/>
      <c r="Q2" s="863"/>
      <c r="R2" s="863"/>
      <c r="S2" s="863"/>
      <c r="T2" s="863"/>
      <c r="U2" s="863"/>
      <c r="V2" s="863"/>
      <c r="W2" s="863"/>
      <c r="X2" s="863"/>
      <c r="Y2" s="863"/>
      <c r="Z2" s="863"/>
      <c r="AA2" s="863"/>
      <c r="AB2" s="863"/>
      <c r="AC2" s="863"/>
      <c r="AD2" s="863"/>
      <c r="AE2" s="863"/>
      <c r="AF2" s="863"/>
      <c r="AG2" s="863"/>
      <c r="AH2" s="863"/>
      <c r="AI2" s="863"/>
      <c r="AJ2" s="863"/>
      <c r="AK2" s="863"/>
      <c r="AL2" s="863"/>
      <c r="AM2" s="863"/>
      <c r="AP2" s="30"/>
    </row>
    <row r="3" spans="2:80" ht="21.75" customHeight="1" x14ac:dyDescent="0.15">
      <c r="B3" s="863"/>
      <c r="C3" s="863"/>
      <c r="D3" s="863"/>
      <c r="E3" s="863"/>
      <c r="F3" s="863"/>
      <c r="G3" s="863"/>
      <c r="H3" s="863"/>
      <c r="I3" s="863"/>
      <c r="J3" s="863"/>
      <c r="K3" s="863"/>
      <c r="L3" s="863"/>
      <c r="M3" s="863"/>
      <c r="N3" s="863"/>
      <c r="O3" s="863"/>
      <c r="P3" s="863"/>
      <c r="Q3" s="863"/>
      <c r="R3" s="863"/>
      <c r="S3" s="863"/>
      <c r="T3" s="863"/>
      <c r="U3" s="863"/>
      <c r="V3" s="863"/>
      <c r="W3" s="863"/>
      <c r="X3" s="863"/>
      <c r="Y3" s="863"/>
      <c r="Z3" s="863"/>
      <c r="AA3" s="863"/>
      <c r="AB3" s="863"/>
      <c r="AC3" s="863"/>
      <c r="AD3" s="863"/>
      <c r="AE3" s="863"/>
      <c r="AF3" s="863"/>
      <c r="AG3" s="863"/>
      <c r="AH3" s="863"/>
      <c r="AI3" s="863"/>
      <c r="AJ3" s="863"/>
      <c r="AK3" s="863"/>
      <c r="AL3" s="863"/>
      <c r="AM3" s="863"/>
      <c r="AN3" s="32"/>
      <c r="AO3" s="32"/>
      <c r="AP3" s="30"/>
    </row>
    <row r="4" spans="2:80" ht="21.75" customHeight="1" x14ac:dyDescent="0.15">
      <c r="B4" s="864" t="s">
        <v>264</v>
      </c>
      <c r="C4" s="864"/>
      <c r="D4" s="864"/>
      <c r="E4" s="864"/>
      <c r="F4" s="864"/>
      <c r="G4" s="864"/>
      <c r="H4" s="864"/>
      <c r="I4" s="864"/>
      <c r="J4" s="864"/>
      <c r="K4" s="864"/>
      <c r="L4" s="864"/>
      <c r="M4" s="864"/>
      <c r="N4" s="864"/>
      <c r="O4" s="864"/>
      <c r="P4" s="864"/>
      <c r="Q4" s="864"/>
      <c r="R4" s="864"/>
      <c r="S4" s="864"/>
      <c r="T4" s="864"/>
      <c r="U4" s="864"/>
      <c r="V4" s="864"/>
      <c r="W4" s="864"/>
      <c r="X4" s="864"/>
      <c r="Y4" s="864"/>
      <c r="Z4" s="864"/>
      <c r="AA4" s="864"/>
      <c r="AB4" s="864"/>
      <c r="AC4" s="864"/>
      <c r="AD4" s="864"/>
      <c r="AE4" s="864"/>
      <c r="AF4" s="864"/>
      <c r="AG4" s="864"/>
      <c r="AH4" s="864"/>
      <c r="AI4" s="864"/>
      <c r="AJ4" s="864"/>
      <c r="AK4" s="864"/>
      <c r="AL4" s="864"/>
      <c r="AM4" s="864"/>
      <c r="AN4" s="32"/>
      <c r="AO4" s="32"/>
      <c r="AP4" s="30"/>
    </row>
    <row r="5" spans="2:80" ht="21.75" customHeight="1" x14ac:dyDescent="0.15">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33"/>
      <c r="AO5" s="33"/>
      <c r="AP5" s="30"/>
    </row>
    <row r="6" spans="2:80" ht="21.75" customHeight="1" x14ac:dyDescent="0.15">
      <c r="B6" s="86"/>
      <c r="C6" s="86"/>
      <c r="D6" s="34"/>
      <c r="E6" s="86"/>
      <c r="F6" s="86"/>
      <c r="G6" s="86"/>
      <c r="H6" s="86"/>
      <c r="I6" s="86"/>
      <c r="J6" s="35"/>
      <c r="K6" s="35"/>
      <c r="L6" s="35"/>
      <c r="M6" s="35"/>
      <c r="N6" s="35"/>
      <c r="O6" s="35"/>
      <c r="P6" s="35"/>
      <c r="Q6" s="36"/>
      <c r="R6" s="36"/>
      <c r="S6" s="36"/>
      <c r="T6" s="36"/>
      <c r="U6" s="86"/>
      <c r="V6" s="86"/>
      <c r="W6" s="86"/>
      <c r="X6" s="86"/>
      <c r="Y6" s="86"/>
      <c r="Z6" s="86"/>
      <c r="AA6" s="86"/>
      <c r="AB6" s="86"/>
      <c r="AC6" s="35"/>
      <c r="AD6" s="35"/>
      <c r="AE6" s="35"/>
      <c r="AF6" s="35"/>
      <c r="AG6" s="35"/>
      <c r="AH6" s="35"/>
      <c r="AI6" s="35"/>
      <c r="AJ6" s="35"/>
      <c r="AK6" s="35"/>
      <c r="AL6" s="35"/>
      <c r="AM6" s="35"/>
      <c r="AN6" s="35"/>
      <c r="AO6" s="35"/>
      <c r="AP6" s="30"/>
    </row>
    <row r="7" spans="2:80" ht="21.75" customHeight="1" thickBot="1" x14ac:dyDescent="0.2">
      <c r="B7" s="38" t="s">
        <v>72</v>
      </c>
      <c r="AP7" s="30"/>
    </row>
    <row r="8" spans="2:80" ht="21.75" customHeight="1" x14ac:dyDescent="0.15">
      <c r="B8" s="759" t="s">
        <v>73</v>
      </c>
      <c r="C8" s="760"/>
      <c r="D8" s="760"/>
      <c r="E8" s="760"/>
      <c r="F8" s="760"/>
      <c r="G8" s="760"/>
      <c r="H8" s="760"/>
      <c r="I8" s="760"/>
      <c r="J8" s="760"/>
      <c r="K8" s="760"/>
      <c r="L8" s="760"/>
      <c r="M8" s="763" t="s">
        <v>161</v>
      </c>
      <c r="N8" s="763"/>
      <c r="O8" s="763"/>
      <c r="P8" s="763" t="s">
        <v>24</v>
      </c>
      <c r="Q8" s="763"/>
      <c r="R8" s="763"/>
      <c r="S8" s="763"/>
      <c r="T8" s="763"/>
      <c r="U8" s="763"/>
      <c r="V8" s="763"/>
      <c r="W8" s="763"/>
      <c r="X8" s="763" t="s">
        <v>25</v>
      </c>
      <c r="Y8" s="763"/>
      <c r="Z8" s="763"/>
      <c r="AA8" s="763"/>
      <c r="AB8" s="763"/>
      <c r="AC8" s="763"/>
      <c r="AD8" s="763"/>
      <c r="AE8" s="763"/>
      <c r="AF8" s="763" t="s">
        <v>8</v>
      </c>
      <c r="AG8" s="763"/>
      <c r="AH8" s="763"/>
      <c r="AI8" s="763"/>
      <c r="AJ8" s="763"/>
      <c r="AK8" s="763"/>
      <c r="AL8" s="763"/>
      <c r="AM8" s="860"/>
      <c r="AP8" s="44"/>
      <c r="BY8" s="43"/>
      <c r="BZ8" s="43"/>
      <c r="CA8" s="43"/>
      <c r="CB8" s="43"/>
    </row>
    <row r="9" spans="2:80" ht="21.75" customHeight="1" x14ac:dyDescent="0.15">
      <c r="B9" s="789" t="str">
        <f>【判定】!AL36</f>
        <v>令和６年</v>
      </c>
      <c r="C9" s="790"/>
      <c r="D9" s="790"/>
      <c r="E9" s="790"/>
      <c r="F9" s="790" t="str">
        <f>【判定】!AQ36</f>
        <v>１月</v>
      </c>
      <c r="G9" s="791"/>
      <c r="H9" s="736" t="str">
        <f>【判定】!AW36</f>
        <v>17日以上</v>
      </c>
      <c r="I9" s="761"/>
      <c r="J9" s="761"/>
      <c r="K9" s="761"/>
      <c r="L9" s="792"/>
      <c r="M9" s="764">
        <f>【判定】!AT36</f>
        <v>0</v>
      </c>
      <c r="N9" s="764"/>
      <c r="O9" s="764"/>
      <c r="P9" s="827"/>
      <c r="Q9" s="827"/>
      <c r="R9" s="827"/>
      <c r="S9" s="827"/>
      <c r="T9" s="827"/>
      <c r="U9" s="827"/>
      <c r="V9" s="827"/>
      <c r="W9" s="827"/>
      <c r="X9" s="765">
        <f>【判定】!BH36</f>
        <v>0</v>
      </c>
      <c r="Y9" s="765"/>
      <c r="Z9" s="765"/>
      <c r="AA9" s="765"/>
      <c r="AB9" s="765"/>
      <c r="AC9" s="766"/>
      <c r="AD9" s="792" t="s">
        <v>75</v>
      </c>
      <c r="AE9" s="679"/>
      <c r="AF9" s="765">
        <f t="shared" ref="AF9:AF17" si="0">IF(OR(H9="17日未満",M9="する"),"除外",X9)</f>
        <v>0</v>
      </c>
      <c r="AG9" s="765"/>
      <c r="AH9" s="765"/>
      <c r="AI9" s="765"/>
      <c r="AJ9" s="765"/>
      <c r="AK9" s="766"/>
      <c r="AL9" s="761" t="s">
        <v>2</v>
      </c>
      <c r="AM9" s="762"/>
      <c r="AN9" s="30"/>
      <c r="AO9" s="30"/>
      <c r="AP9" s="44"/>
      <c r="BY9" s="43"/>
      <c r="BZ9" s="43"/>
      <c r="CA9" s="43"/>
      <c r="CB9" s="43"/>
    </row>
    <row r="10" spans="2:80" ht="21.75" customHeight="1" x14ac:dyDescent="0.15">
      <c r="B10" s="789" t="str">
        <f>【判定】!AL37</f>
        <v>令和６年</v>
      </c>
      <c r="C10" s="790"/>
      <c r="D10" s="790"/>
      <c r="E10" s="790"/>
      <c r="F10" s="790" t="str">
        <f>【判定】!AQ37</f>
        <v>２月</v>
      </c>
      <c r="G10" s="791"/>
      <c r="H10" s="736" t="str">
        <f>【判定】!AW37</f>
        <v>17日以上</v>
      </c>
      <c r="I10" s="761"/>
      <c r="J10" s="761"/>
      <c r="K10" s="761"/>
      <c r="L10" s="792"/>
      <c r="M10" s="764">
        <f>【判定】!AT37</f>
        <v>0</v>
      </c>
      <c r="N10" s="764"/>
      <c r="O10" s="764"/>
      <c r="P10" s="827"/>
      <c r="Q10" s="827"/>
      <c r="R10" s="827"/>
      <c r="S10" s="827"/>
      <c r="T10" s="827"/>
      <c r="U10" s="827"/>
      <c r="V10" s="827"/>
      <c r="W10" s="827"/>
      <c r="X10" s="765">
        <f>【判定】!BH37</f>
        <v>0</v>
      </c>
      <c r="Y10" s="765"/>
      <c r="Z10" s="765"/>
      <c r="AA10" s="765"/>
      <c r="AB10" s="765"/>
      <c r="AC10" s="766"/>
      <c r="AD10" s="761" t="s">
        <v>75</v>
      </c>
      <c r="AE10" s="792"/>
      <c r="AF10" s="765">
        <f t="shared" si="0"/>
        <v>0</v>
      </c>
      <c r="AG10" s="765"/>
      <c r="AH10" s="765"/>
      <c r="AI10" s="765"/>
      <c r="AJ10" s="765"/>
      <c r="AK10" s="766"/>
      <c r="AL10" s="761" t="s">
        <v>2</v>
      </c>
      <c r="AM10" s="762"/>
      <c r="AN10" s="30"/>
      <c r="AO10" s="30"/>
      <c r="AP10" s="44"/>
      <c r="BY10" s="43"/>
      <c r="BZ10" s="43"/>
      <c r="CA10" s="43"/>
      <c r="CB10" s="43"/>
    </row>
    <row r="11" spans="2:80" ht="21.75" customHeight="1" x14ac:dyDescent="0.15">
      <c r="B11" s="789" t="str">
        <f>【判定】!AL38</f>
        <v>令和６年</v>
      </c>
      <c r="C11" s="790"/>
      <c r="D11" s="790"/>
      <c r="E11" s="790"/>
      <c r="F11" s="790" t="str">
        <f>【判定】!AQ38</f>
        <v>３月</v>
      </c>
      <c r="G11" s="791"/>
      <c r="H11" s="736" t="str">
        <f>【判定】!AW38</f>
        <v>17日以上</v>
      </c>
      <c r="I11" s="761"/>
      <c r="J11" s="761"/>
      <c r="K11" s="761"/>
      <c r="L11" s="792"/>
      <c r="M11" s="764">
        <f>【判定】!AT38</f>
        <v>0</v>
      </c>
      <c r="N11" s="764"/>
      <c r="O11" s="764"/>
      <c r="P11" s="827"/>
      <c r="Q11" s="827"/>
      <c r="R11" s="827"/>
      <c r="S11" s="827"/>
      <c r="T11" s="827"/>
      <c r="U11" s="827"/>
      <c r="V11" s="827"/>
      <c r="W11" s="827"/>
      <c r="X11" s="765">
        <f>【判定】!BH38</f>
        <v>0</v>
      </c>
      <c r="Y11" s="765"/>
      <c r="Z11" s="765"/>
      <c r="AA11" s="765"/>
      <c r="AB11" s="765"/>
      <c r="AC11" s="766"/>
      <c r="AD11" s="761" t="s">
        <v>75</v>
      </c>
      <c r="AE11" s="792"/>
      <c r="AF11" s="765">
        <f t="shared" si="0"/>
        <v>0</v>
      </c>
      <c r="AG11" s="765"/>
      <c r="AH11" s="765"/>
      <c r="AI11" s="765"/>
      <c r="AJ11" s="765"/>
      <c r="AK11" s="766"/>
      <c r="AL11" s="761" t="s">
        <v>2</v>
      </c>
      <c r="AM11" s="762"/>
      <c r="AN11" s="30"/>
      <c r="AO11" s="30"/>
      <c r="AP11" s="44"/>
      <c r="BY11" s="43"/>
      <c r="BZ11" s="43"/>
      <c r="CA11" s="43"/>
      <c r="CB11" s="43"/>
    </row>
    <row r="12" spans="2:80" ht="21.75" customHeight="1" x14ac:dyDescent="0.15">
      <c r="B12" s="789" t="str">
        <f>【判定】!AL39</f>
        <v>令和６年</v>
      </c>
      <c r="C12" s="790"/>
      <c r="D12" s="790"/>
      <c r="E12" s="790"/>
      <c r="F12" s="790" t="str">
        <f>【判定】!AQ39</f>
        <v>４月</v>
      </c>
      <c r="G12" s="791"/>
      <c r="H12" s="736" t="str">
        <f>【判定】!AW39</f>
        <v>17日以上</v>
      </c>
      <c r="I12" s="761"/>
      <c r="J12" s="761"/>
      <c r="K12" s="761"/>
      <c r="L12" s="792"/>
      <c r="M12" s="764">
        <f>【判定】!AT39</f>
        <v>0</v>
      </c>
      <c r="N12" s="764"/>
      <c r="O12" s="764"/>
      <c r="P12" s="827"/>
      <c r="Q12" s="827"/>
      <c r="R12" s="827"/>
      <c r="S12" s="827"/>
      <c r="T12" s="827"/>
      <c r="U12" s="827"/>
      <c r="V12" s="827"/>
      <c r="W12" s="827"/>
      <c r="X12" s="765">
        <f>【判定】!BH39</f>
        <v>0</v>
      </c>
      <c r="Y12" s="765"/>
      <c r="Z12" s="765"/>
      <c r="AA12" s="765"/>
      <c r="AB12" s="765"/>
      <c r="AC12" s="766"/>
      <c r="AD12" s="761" t="s">
        <v>75</v>
      </c>
      <c r="AE12" s="792"/>
      <c r="AF12" s="765">
        <f t="shared" si="0"/>
        <v>0</v>
      </c>
      <c r="AG12" s="765"/>
      <c r="AH12" s="765"/>
      <c r="AI12" s="765"/>
      <c r="AJ12" s="765"/>
      <c r="AK12" s="766"/>
      <c r="AL12" s="761" t="s">
        <v>2</v>
      </c>
      <c r="AM12" s="762"/>
      <c r="AN12" s="30"/>
      <c r="AO12" s="30"/>
      <c r="AP12" s="44"/>
      <c r="BY12" s="43"/>
      <c r="BZ12" s="43"/>
      <c r="CA12" s="43"/>
      <c r="CB12" s="43"/>
    </row>
    <row r="13" spans="2:80" ht="21.75" customHeight="1" x14ac:dyDescent="0.15">
      <c r="B13" s="789" t="str">
        <f>【判定】!AL40</f>
        <v>令和６年</v>
      </c>
      <c r="C13" s="790"/>
      <c r="D13" s="790"/>
      <c r="E13" s="790"/>
      <c r="F13" s="790" t="str">
        <f>【判定】!AQ40</f>
        <v>５月</v>
      </c>
      <c r="G13" s="791"/>
      <c r="H13" s="736" t="str">
        <f>【判定】!AW40</f>
        <v>17日以上</v>
      </c>
      <c r="I13" s="761"/>
      <c r="J13" s="761"/>
      <c r="K13" s="761"/>
      <c r="L13" s="792"/>
      <c r="M13" s="764">
        <f>【判定】!AT40</f>
        <v>0</v>
      </c>
      <c r="N13" s="764"/>
      <c r="O13" s="764"/>
      <c r="P13" s="827"/>
      <c r="Q13" s="827"/>
      <c r="R13" s="827"/>
      <c r="S13" s="827"/>
      <c r="T13" s="827"/>
      <c r="U13" s="827"/>
      <c r="V13" s="827"/>
      <c r="W13" s="827"/>
      <c r="X13" s="765">
        <f>【判定】!BH40</f>
        <v>0</v>
      </c>
      <c r="Y13" s="765"/>
      <c r="Z13" s="765"/>
      <c r="AA13" s="765"/>
      <c r="AB13" s="765"/>
      <c r="AC13" s="766"/>
      <c r="AD13" s="761" t="s">
        <v>75</v>
      </c>
      <c r="AE13" s="792"/>
      <c r="AF13" s="765">
        <f t="shared" si="0"/>
        <v>0</v>
      </c>
      <c r="AG13" s="765"/>
      <c r="AH13" s="765"/>
      <c r="AI13" s="765"/>
      <c r="AJ13" s="765"/>
      <c r="AK13" s="766"/>
      <c r="AL13" s="761" t="s">
        <v>2</v>
      </c>
      <c r="AM13" s="762"/>
      <c r="AN13" s="30"/>
      <c r="AO13" s="30"/>
      <c r="AP13" s="44"/>
      <c r="BY13" s="43"/>
      <c r="BZ13" s="43"/>
      <c r="CA13" s="43"/>
      <c r="CB13" s="43"/>
    </row>
    <row r="14" spans="2:80" ht="21.75" customHeight="1" x14ac:dyDescent="0.15">
      <c r="B14" s="789" t="str">
        <f>【判定】!AL41</f>
        <v>令和６年</v>
      </c>
      <c r="C14" s="790"/>
      <c r="D14" s="790"/>
      <c r="E14" s="790"/>
      <c r="F14" s="790" t="str">
        <f>【判定】!AQ41</f>
        <v>６月</v>
      </c>
      <c r="G14" s="791"/>
      <c r="H14" s="736" t="str">
        <f>【判定】!AW41</f>
        <v>17日以上</v>
      </c>
      <c r="I14" s="761"/>
      <c r="J14" s="761"/>
      <c r="K14" s="761"/>
      <c r="L14" s="792"/>
      <c r="M14" s="764">
        <f>【判定】!AT41</f>
        <v>0</v>
      </c>
      <c r="N14" s="764"/>
      <c r="O14" s="764"/>
      <c r="P14" s="827"/>
      <c r="Q14" s="827"/>
      <c r="R14" s="827"/>
      <c r="S14" s="827"/>
      <c r="T14" s="827"/>
      <c r="U14" s="827"/>
      <c r="V14" s="827"/>
      <c r="W14" s="827"/>
      <c r="X14" s="765">
        <f>【判定】!BH41</f>
        <v>0</v>
      </c>
      <c r="Y14" s="765"/>
      <c r="Z14" s="765"/>
      <c r="AA14" s="765"/>
      <c r="AB14" s="765"/>
      <c r="AC14" s="766"/>
      <c r="AD14" s="761" t="s">
        <v>75</v>
      </c>
      <c r="AE14" s="792"/>
      <c r="AF14" s="765">
        <f t="shared" si="0"/>
        <v>0</v>
      </c>
      <c r="AG14" s="765"/>
      <c r="AH14" s="765"/>
      <c r="AI14" s="765"/>
      <c r="AJ14" s="765"/>
      <c r="AK14" s="766"/>
      <c r="AL14" s="761" t="s">
        <v>2</v>
      </c>
      <c r="AM14" s="762"/>
      <c r="AN14" s="30"/>
      <c r="AO14" s="30"/>
    </row>
    <row r="15" spans="2:80" ht="21.75" customHeight="1" x14ac:dyDescent="0.15">
      <c r="B15" s="789" t="str">
        <f>【判定】!AL42</f>
        <v>令和６年</v>
      </c>
      <c r="C15" s="790"/>
      <c r="D15" s="790"/>
      <c r="E15" s="790"/>
      <c r="F15" s="790" t="str">
        <f>【判定】!AQ42</f>
        <v>７月</v>
      </c>
      <c r="G15" s="791"/>
      <c r="H15" s="736" t="str">
        <f>【判定】!AW42</f>
        <v>17日以上</v>
      </c>
      <c r="I15" s="761"/>
      <c r="J15" s="761"/>
      <c r="K15" s="761"/>
      <c r="L15" s="792"/>
      <c r="M15" s="764">
        <f>【判定】!AT42</f>
        <v>0</v>
      </c>
      <c r="N15" s="764"/>
      <c r="O15" s="764"/>
      <c r="P15" s="827"/>
      <c r="Q15" s="827"/>
      <c r="R15" s="827"/>
      <c r="S15" s="827"/>
      <c r="T15" s="827"/>
      <c r="U15" s="827"/>
      <c r="V15" s="827"/>
      <c r="W15" s="827"/>
      <c r="X15" s="765">
        <f>【判定】!BH42</f>
        <v>0</v>
      </c>
      <c r="Y15" s="765"/>
      <c r="Z15" s="765"/>
      <c r="AA15" s="765"/>
      <c r="AB15" s="765"/>
      <c r="AC15" s="766"/>
      <c r="AD15" s="761" t="s">
        <v>75</v>
      </c>
      <c r="AE15" s="792"/>
      <c r="AF15" s="765">
        <f t="shared" si="0"/>
        <v>0</v>
      </c>
      <c r="AG15" s="765"/>
      <c r="AH15" s="765"/>
      <c r="AI15" s="765"/>
      <c r="AJ15" s="765"/>
      <c r="AK15" s="766"/>
      <c r="AL15" s="761" t="s">
        <v>2</v>
      </c>
      <c r="AM15" s="762"/>
      <c r="AN15" s="30"/>
      <c r="AO15" s="30"/>
    </row>
    <row r="16" spans="2:80" ht="21.75" customHeight="1" x14ac:dyDescent="0.15">
      <c r="B16" s="789" t="str">
        <f>【判定】!AL43</f>
        <v>令和６年</v>
      </c>
      <c r="C16" s="790"/>
      <c r="D16" s="790"/>
      <c r="E16" s="790"/>
      <c r="F16" s="790" t="str">
        <f>【判定】!AQ43</f>
        <v>８月</v>
      </c>
      <c r="G16" s="791"/>
      <c r="H16" s="736" t="str">
        <f>【判定】!AW43</f>
        <v>17日以上</v>
      </c>
      <c r="I16" s="761"/>
      <c r="J16" s="761"/>
      <c r="K16" s="761"/>
      <c r="L16" s="792"/>
      <c r="M16" s="764">
        <f>【判定】!AT43</f>
        <v>0</v>
      </c>
      <c r="N16" s="764"/>
      <c r="O16" s="764"/>
      <c r="P16" s="827"/>
      <c r="Q16" s="827"/>
      <c r="R16" s="827"/>
      <c r="S16" s="827"/>
      <c r="T16" s="827"/>
      <c r="U16" s="827"/>
      <c r="V16" s="827"/>
      <c r="W16" s="827"/>
      <c r="X16" s="765">
        <f>【判定】!BH43</f>
        <v>0</v>
      </c>
      <c r="Y16" s="765"/>
      <c r="Z16" s="765"/>
      <c r="AA16" s="765"/>
      <c r="AB16" s="765"/>
      <c r="AC16" s="766"/>
      <c r="AD16" s="761" t="s">
        <v>75</v>
      </c>
      <c r="AE16" s="792"/>
      <c r="AF16" s="765">
        <f t="shared" si="0"/>
        <v>0</v>
      </c>
      <c r="AG16" s="765"/>
      <c r="AH16" s="765"/>
      <c r="AI16" s="765"/>
      <c r="AJ16" s="765"/>
      <c r="AK16" s="766"/>
      <c r="AL16" s="761" t="s">
        <v>2</v>
      </c>
      <c r="AM16" s="762"/>
      <c r="AN16" s="30"/>
      <c r="AO16" s="30"/>
    </row>
    <row r="17" spans="2:43" ht="21.75" customHeight="1" thickBot="1" x14ac:dyDescent="0.2">
      <c r="B17" s="811" t="str">
        <f>【判定】!AL44</f>
        <v>令和６年</v>
      </c>
      <c r="C17" s="812"/>
      <c r="D17" s="812"/>
      <c r="E17" s="812"/>
      <c r="F17" s="812" t="str">
        <f>【判定】!AQ44</f>
        <v>９月</v>
      </c>
      <c r="G17" s="813"/>
      <c r="H17" s="865" t="str">
        <f>【判定】!AW44</f>
        <v>17日以上</v>
      </c>
      <c r="I17" s="808"/>
      <c r="J17" s="808"/>
      <c r="K17" s="808"/>
      <c r="L17" s="809"/>
      <c r="M17" s="801">
        <f>【判定】!AT44</f>
        <v>0</v>
      </c>
      <c r="N17" s="801"/>
      <c r="O17" s="801"/>
      <c r="P17" s="828">
        <f>【判定】!BB44</f>
        <v>0</v>
      </c>
      <c r="Q17" s="828"/>
      <c r="R17" s="828"/>
      <c r="S17" s="828"/>
      <c r="T17" s="828"/>
      <c r="U17" s="828"/>
      <c r="V17" s="828"/>
      <c r="W17" s="828"/>
      <c r="X17" s="803">
        <f>【判定】!BH44</f>
        <v>0</v>
      </c>
      <c r="Y17" s="803"/>
      <c r="Z17" s="803"/>
      <c r="AA17" s="803"/>
      <c r="AB17" s="803"/>
      <c r="AC17" s="804"/>
      <c r="AD17" s="808" t="s">
        <v>75</v>
      </c>
      <c r="AE17" s="809"/>
      <c r="AF17" s="803">
        <f t="shared" si="0"/>
        <v>0</v>
      </c>
      <c r="AG17" s="803"/>
      <c r="AH17" s="803"/>
      <c r="AI17" s="803"/>
      <c r="AJ17" s="803"/>
      <c r="AK17" s="804"/>
      <c r="AL17" s="808" t="s">
        <v>2</v>
      </c>
      <c r="AM17" s="817"/>
      <c r="AN17" s="30"/>
      <c r="AO17" s="30"/>
      <c r="AQ17" s="30"/>
    </row>
    <row r="18" spans="2:43" ht="21.75" customHeight="1" thickTop="1" x14ac:dyDescent="0.15">
      <c r="B18" s="814" t="str">
        <f>【判定】!AL45</f>
        <v>令和６年</v>
      </c>
      <c r="C18" s="815"/>
      <c r="D18" s="815"/>
      <c r="E18" s="815"/>
      <c r="F18" s="815" t="str">
        <f>【判定】!AQ45</f>
        <v>10月</v>
      </c>
      <c r="G18" s="816"/>
      <c r="H18" s="818" t="str">
        <f>【判定】!AW45</f>
        <v>17日以上</v>
      </c>
      <c r="I18" s="799"/>
      <c r="J18" s="799"/>
      <c r="K18" s="799"/>
      <c r="L18" s="810"/>
      <c r="M18" s="802">
        <f>【判定】!AT45</f>
        <v>0</v>
      </c>
      <c r="N18" s="802"/>
      <c r="O18" s="802"/>
      <c r="P18" s="805">
        <f>【判定】!BB45</f>
        <v>0</v>
      </c>
      <c r="Q18" s="805"/>
      <c r="R18" s="805"/>
      <c r="S18" s="805"/>
      <c r="T18" s="805"/>
      <c r="U18" s="806"/>
      <c r="V18" s="799" t="s">
        <v>74</v>
      </c>
      <c r="W18" s="810"/>
      <c r="X18" s="805">
        <f>【判定】!BH45</f>
        <v>0</v>
      </c>
      <c r="Y18" s="805"/>
      <c r="Z18" s="805"/>
      <c r="AA18" s="805"/>
      <c r="AB18" s="805"/>
      <c r="AC18" s="806"/>
      <c r="AD18" s="799" t="s">
        <v>163</v>
      </c>
      <c r="AE18" s="810"/>
      <c r="AF18" s="806">
        <f>IF(H18="17日未満","除外",IF(M18="する","年間平均から除外",P18+X18))</f>
        <v>0</v>
      </c>
      <c r="AG18" s="807"/>
      <c r="AH18" s="807"/>
      <c r="AI18" s="807"/>
      <c r="AJ18" s="807"/>
      <c r="AK18" s="807"/>
      <c r="AL18" s="799" t="s">
        <v>2</v>
      </c>
      <c r="AM18" s="800"/>
      <c r="AN18" s="30"/>
      <c r="AO18" s="30"/>
      <c r="AQ18" s="30"/>
    </row>
    <row r="19" spans="2:43" ht="21.75" customHeight="1" x14ac:dyDescent="0.15">
      <c r="B19" s="789" t="str">
        <f>【判定】!AL46</f>
        <v>令和６年</v>
      </c>
      <c r="C19" s="790"/>
      <c r="D19" s="790"/>
      <c r="E19" s="790"/>
      <c r="F19" s="790" t="str">
        <f>【判定】!AQ46</f>
        <v>11月</v>
      </c>
      <c r="G19" s="791"/>
      <c r="H19" s="736" t="str">
        <f>【判定】!AW46</f>
        <v>17日以上</v>
      </c>
      <c r="I19" s="761"/>
      <c r="J19" s="761"/>
      <c r="K19" s="761"/>
      <c r="L19" s="792"/>
      <c r="M19" s="764">
        <f>【判定】!AT46</f>
        <v>0</v>
      </c>
      <c r="N19" s="764"/>
      <c r="O19" s="764"/>
      <c r="P19" s="765">
        <f>【判定】!BB46</f>
        <v>0</v>
      </c>
      <c r="Q19" s="765"/>
      <c r="R19" s="765"/>
      <c r="S19" s="765"/>
      <c r="T19" s="765"/>
      <c r="U19" s="766"/>
      <c r="V19" s="761" t="s">
        <v>74</v>
      </c>
      <c r="W19" s="792"/>
      <c r="X19" s="765">
        <f>【判定】!BH46</f>
        <v>0</v>
      </c>
      <c r="Y19" s="765"/>
      <c r="Z19" s="765"/>
      <c r="AA19" s="765"/>
      <c r="AB19" s="765"/>
      <c r="AC19" s="766"/>
      <c r="AD19" s="761" t="s">
        <v>163</v>
      </c>
      <c r="AE19" s="792"/>
      <c r="AF19" s="766">
        <f>IF(H19="17日未満","除外",IF(M19="する","年間平均から除外",P19+X19))</f>
        <v>0</v>
      </c>
      <c r="AG19" s="858"/>
      <c r="AH19" s="858"/>
      <c r="AI19" s="858"/>
      <c r="AJ19" s="858"/>
      <c r="AK19" s="858"/>
      <c r="AL19" s="761" t="s">
        <v>2</v>
      </c>
      <c r="AM19" s="762"/>
      <c r="AN19" s="30"/>
      <c r="AO19" s="30"/>
      <c r="AQ19" s="30"/>
    </row>
    <row r="20" spans="2:43" ht="21.75" customHeight="1" thickBot="1" x14ac:dyDescent="0.2">
      <c r="B20" s="866" t="str">
        <f>【判定】!AL47</f>
        <v>令和６年</v>
      </c>
      <c r="C20" s="867"/>
      <c r="D20" s="867"/>
      <c r="E20" s="867"/>
      <c r="F20" s="867" t="str">
        <f>【判定】!AQ47</f>
        <v>12月</v>
      </c>
      <c r="G20" s="868"/>
      <c r="H20" s="861" t="str">
        <f>【判定】!AW47</f>
        <v>17日以上</v>
      </c>
      <c r="I20" s="734"/>
      <c r="J20" s="734"/>
      <c r="K20" s="734"/>
      <c r="L20" s="862"/>
      <c r="M20" s="871">
        <f>【判定】!AT47</f>
        <v>0</v>
      </c>
      <c r="N20" s="871"/>
      <c r="O20" s="871"/>
      <c r="P20" s="825">
        <f>【判定】!BB47</f>
        <v>0</v>
      </c>
      <c r="Q20" s="825"/>
      <c r="R20" s="825"/>
      <c r="S20" s="825"/>
      <c r="T20" s="825"/>
      <c r="U20" s="826"/>
      <c r="V20" s="734" t="s">
        <v>74</v>
      </c>
      <c r="W20" s="862"/>
      <c r="X20" s="825">
        <f>【判定】!BH47</f>
        <v>0</v>
      </c>
      <c r="Y20" s="825"/>
      <c r="Z20" s="825"/>
      <c r="AA20" s="825"/>
      <c r="AB20" s="825"/>
      <c r="AC20" s="826"/>
      <c r="AD20" s="734" t="s">
        <v>163</v>
      </c>
      <c r="AE20" s="862"/>
      <c r="AF20" s="826">
        <f>IF(H20="17日未満","除外",IF(M20="する","年間平均から除外",P20+X20))</f>
        <v>0</v>
      </c>
      <c r="AG20" s="859"/>
      <c r="AH20" s="859"/>
      <c r="AI20" s="859"/>
      <c r="AJ20" s="859"/>
      <c r="AK20" s="859"/>
      <c r="AL20" s="734" t="s">
        <v>2</v>
      </c>
      <c r="AM20" s="735"/>
      <c r="AN20" s="30"/>
      <c r="AO20" s="30"/>
      <c r="AQ20" s="30"/>
    </row>
    <row r="21" spans="2:43" ht="21.75" customHeight="1" x14ac:dyDescent="0.15">
      <c r="B21" s="46"/>
      <c r="C21" s="46"/>
      <c r="D21" s="87"/>
      <c r="E21" s="87"/>
      <c r="F21" s="87"/>
      <c r="G21" s="87"/>
      <c r="H21" s="85"/>
      <c r="I21" s="85"/>
      <c r="J21" s="85"/>
      <c r="K21" s="85"/>
      <c r="L21" s="85"/>
      <c r="M21" s="86"/>
      <c r="N21" s="86"/>
      <c r="O21" s="86"/>
      <c r="P21" s="824">
        <f>SUM(P18:U20)</f>
        <v>0</v>
      </c>
      <c r="Q21" s="824"/>
      <c r="R21" s="824"/>
      <c r="S21" s="824"/>
      <c r="T21" s="824"/>
      <c r="U21" s="824"/>
      <c r="V21" s="85"/>
      <c r="W21" s="85"/>
      <c r="X21" s="824">
        <f>SUM(X9:AC20)</f>
        <v>0</v>
      </c>
      <c r="Y21" s="824"/>
      <c r="Z21" s="824"/>
      <c r="AA21" s="824"/>
      <c r="AB21" s="824"/>
      <c r="AC21" s="824"/>
      <c r="AD21" s="85"/>
      <c r="AE21" s="85"/>
      <c r="AF21" s="824">
        <f>SUM(AF9:AK20)</f>
        <v>0</v>
      </c>
      <c r="AG21" s="824"/>
      <c r="AH21" s="824"/>
      <c r="AI21" s="824"/>
      <c r="AJ21" s="824"/>
      <c r="AK21" s="824"/>
      <c r="AL21" s="85"/>
      <c r="AM21" s="85"/>
      <c r="AN21" s="30"/>
      <c r="AO21" s="30"/>
      <c r="AQ21" s="30"/>
    </row>
    <row r="22" spans="2:43" ht="21.75" customHeight="1" thickBot="1" x14ac:dyDescent="0.2">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89"/>
      <c r="AL22" s="88"/>
      <c r="AM22" s="88"/>
      <c r="AN22" s="30"/>
      <c r="AO22" s="30"/>
      <c r="AQ22" s="30"/>
    </row>
    <row r="23" spans="2:43" ht="21.75" customHeight="1" x14ac:dyDescent="0.15">
      <c r="B23" s="768" t="s">
        <v>167</v>
      </c>
      <c r="C23" s="769"/>
      <c r="D23" s="769"/>
      <c r="E23" s="769"/>
      <c r="F23" s="769"/>
      <c r="G23" s="769"/>
      <c r="H23" s="769"/>
      <c r="I23" s="769"/>
      <c r="J23" s="769"/>
      <c r="K23" s="769"/>
      <c r="L23" s="769"/>
      <c r="M23" s="769"/>
      <c r="N23" s="769"/>
      <c r="O23" s="770"/>
      <c r="P23" s="756" t="s">
        <v>166</v>
      </c>
      <c r="Q23" s="732"/>
      <c r="R23" s="757"/>
      <c r="S23" s="756">
        <f ca="1">【判定】!BB53</f>
        <v>0</v>
      </c>
      <c r="T23" s="732"/>
      <c r="U23" s="732"/>
      <c r="V23" s="732"/>
      <c r="W23" s="732"/>
      <c r="X23" s="732"/>
      <c r="Y23" s="732" t="s">
        <v>2</v>
      </c>
      <c r="Z23" s="757"/>
      <c r="AA23" s="869" t="s">
        <v>77</v>
      </c>
      <c r="AB23" s="716"/>
      <c r="AC23" s="870"/>
      <c r="AD23" s="869">
        <f ca="1">【判定】!BJ53</f>
        <v>0</v>
      </c>
      <c r="AE23" s="716"/>
      <c r="AF23" s="716"/>
      <c r="AG23" s="716"/>
      <c r="AH23" s="716"/>
      <c r="AI23" s="716"/>
      <c r="AJ23" s="716" t="s">
        <v>2</v>
      </c>
      <c r="AK23" s="717"/>
      <c r="AL23" s="767" t="s">
        <v>168</v>
      </c>
      <c r="AM23" s="712"/>
      <c r="AN23" s="30"/>
      <c r="AO23" s="30"/>
      <c r="AQ23" s="30"/>
    </row>
    <row r="24" spans="2:43" ht="21.75" customHeight="1" thickBot="1" x14ac:dyDescent="0.2">
      <c r="B24" s="771"/>
      <c r="C24" s="772"/>
      <c r="D24" s="772"/>
      <c r="E24" s="772"/>
      <c r="F24" s="772"/>
      <c r="G24" s="772"/>
      <c r="H24" s="772"/>
      <c r="I24" s="772"/>
      <c r="J24" s="772"/>
      <c r="K24" s="772"/>
      <c r="L24" s="772"/>
      <c r="M24" s="772"/>
      <c r="N24" s="772"/>
      <c r="O24" s="773"/>
      <c r="P24" s="700"/>
      <c r="Q24" s="701"/>
      <c r="R24" s="727"/>
      <c r="S24" s="700"/>
      <c r="T24" s="701"/>
      <c r="U24" s="701"/>
      <c r="V24" s="701"/>
      <c r="W24" s="701"/>
      <c r="X24" s="701"/>
      <c r="Y24" s="701"/>
      <c r="Z24" s="727"/>
      <c r="AA24" s="747"/>
      <c r="AB24" s="718"/>
      <c r="AC24" s="748"/>
      <c r="AD24" s="747"/>
      <c r="AE24" s="718"/>
      <c r="AF24" s="718"/>
      <c r="AG24" s="718"/>
      <c r="AH24" s="718"/>
      <c r="AI24" s="718"/>
      <c r="AJ24" s="718"/>
      <c r="AK24" s="719"/>
      <c r="AL24" s="709"/>
      <c r="AM24" s="710"/>
      <c r="AN24" s="30"/>
      <c r="AO24" s="30"/>
      <c r="AQ24" s="30"/>
    </row>
    <row r="25" spans="2:43" ht="21.75" customHeight="1" x14ac:dyDescent="0.15">
      <c r="B25" s="768" t="s">
        <v>188</v>
      </c>
      <c r="C25" s="769"/>
      <c r="D25" s="769"/>
      <c r="E25" s="769"/>
      <c r="F25" s="769"/>
      <c r="G25" s="769"/>
      <c r="H25" s="769"/>
      <c r="I25" s="769"/>
      <c r="J25" s="769"/>
      <c r="K25" s="769"/>
      <c r="L25" s="769"/>
      <c r="M25" s="769"/>
      <c r="N25" s="769"/>
      <c r="O25" s="770"/>
      <c r="P25" s="756" t="s">
        <v>76</v>
      </c>
      <c r="Q25" s="732"/>
      <c r="R25" s="757"/>
      <c r="S25" s="756">
        <f>【判定】!BB54</f>
        <v>0</v>
      </c>
      <c r="T25" s="732"/>
      <c r="U25" s="732"/>
      <c r="V25" s="732"/>
      <c r="W25" s="732"/>
      <c r="X25" s="732"/>
      <c r="Y25" s="732" t="s">
        <v>2</v>
      </c>
      <c r="Z25" s="757"/>
      <c r="AA25" s="869" t="s">
        <v>162</v>
      </c>
      <c r="AB25" s="716"/>
      <c r="AC25" s="870"/>
      <c r="AD25" s="869" t="e">
        <f>【判定】!BJ54</f>
        <v>#DIV/0!</v>
      </c>
      <c r="AE25" s="716"/>
      <c r="AF25" s="716"/>
      <c r="AG25" s="716"/>
      <c r="AH25" s="716"/>
      <c r="AI25" s="716"/>
      <c r="AJ25" s="716" t="s">
        <v>2</v>
      </c>
      <c r="AK25" s="717"/>
      <c r="AL25" s="707" t="s">
        <v>169</v>
      </c>
      <c r="AM25" s="708"/>
      <c r="AN25" s="30"/>
      <c r="AO25" s="30"/>
      <c r="AQ25" s="30"/>
    </row>
    <row r="26" spans="2:43" ht="21.75" customHeight="1" thickBot="1" x14ac:dyDescent="0.2">
      <c r="B26" s="774"/>
      <c r="C26" s="775"/>
      <c r="D26" s="775"/>
      <c r="E26" s="775"/>
      <c r="F26" s="775"/>
      <c r="G26" s="775"/>
      <c r="H26" s="775"/>
      <c r="I26" s="775"/>
      <c r="J26" s="775"/>
      <c r="K26" s="775"/>
      <c r="L26" s="775"/>
      <c r="M26" s="775"/>
      <c r="N26" s="775"/>
      <c r="O26" s="776"/>
      <c r="P26" s="700"/>
      <c r="Q26" s="701"/>
      <c r="R26" s="727"/>
      <c r="S26" s="700"/>
      <c r="T26" s="701"/>
      <c r="U26" s="701"/>
      <c r="V26" s="701"/>
      <c r="W26" s="701"/>
      <c r="X26" s="701"/>
      <c r="Y26" s="701"/>
      <c r="Z26" s="727"/>
      <c r="AA26" s="747"/>
      <c r="AB26" s="718"/>
      <c r="AC26" s="748"/>
      <c r="AD26" s="747"/>
      <c r="AE26" s="718"/>
      <c r="AF26" s="718"/>
      <c r="AG26" s="718"/>
      <c r="AH26" s="718"/>
      <c r="AI26" s="718"/>
      <c r="AJ26" s="718"/>
      <c r="AK26" s="719"/>
      <c r="AL26" s="709"/>
      <c r="AM26" s="710"/>
      <c r="AN26" s="30"/>
      <c r="AO26" s="30"/>
      <c r="AQ26" s="30"/>
    </row>
    <row r="27" spans="2:43" ht="21.75" customHeight="1" x14ac:dyDescent="0.15">
      <c r="B27" s="771" t="s">
        <v>189</v>
      </c>
      <c r="C27" s="772"/>
      <c r="D27" s="772"/>
      <c r="E27" s="772"/>
      <c r="F27" s="772"/>
      <c r="G27" s="772"/>
      <c r="H27" s="772"/>
      <c r="I27" s="772"/>
      <c r="J27" s="772"/>
      <c r="K27" s="772"/>
      <c r="L27" s="772"/>
      <c r="M27" s="772"/>
      <c r="N27" s="772"/>
      <c r="O27" s="773"/>
      <c r="P27" s="702" t="s">
        <v>78</v>
      </c>
      <c r="Q27" s="703"/>
      <c r="R27" s="706"/>
      <c r="S27" s="756">
        <f>【判定】!BB55</f>
        <v>0</v>
      </c>
      <c r="T27" s="732"/>
      <c r="U27" s="732"/>
      <c r="V27" s="732"/>
      <c r="W27" s="732"/>
      <c r="X27" s="732"/>
      <c r="Y27" s="703" t="s">
        <v>2</v>
      </c>
      <c r="Z27" s="706"/>
      <c r="AA27" s="777"/>
      <c r="AB27" s="778"/>
      <c r="AC27" s="778"/>
      <c r="AD27" s="778"/>
      <c r="AE27" s="778"/>
      <c r="AF27" s="778"/>
      <c r="AG27" s="778"/>
      <c r="AH27" s="778"/>
      <c r="AI27" s="778"/>
      <c r="AJ27" s="778"/>
      <c r="AK27" s="779"/>
      <c r="AL27" s="711" t="s">
        <v>170</v>
      </c>
      <c r="AM27" s="712"/>
      <c r="AN27" s="30"/>
      <c r="AO27" s="30"/>
      <c r="AQ27" s="30"/>
    </row>
    <row r="28" spans="2:43" ht="21.75" customHeight="1" x14ac:dyDescent="0.15">
      <c r="B28" s="771"/>
      <c r="C28" s="772"/>
      <c r="D28" s="772"/>
      <c r="E28" s="772"/>
      <c r="F28" s="772"/>
      <c r="G28" s="772"/>
      <c r="H28" s="772"/>
      <c r="I28" s="772"/>
      <c r="J28" s="772"/>
      <c r="K28" s="772"/>
      <c r="L28" s="772"/>
      <c r="M28" s="772"/>
      <c r="N28" s="772"/>
      <c r="O28" s="773"/>
      <c r="P28" s="818"/>
      <c r="Q28" s="799"/>
      <c r="R28" s="810"/>
      <c r="S28" s="818"/>
      <c r="T28" s="799"/>
      <c r="U28" s="799"/>
      <c r="V28" s="799"/>
      <c r="W28" s="799"/>
      <c r="X28" s="799"/>
      <c r="Y28" s="799"/>
      <c r="Z28" s="810"/>
      <c r="AA28" s="780"/>
      <c r="AB28" s="781"/>
      <c r="AC28" s="781"/>
      <c r="AD28" s="781"/>
      <c r="AE28" s="781"/>
      <c r="AF28" s="781"/>
      <c r="AG28" s="781"/>
      <c r="AH28" s="781"/>
      <c r="AI28" s="781"/>
      <c r="AJ28" s="781"/>
      <c r="AK28" s="782"/>
      <c r="AL28" s="713"/>
      <c r="AM28" s="708"/>
      <c r="AN28" s="30"/>
      <c r="AO28" s="30"/>
      <c r="AQ28" s="30"/>
    </row>
    <row r="29" spans="2:43" ht="21.75" customHeight="1" x14ac:dyDescent="0.15">
      <c r="B29" s="793" t="s">
        <v>190</v>
      </c>
      <c r="C29" s="794"/>
      <c r="D29" s="794"/>
      <c r="E29" s="794"/>
      <c r="F29" s="794"/>
      <c r="G29" s="794"/>
      <c r="H29" s="794"/>
      <c r="I29" s="794"/>
      <c r="J29" s="794"/>
      <c r="K29" s="794"/>
      <c r="L29" s="794"/>
      <c r="M29" s="794"/>
      <c r="N29" s="794"/>
      <c r="O29" s="795"/>
      <c r="P29" s="740" t="s">
        <v>164</v>
      </c>
      <c r="Q29" s="819"/>
      <c r="R29" s="820"/>
      <c r="S29" s="740">
        <f>【判定】!BB56</f>
        <v>0</v>
      </c>
      <c r="T29" s="819"/>
      <c r="U29" s="819"/>
      <c r="V29" s="819"/>
      <c r="W29" s="819"/>
      <c r="X29" s="819"/>
      <c r="Y29" s="819" t="s">
        <v>2</v>
      </c>
      <c r="Z29" s="820"/>
      <c r="AA29" s="783"/>
      <c r="AB29" s="784"/>
      <c r="AC29" s="784"/>
      <c r="AD29" s="784"/>
      <c r="AE29" s="784"/>
      <c r="AF29" s="784"/>
      <c r="AG29" s="784"/>
      <c r="AH29" s="784"/>
      <c r="AI29" s="784"/>
      <c r="AJ29" s="784"/>
      <c r="AK29" s="785"/>
      <c r="AL29" s="713"/>
      <c r="AM29" s="708"/>
      <c r="AN29" s="30"/>
      <c r="AO29" s="30"/>
      <c r="AQ29" s="30"/>
    </row>
    <row r="30" spans="2:43" ht="21.75" customHeight="1" thickBot="1" x14ac:dyDescent="0.2">
      <c r="B30" s="796"/>
      <c r="C30" s="797"/>
      <c r="D30" s="797"/>
      <c r="E30" s="797"/>
      <c r="F30" s="797"/>
      <c r="G30" s="797"/>
      <c r="H30" s="797"/>
      <c r="I30" s="797"/>
      <c r="J30" s="797"/>
      <c r="K30" s="797"/>
      <c r="L30" s="797"/>
      <c r="M30" s="797"/>
      <c r="N30" s="797"/>
      <c r="O30" s="798"/>
      <c r="P30" s="821"/>
      <c r="Q30" s="822"/>
      <c r="R30" s="823"/>
      <c r="S30" s="821"/>
      <c r="T30" s="822"/>
      <c r="U30" s="822"/>
      <c r="V30" s="822"/>
      <c r="W30" s="822"/>
      <c r="X30" s="822"/>
      <c r="Y30" s="822"/>
      <c r="Z30" s="823"/>
      <c r="AA30" s="786"/>
      <c r="AB30" s="787"/>
      <c r="AC30" s="787"/>
      <c r="AD30" s="787"/>
      <c r="AE30" s="787"/>
      <c r="AF30" s="787"/>
      <c r="AG30" s="787"/>
      <c r="AH30" s="787"/>
      <c r="AI30" s="787"/>
      <c r="AJ30" s="787"/>
      <c r="AK30" s="788"/>
      <c r="AL30" s="713"/>
      <c r="AM30" s="708"/>
      <c r="AN30" s="30"/>
      <c r="AO30" s="30"/>
      <c r="AQ30" s="30"/>
    </row>
    <row r="31" spans="2:43" ht="21.75" customHeight="1" thickTop="1" x14ac:dyDescent="0.15">
      <c r="B31" s="771" t="s">
        <v>191</v>
      </c>
      <c r="C31" s="772"/>
      <c r="D31" s="772"/>
      <c r="E31" s="772"/>
      <c r="F31" s="772"/>
      <c r="G31" s="772"/>
      <c r="H31" s="772"/>
      <c r="I31" s="772"/>
      <c r="J31" s="772"/>
      <c r="K31" s="772"/>
      <c r="L31" s="772"/>
      <c r="M31" s="772"/>
      <c r="N31" s="772"/>
      <c r="O31" s="773"/>
      <c r="P31" s="702" t="s">
        <v>165</v>
      </c>
      <c r="Q31" s="703"/>
      <c r="R31" s="706"/>
      <c r="S31" s="743">
        <f>S27+S29</f>
        <v>0</v>
      </c>
      <c r="T31" s="744"/>
      <c r="U31" s="744"/>
      <c r="V31" s="744"/>
      <c r="W31" s="744"/>
      <c r="X31" s="744"/>
      <c r="Y31" s="703" t="s">
        <v>2</v>
      </c>
      <c r="Z31" s="706"/>
      <c r="AA31" s="745" t="s">
        <v>79</v>
      </c>
      <c r="AB31" s="728"/>
      <c r="AC31" s="746"/>
      <c r="AD31" s="745" t="e">
        <f>【判定】!BJ57</f>
        <v>#DIV/0!</v>
      </c>
      <c r="AE31" s="728"/>
      <c r="AF31" s="728"/>
      <c r="AG31" s="728"/>
      <c r="AH31" s="728"/>
      <c r="AI31" s="728"/>
      <c r="AJ31" s="728" t="s">
        <v>2</v>
      </c>
      <c r="AK31" s="729"/>
      <c r="AL31" s="713"/>
      <c r="AM31" s="708"/>
      <c r="AN31" s="30"/>
      <c r="AO31" s="30"/>
      <c r="AQ31" s="30"/>
    </row>
    <row r="32" spans="2:43" ht="21.75" customHeight="1" thickBot="1" x14ac:dyDescent="0.2">
      <c r="B32" s="774"/>
      <c r="C32" s="775"/>
      <c r="D32" s="775"/>
      <c r="E32" s="775"/>
      <c r="F32" s="775"/>
      <c r="G32" s="775"/>
      <c r="H32" s="775"/>
      <c r="I32" s="775"/>
      <c r="J32" s="775"/>
      <c r="K32" s="775"/>
      <c r="L32" s="775"/>
      <c r="M32" s="775"/>
      <c r="N32" s="775"/>
      <c r="O32" s="776"/>
      <c r="P32" s="700"/>
      <c r="Q32" s="701"/>
      <c r="R32" s="727"/>
      <c r="S32" s="700"/>
      <c r="T32" s="701"/>
      <c r="U32" s="701"/>
      <c r="V32" s="701"/>
      <c r="W32" s="701"/>
      <c r="X32" s="701"/>
      <c r="Y32" s="701"/>
      <c r="Z32" s="727"/>
      <c r="AA32" s="747"/>
      <c r="AB32" s="718"/>
      <c r="AC32" s="748"/>
      <c r="AD32" s="747"/>
      <c r="AE32" s="718"/>
      <c r="AF32" s="718"/>
      <c r="AG32" s="718"/>
      <c r="AH32" s="718"/>
      <c r="AI32" s="718"/>
      <c r="AJ32" s="718"/>
      <c r="AK32" s="719"/>
      <c r="AL32" s="709"/>
      <c r="AM32" s="710"/>
      <c r="AN32" s="30"/>
      <c r="AO32" s="30"/>
      <c r="AQ32" s="30"/>
    </row>
    <row r="33" spans="2:43" ht="21.75" customHeight="1" x14ac:dyDescent="0.15">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89"/>
      <c r="AN33" s="30"/>
      <c r="AO33" s="30"/>
      <c r="AQ33" s="30"/>
    </row>
    <row r="34" spans="2:43" ht="21.75" customHeight="1" thickBot="1" x14ac:dyDescent="0.2">
      <c r="B34" s="39" t="s">
        <v>80</v>
      </c>
      <c r="C34" s="30"/>
      <c r="D34" s="30"/>
      <c r="E34" s="30"/>
      <c r="F34" s="30"/>
      <c r="G34" s="30"/>
      <c r="H34" s="4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Q34" s="30"/>
    </row>
    <row r="35" spans="2:43" ht="21.75" customHeight="1" x14ac:dyDescent="0.15">
      <c r="B35" s="750"/>
      <c r="C35" s="751"/>
      <c r="D35" s="751"/>
      <c r="E35" s="751"/>
      <c r="F35" s="751"/>
      <c r="G35" s="752"/>
      <c r="H35" s="756" t="s">
        <v>81</v>
      </c>
      <c r="I35" s="732"/>
      <c r="J35" s="732"/>
      <c r="K35" s="732"/>
      <c r="L35" s="732"/>
      <c r="M35" s="732"/>
      <c r="N35" s="732"/>
      <c r="O35" s="732"/>
      <c r="P35" s="732"/>
      <c r="Q35" s="757"/>
      <c r="R35" s="696" t="s">
        <v>7</v>
      </c>
      <c r="S35" s="730"/>
      <c r="T35" s="730"/>
      <c r="U35" s="730"/>
      <c r="V35" s="730"/>
      <c r="W35" s="730"/>
      <c r="X35" s="730"/>
      <c r="Y35" s="730"/>
      <c r="Z35" s="730"/>
      <c r="AA35" s="730"/>
      <c r="AB35" s="749"/>
      <c r="AC35" s="696" t="s">
        <v>186</v>
      </c>
      <c r="AD35" s="730"/>
      <c r="AE35" s="730"/>
      <c r="AF35" s="730"/>
      <c r="AG35" s="730"/>
      <c r="AH35" s="730"/>
      <c r="AI35" s="730"/>
      <c r="AJ35" s="730"/>
      <c r="AK35" s="730"/>
      <c r="AL35" s="730"/>
      <c r="AM35" s="731"/>
      <c r="AN35" s="30"/>
      <c r="AO35" s="30"/>
      <c r="AQ35" s="30"/>
    </row>
    <row r="36" spans="2:43" ht="21.75" customHeight="1" x14ac:dyDescent="0.15">
      <c r="B36" s="753"/>
      <c r="C36" s="754"/>
      <c r="D36" s="754"/>
      <c r="E36" s="754"/>
      <c r="F36" s="754"/>
      <c r="G36" s="755"/>
      <c r="H36" s="702"/>
      <c r="I36" s="703"/>
      <c r="J36" s="703"/>
      <c r="K36" s="703"/>
      <c r="L36" s="703"/>
      <c r="M36" s="703"/>
      <c r="N36" s="703"/>
      <c r="O36" s="703"/>
      <c r="P36" s="703"/>
      <c r="Q36" s="706"/>
      <c r="R36" s="736" t="s">
        <v>6</v>
      </c>
      <c r="S36" s="737"/>
      <c r="T36" s="737"/>
      <c r="U36" s="737"/>
      <c r="V36" s="737"/>
      <c r="W36" s="737"/>
      <c r="X36" s="737"/>
      <c r="Y36" s="737"/>
      <c r="Z36" s="737"/>
      <c r="AA36" s="737"/>
      <c r="AB36" s="738"/>
      <c r="AC36" s="736" t="s">
        <v>6</v>
      </c>
      <c r="AD36" s="737"/>
      <c r="AE36" s="737"/>
      <c r="AF36" s="737"/>
      <c r="AG36" s="737"/>
      <c r="AH36" s="737"/>
      <c r="AI36" s="737"/>
      <c r="AJ36" s="737"/>
      <c r="AK36" s="737"/>
      <c r="AL36" s="737"/>
      <c r="AM36" s="739"/>
      <c r="AN36" s="30"/>
      <c r="AO36" s="30"/>
      <c r="AQ36" s="30"/>
    </row>
    <row r="37" spans="2:43" ht="21.75" customHeight="1" thickBot="1" x14ac:dyDescent="0.2">
      <c r="B37" s="753"/>
      <c r="C37" s="754"/>
      <c r="D37" s="754"/>
      <c r="E37" s="754"/>
      <c r="F37" s="754"/>
      <c r="G37" s="755"/>
      <c r="H37" s="702"/>
      <c r="I37" s="703"/>
      <c r="J37" s="703"/>
      <c r="K37" s="703"/>
      <c r="L37" s="703"/>
      <c r="M37" s="703"/>
      <c r="N37" s="703"/>
      <c r="O37" s="703"/>
      <c r="P37" s="703"/>
      <c r="Q37" s="706"/>
      <c r="R37" s="740" t="s">
        <v>5</v>
      </c>
      <c r="S37" s="676"/>
      <c r="T37" s="676"/>
      <c r="U37" s="741"/>
      <c r="V37" s="740" t="s">
        <v>4</v>
      </c>
      <c r="W37" s="676"/>
      <c r="X37" s="676"/>
      <c r="Y37" s="676"/>
      <c r="Z37" s="676"/>
      <c r="AA37" s="676"/>
      <c r="AB37" s="741"/>
      <c r="AC37" s="740" t="s">
        <v>5</v>
      </c>
      <c r="AD37" s="676"/>
      <c r="AE37" s="676"/>
      <c r="AF37" s="741"/>
      <c r="AG37" s="740" t="s">
        <v>4</v>
      </c>
      <c r="AH37" s="676"/>
      <c r="AI37" s="676"/>
      <c r="AJ37" s="676"/>
      <c r="AK37" s="676"/>
      <c r="AL37" s="676"/>
      <c r="AM37" s="742"/>
      <c r="AN37" s="30"/>
      <c r="AO37" s="30"/>
      <c r="AQ37" s="30"/>
    </row>
    <row r="38" spans="2:43" ht="21.75" customHeight="1" x14ac:dyDescent="0.15">
      <c r="B38" s="690" t="s">
        <v>82</v>
      </c>
      <c r="C38" s="732"/>
      <c r="D38" s="732"/>
      <c r="E38" s="732"/>
      <c r="F38" s="732"/>
      <c r="G38" s="848"/>
      <c r="H38" s="851"/>
      <c r="I38" s="852"/>
      <c r="J38" s="852"/>
      <c r="K38" s="852"/>
      <c r="L38" s="852"/>
      <c r="M38" s="852"/>
      <c r="N38" s="852"/>
      <c r="O38" s="852"/>
      <c r="P38" s="852"/>
      <c r="Q38" s="853"/>
      <c r="R38" s="839" t="s">
        <v>83</v>
      </c>
      <c r="S38" s="839">
        <f>【判定】!AP51</f>
        <v>3</v>
      </c>
      <c r="T38" s="839"/>
      <c r="U38" s="839"/>
      <c r="V38" s="732">
        <f>【判定】!AR51</f>
        <v>78</v>
      </c>
      <c r="W38" s="732"/>
      <c r="X38" s="732"/>
      <c r="Y38" s="732"/>
      <c r="Z38" s="732"/>
      <c r="AA38" s="732" t="s">
        <v>3</v>
      </c>
      <c r="AB38" s="757"/>
      <c r="AC38" s="839" t="s">
        <v>84</v>
      </c>
      <c r="AD38" s="696">
        <f>【判定】!AW51</f>
        <v>0</v>
      </c>
      <c r="AE38" s="697"/>
      <c r="AF38" s="720"/>
      <c r="AG38" s="696" t="e">
        <f>【判定】!AY51</f>
        <v>#N/A</v>
      </c>
      <c r="AH38" s="697"/>
      <c r="AI38" s="697"/>
      <c r="AJ38" s="697"/>
      <c r="AK38" s="697"/>
      <c r="AL38" s="732" t="s">
        <v>3</v>
      </c>
      <c r="AM38" s="733"/>
      <c r="AN38" s="30"/>
      <c r="AO38" s="30"/>
      <c r="AQ38" s="30"/>
    </row>
    <row r="39" spans="2:43" ht="21.75" customHeight="1" thickBot="1" x14ac:dyDescent="0.2">
      <c r="B39" s="849"/>
      <c r="C39" s="701"/>
      <c r="D39" s="701"/>
      <c r="E39" s="701"/>
      <c r="F39" s="701"/>
      <c r="G39" s="850"/>
      <c r="H39" s="854"/>
      <c r="I39" s="855"/>
      <c r="J39" s="855"/>
      <c r="K39" s="855"/>
      <c r="L39" s="855"/>
      <c r="M39" s="855"/>
      <c r="N39" s="855"/>
      <c r="O39" s="855"/>
      <c r="P39" s="855"/>
      <c r="Q39" s="856"/>
      <c r="R39" s="842"/>
      <c r="S39" s="842"/>
      <c r="T39" s="842"/>
      <c r="U39" s="842"/>
      <c r="V39" s="701"/>
      <c r="W39" s="701"/>
      <c r="X39" s="701"/>
      <c r="Y39" s="701"/>
      <c r="Z39" s="701"/>
      <c r="AA39" s="701"/>
      <c r="AB39" s="727"/>
      <c r="AC39" s="842"/>
      <c r="AD39" s="700">
        <f>【判定】!BD51</f>
        <v>0</v>
      </c>
      <c r="AE39" s="701"/>
      <c r="AF39" s="727"/>
      <c r="AG39" s="700" t="e">
        <f>【判定】!BF51</f>
        <v>#N/A</v>
      </c>
      <c r="AH39" s="701"/>
      <c r="AI39" s="701"/>
      <c r="AJ39" s="701"/>
      <c r="AK39" s="701"/>
      <c r="AL39" s="734" t="s">
        <v>3</v>
      </c>
      <c r="AM39" s="735"/>
      <c r="AN39" s="30"/>
      <c r="AO39" s="30"/>
    </row>
    <row r="40" spans="2:43" ht="21.75" customHeight="1" x14ac:dyDescent="0.15">
      <c r="B40" s="843" t="s">
        <v>85</v>
      </c>
      <c r="C40" s="844"/>
      <c r="D40" s="844"/>
      <c r="E40" s="844"/>
      <c r="F40" s="844"/>
      <c r="G40" s="844"/>
      <c r="H40" s="857" t="s">
        <v>171</v>
      </c>
      <c r="I40" s="732"/>
      <c r="J40" s="757"/>
      <c r="K40" s="732">
        <f ca="1">【判定】!AQ61</f>
        <v>0</v>
      </c>
      <c r="L40" s="732"/>
      <c r="M40" s="732"/>
      <c r="N40" s="732"/>
      <c r="O40" s="732"/>
      <c r="P40" s="732" t="s">
        <v>2</v>
      </c>
      <c r="Q40" s="757"/>
      <c r="R40" s="839" t="s">
        <v>86</v>
      </c>
      <c r="S40" s="839">
        <f ca="1">【判定】!AX62</f>
        <v>1</v>
      </c>
      <c r="T40" s="840"/>
      <c r="U40" s="840"/>
      <c r="V40" s="732">
        <f ca="1">【判定】!AZ62/1000</f>
        <v>58</v>
      </c>
      <c r="W40" s="732"/>
      <c r="X40" s="732"/>
      <c r="Y40" s="732"/>
      <c r="Z40" s="732"/>
      <c r="AA40" s="732" t="s">
        <v>3</v>
      </c>
      <c r="AB40" s="757"/>
      <c r="AC40" s="839" t="s">
        <v>87</v>
      </c>
      <c r="AD40" s="696">
        <f ca="1">【判定】!BE62</f>
        <v>1</v>
      </c>
      <c r="AE40" s="697"/>
      <c r="AF40" s="720"/>
      <c r="AG40" s="696">
        <f ca="1">【判定】!BG62/1000</f>
        <v>88</v>
      </c>
      <c r="AH40" s="697"/>
      <c r="AI40" s="697"/>
      <c r="AJ40" s="697"/>
      <c r="AK40" s="697"/>
      <c r="AL40" s="697" t="s">
        <v>3</v>
      </c>
      <c r="AM40" s="714"/>
      <c r="AN40" s="85"/>
      <c r="AO40" s="85"/>
    </row>
    <row r="41" spans="2:43" ht="21.75" customHeight="1" thickBot="1" x14ac:dyDescent="0.2">
      <c r="B41" s="845"/>
      <c r="C41" s="846"/>
      <c r="D41" s="846"/>
      <c r="E41" s="846"/>
      <c r="F41" s="846"/>
      <c r="G41" s="846"/>
      <c r="H41" s="702"/>
      <c r="I41" s="703"/>
      <c r="J41" s="706"/>
      <c r="K41" s="703"/>
      <c r="L41" s="703"/>
      <c r="M41" s="703"/>
      <c r="N41" s="703"/>
      <c r="O41" s="703"/>
      <c r="P41" s="703"/>
      <c r="Q41" s="706"/>
      <c r="R41" s="847"/>
      <c r="S41" s="841"/>
      <c r="T41" s="841"/>
      <c r="U41" s="841"/>
      <c r="V41" s="703"/>
      <c r="W41" s="703"/>
      <c r="X41" s="703"/>
      <c r="Y41" s="703"/>
      <c r="Z41" s="703"/>
      <c r="AA41" s="703"/>
      <c r="AB41" s="706"/>
      <c r="AC41" s="847"/>
      <c r="AD41" s="702">
        <f ca="1">【判定】!BL62</f>
        <v>1</v>
      </c>
      <c r="AE41" s="703"/>
      <c r="AF41" s="706"/>
      <c r="AG41" s="702">
        <f ca="1">【判定】!BN62/1000</f>
        <v>88</v>
      </c>
      <c r="AH41" s="703"/>
      <c r="AI41" s="703"/>
      <c r="AJ41" s="703"/>
      <c r="AK41" s="703"/>
      <c r="AL41" s="703" t="s">
        <v>3</v>
      </c>
      <c r="AM41" s="715"/>
      <c r="AN41" s="85"/>
      <c r="AO41" s="41"/>
    </row>
    <row r="42" spans="2:43" ht="21.75" customHeight="1" thickTop="1" x14ac:dyDescent="0.15">
      <c r="B42" s="829" t="s">
        <v>88</v>
      </c>
      <c r="C42" s="744"/>
      <c r="D42" s="744"/>
      <c r="E42" s="744"/>
      <c r="F42" s="744"/>
      <c r="G42" s="744"/>
      <c r="H42" s="837" t="s">
        <v>172</v>
      </c>
      <c r="I42" s="744"/>
      <c r="J42" s="838"/>
      <c r="K42" s="698" t="e">
        <f>【判定】!AQ64</f>
        <v>#DIV/0!</v>
      </c>
      <c r="L42" s="699"/>
      <c r="M42" s="699"/>
      <c r="N42" s="699"/>
      <c r="O42" s="699"/>
      <c r="P42" s="699" t="s">
        <v>2</v>
      </c>
      <c r="Q42" s="725"/>
      <c r="R42" s="831" t="s">
        <v>89</v>
      </c>
      <c r="S42" s="831" t="e">
        <f>【判定】!AX65</f>
        <v>#DIV/0!</v>
      </c>
      <c r="T42" s="833"/>
      <c r="U42" s="833"/>
      <c r="V42" s="699" t="e">
        <f>【判定】!AZ65/1000</f>
        <v>#DIV/0!</v>
      </c>
      <c r="W42" s="699"/>
      <c r="X42" s="699"/>
      <c r="Y42" s="699"/>
      <c r="Z42" s="699"/>
      <c r="AA42" s="699" t="s">
        <v>3</v>
      </c>
      <c r="AB42" s="725"/>
      <c r="AC42" s="831" t="s">
        <v>90</v>
      </c>
      <c r="AD42" s="698" t="e">
        <f>【判定】!BE65</f>
        <v>#DIV/0!</v>
      </c>
      <c r="AE42" s="699"/>
      <c r="AF42" s="725"/>
      <c r="AG42" s="698" t="e">
        <f>【判定】!BG65/1000</f>
        <v>#DIV/0!</v>
      </c>
      <c r="AH42" s="699"/>
      <c r="AI42" s="699"/>
      <c r="AJ42" s="699"/>
      <c r="AK42" s="699"/>
      <c r="AL42" s="721" t="s">
        <v>3</v>
      </c>
      <c r="AM42" s="722"/>
      <c r="AN42" s="85"/>
      <c r="AO42" s="42"/>
    </row>
    <row r="43" spans="2:43" ht="21.75" customHeight="1" thickBot="1" x14ac:dyDescent="0.2">
      <c r="B43" s="830"/>
      <c r="C43" s="822"/>
      <c r="D43" s="822"/>
      <c r="E43" s="822"/>
      <c r="F43" s="822"/>
      <c r="G43" s="822"/>
      <c r="H43" s="821"/>
      <c r="I43" s="822"/>
      <c r="J43" s="823"/>
      <c r="K43" s="836" t="s">
        <v>177</v>
      </c>
      <c r="L43" s="723"/>
      <c r="M43" s="723"/>
      <c r="N43" s="723"/>
      <c r="O43" s="723"/>
      <c r="P43" s="723"/>
      <c r="Q43" s="835"/>
      <c r="R43" s="832"/>
      <c r="S43" s="834"/>
      <c r="T43" s="834"/>
      <c r="U43" s="834"/>
      <c r="V43" s="723"/>
      <c r="W43" s="723"/>
      <c r="X43" s="723"/>
      <c r="Y43" s="723"/>
      <c r="Z43" s="723"/>
      <c r="AA43" s="723"/>
      <c r="AB43" s="835"/>
      <c r="AC43" s="832"/>
      <c r="AD43" s="704" t="e">
        <f>【判定】!BL65</f>
        <v>#DIV/0!</v>
      </c>
      <c r="AE43" s="705"/>
      <c r="AF43" s="726"/>
      <c r="AG43" s="704" t="e">
        <f>【判定】!BN65/1000</f>
        <v>#DIV/0!</v>
      </c>
      <c r="AH43" s="705"/>
      <c r="AI43" s="705"/>
      <c r="AJ43" s="705"/>
      <c r="AK43" s="705"/>
      <c r="AL43" s="723" t="s">
        <v>3</v>
      </c>
      <c r="AM43" s="724"/>
      <c r="AN43" s="85"/>
      <c r="AO43" s="42"/>
    </row>
    <row r="44" spans="2:43" ht="21.75" customHeight="1" thickTop="1" thickBot="1" x14ac:dyDescent="0.2">
      <c r="B44" s="30"/>
      <c r="C44" s="30"/>
      <c r="D44" s="30"/>
      <c r="E44" s="30"/>
      <c r="F44" s="30"/>
      <c r="G44" s="30"/>
      <c r="H44" s="30"/>
      <c r="I44" s="30"/>
      <c r="J44" s="30"/>
      <c r="K44" s="105"/>
      <c r="L44" s="105"/>
      <c r="M44" s="105"/>
      <c r="N44" s="105"/>
      <c r="O44" s="105"/>
      <c r="P44" s="105"/>
      <c r="Q44" s="105"/>
      <c r="R44" s="30"/>
      <c r="S44" s="30"/>
      <c r="T44" s="30"/>
      <c r="U44" s="30"/>
      <c r="V44" s="30"/>
      <c r="W44" s="30"/>
      <c r="X44" s="30"/>
      <c r="Y44" s="30"/>
      <c r="Z44" s="30"/>
      <c r="AA44" s="30"/>
      <c r="AB44" s="30"/>
      <c r="AC44" s="30"/>
      <c r="AD44" s="30"/>
      <c r="AE44" s="30"/>
      <c r="AF44" s="30"/>
      <c r="AG44" s="30"/>
      <c r="AH44" s="30"/>
      <c r="AI44" s="30"/>
      <c r="AJ44" s="30"/>
      <c r="AK44" s="30"/>
      <c r="AL44" s="30"/>
      <c r="AM44" s="30"/>
      <c r="AN44" s="30"/>
      <c r="AO44" s="42"/>
    </row>
    <row r="45" spans="2:43" ht="21.75" customHeight="1" x14ac:dyDescent="0.15">
      <c r="B45" s="690" t="s">
        <v>273</v>
      </c>
      <c r="C45" s="691"/>
      <c r="D45" s="691"/>
      <c r="E45" s="691"/>
      <c r="F45" s="692"/>
      <c r="G45" s="670" t="s">
        <v>91</v>
      </c>
      <c r="H45" s="671"/>
      <c r="I45" s="671"/>
      <c r="J45" s="671"/>
      <c r="K45" s="671"/>
      <c r="L45" s="671"/>
      <c r="M45" s="671"/>
      <c r="N45" s="671"/>
      <c r="O45" s="671"/>
      <c r="P45" s="671"/>
      <c r="Q45" s="671"/>
      <c r="R45" s="670" t="s">
        <v>92</v>
      </c>
      <c r="S45" s="671"/>
      <c r="T45" s="671"/>
      <c r="U45" s="671"/>
      <c r="V45" s="671"/>
      <c r="W45" s="671"/>
      <c r="X45" s="671"/>
      <c r="Y45" s="671"/>
      <c r="Z45" s="671"/>
      <c r="AA45" s="671"/>
      <c r="AB45" s="671"/>
      <c r="AC45" s="670" t="s">
        <v>93</v>
      </c>
      <c r="AD45" s="671"/>
      <c r="AE45" s="671"/>
      <c r="AF45" s="671"/>
      <c r="AG45" s="671"/>
      <c r="AH45" s="671"/>
      <c r="AI45" s="671"/>
      <c r="AJ45" s="671"/>
      <c r="AK45" s="671"/>
      <c r="AL45" s="671"/>
      <c r="AM45" s="672"/>
      <c r="AN45" s="30"/>
      <c r="AO45" s="30"/>
    </row>
    <row r="46" spans="2:43" ht="21.75" customHeight="1" x14ac:dyDescent="0.15">
      <c r="B46" s="693"/>
      <c r="C46" s="694"/>
      <c r="D46" s="694"/>
      <c r="E46" s="694"/>
      <c r="F46" s="695"/>
      <c r="G46" s="673"/>
      <c r="H46" s="673"/>
      <c r="I46" s="673"/>
      <c r="J46" s="673"/>
      <c r="K46" s="673"/>
      <c r="L46" s="673"/>
      <c r="M46" s="673"/>
      <c r="N46" s="673"/>
      <c r="O46" s="673"/>
      <c r="P46" s="673"/>
      <c r="Q46" s="673"/>
      <c r="R46" s="673"/>
      <c r="S46" s="673"/>
      <c r="T46" s="673"/>
      <c r="U46" s="673"/>
      <c r="V46" s="673"/>
      <c r="W46" s="673"/>
      <c r="X46" s="673"/>
      <c r="Y46" s="673"/>
      <c r="Z46" s="673"/>
      <c r="AA46" s="673"/>
      <c r="AB46" s="673"/>
      <c r="AC46" s="673"/>
      <c r="AD46" s="673"/>
      <c r="AE46" s="673"/>
      <c r="AF46" s="673"/>
      <c r="AG46" s="673"/>
      <c r="AH46" s="673"/>
      <c r="AI46" s="673"/>
      <c r="AJ46" s="673"/>
      <c r="AK46" s="673"/>
      <c r="AL46" s="673"/>
      <c r="AM46" s="674"/>
      <c r="AN46" s="30"/>
      <c r="AO46" s="30"/>
    </row>
    <row r="47" spans="2:43" ht="21.75" customHeight="1" x14ac:dyDescent="0.15">
      <c r="B47" s="675" t="s">
        <v>94</v>
      </c>
      <c r="C47" s="676"/>
      <c r="D47" s="676"/>
      <c r="E47" s="676"/>
      <c r="F47" s="676"/>
      <c r="G47" s="679" t="str">
        <f>【判定】!B22</f>
        <v>×</v>
      </c>
      <c r="H47" s="680"/>
      <c r="I47" s="680"/>
      <c r="J47" s="680"/>
      <c r="K47" s="680"/>
      <c r="L47" s="680"/>
      <c r="M47" s="680"/>
      <c r="N47" s="680"/>
      <c r="O47" s="680"/>
      <c r="P47" s="680"/>
      <c r="Q47" s="680"/>
      <c r="R47" s="679" t="e">
        <f ca="1">【判定】!I22</f>
        <v>#DIV/0!</v>
      </c>
      <c r="S47" s="680"/>
      <c r="T47" s="680"/>
      <c r="U47" s="680"/>
      <c r="V47" s="680"/>
      <c r="W47" s="680"/>
      <c r="X47" s="680"/>
      <c r="Y47" s="680"/>
      <c r="Z47" s="680"/>
      <c r="AA47" s="680"/>
      <c r="AB47" s="680"/>
      <c r="AC47" s="679" t="e">
        <f>【判定】!P22</f>
        <v>#DIV/0!</v>
      </c>
      <c r="AD47" s="680"/>
      <c r="AE47" s="680"/>
      <c r="AF47" s="680"/>
      <c r="AG47" s="680"/>
      <c r="AH47" s="680"/>
      <c r="AI47" s="680"/>
      <c r="AJ47" s="680"/>
      <c r="AK47" s="680"/>
      <c r="AL47" s="680"/>
      <c r="AM47" s="682"/>
      <c r="AN47" s="30"/>
      <c r="AO47" s="30"/>
    </row>
    <row r="48" spans="2:43" ht="21.75" customHeight="1" thickBot="1" x14ac:dyDescent="0.2">
      <c r="B48" s="677"/>
      <c r="C48" s="678"/>
      <c r="D48" s="678"/>
      <c r="E48" s="678"/>
      <c r="F48" s="678"/>
      <c r="G48" s="681"/>
      <c r="H48" s="681"/>
      <c r="I48" s="681"/>
      <c r="J48" s="681"/>
      <c r="K48" s="681"/>
      <c r="L48" s="681"/>
      <c r="M48" s="681"/>
      <c r="N48" s="681"/>
      <c r="O48" s="681"/>
      <c r="P48" s="681"/>
      <c r="Q48" s="681"/>
      <c r="R48" s="681"/>
      <c r="S48" s="681"/>
      <c r="T48" s="681"/>
      <c r="U48" s="681"/>
      <c r="V48" s="681"/>
      <c r="W48" s="681"/>
      <c r="X48" s="681"/>
      <c r="Y48" s="681"/>
      <c r="Z48" s="681"/>
      <c r="AA48" s="681"/>
      <c r="AB48" s="681"/>
      <c r="AC48" s="681"/>
      <c r="AD48" s="681"/>
      <c r="AE48" s="681"/>
      <c r="AF48" s="681"/>
      <c r="AG48" s="681"/>
      <c r="AH48" s="681"/>
      <c r="AI48" s="681"/>
      <c r="AJ48" s="681"/>
      <c r="AK48" s="681"/>
      <c r="AL48" s="681"/>
      <c r="AM48" s="683"/>
      <c r="AN48" s="30"/>
      <c r="AO48" s="30"/>
    </row>
    <row r="49" spans="1:47" ht="21.75" customHeight="1" x14ac:dyDescent="0.15">
      <c r="B49" s="93" t="s">
        <v>173</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30"/>
      <c r="AO49" s="30"/>
    </row>
    <row r="50" spans="1:47" ht="21.75" customHeight="1" thickBot="1" x14ac:dyDescent="0.2">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30"/>
      <c r="AO50" s="30"/>
    </row>
    <row r="51" spans="1:47" ht="21.75" customHeight="1" x14ac:dyDescent="0.15">
      <c r="B51" s="106" t="s">
        <v>10</v>
      </c>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8"/>
    </row>
    <row r="52" spans="1:47" s="32" customFormat="1" ht="21.75" customHeight="1" x14ac:dyDescent="0.15">
      <c r="A52" s="45"/>
      <c r="B52" s="109"/>
      <c r="C52" s="86" t="s">
        <v>9</v>
      </c>
      <c r="D52" s="34" t="s">
        <v>101</v>
      </c>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110"/>
      <c r="AN52" s="35"/>
      <c r="AO52" s="35"/>
    </row>
    <row r="53" spans="1:47" s="32" customFormat="1" ht="21.75" customHeight="1" x14ac:dyDescent="0.15">
      <c r="A53" s="45"/>
      <c r="B53" s="109"/>
      <c r="C53" s="34"/>
      <c r="D53" s="34" t="s">
        <v>174</v>
      </c>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110"/>
    </row>
    <row r="54" spans="1:47" s="32" customFormat="1" ht="21.75" customHeight="1" x14ac:dyDescent="0.15">
      <c r="A54" s="45"/>
      <c r="B54" s="109"/>
      <c r="C54" s="34"/>
      <c r="D54" s="34" t="s">
        <v>102</v>
      </c>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110"/>
    </row>
    <row r="55" spans="1:47" s="32" customFormat="1" ht="21.75" customHeight="1" x14ac:dyDescent="0.15">
      <c r="A55" s="45"/>
      <c r="B55" s="109"/>
      <c r="C55" s="86"/>
      <c r="D55" s="34" t="s">
        <v>340</v>
      </c>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110"/>
      <c r="AN55" s="35"/>
      <c r="AO55" s="35"/>
    </row>
    <row r="56" spans="1:47" s="32" customFormat="1" ht="21.75" customHeight="1" x14ac:dyDescent="0.15">
      <c r="A56" s="45"/>
      <c r="B56" s="109"/>
      <c r="C56" s="86"/>
      <c r="D56" s="34" t="s">
        <v>193</v>
      </c>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110"/>
      <c r="AN56" s="35"/>
      <c r="AO56" s="35"/>
    </row>
    <row r="57" spans="1:47" ht="21.75" customHeight="1" x14ac:dyDescent="0.15">
      <c r="B57" s="111"/>
      <c r="C57" s="86" t="s">
        <v>9</v>
      </c>
      <c r="D57" s="128" t="s">
        <v>175</v>
      </c>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112"/>
      <c r="AN57" s="35"/>
      <c r="AO57" s="35"/>
    </row>
    <row r="58" spans="1:47" ht="21" customHeight="1" x14ac:dyDescent="0.15">
      <c r="B58" s="113"/>
      <c r="C58" s="86" t="s">
        <v>9</v>
      </c>
      <c r="D58" s="34" t="s">
        <v>71</v>
      </c>
      <c r="E58" s="86"/>
      <c r="F58" s="86"/>
      <c r="G58" s="86"/>
      <c r="H58" s="86"/>
      <c r="I58" s="86"/>
      <c r="J58" s="35"/>
      <c r="K58" s="35"/>
      <c r="L58" s="35"/>
      <c r="M58" s="35"/>
      <c r="N58" s="35"/>
      <c r="O58" s="35"/>
      <c r="P58" s="35"/>
      <c r="Q58" s="36"/>
      <c r="R58" s="36"/>
      <c r="S58" s="36"/>
      <c r="T58" s="36"/>
      <c r="U58" s="86"/>
      <c r="V58" s="86"/>
      <c r="W58" s="86"/>
      <c r="X58" s="86"/>
      <c r="Y58" s="86"/>
      <c r="Z58" s="86"/>
      <c r="AA58" s="86"/>
      <c r="AB58" s="86"/>
      <c r="AC58" s="35"/>
      <c r="AD58" s="35"/>
      <c r="AE58" s="35"/>
      <c r="AF58" s="35"/>
      <c r="AG58" s="35"/>
      <c r="AH58" s="35"/>
      <c r="AI58" s="35"/>
      <c r="AJ58" s="35"/>
      <c r="AK58" s="35"/>
      <c r="AL58" s="35"/>
      <c r="AM58" s="114"/>
      <c r="AN58" s="35"/>
      <c r="AO58" s="35"/>
      <c r="AU58" s="37"/>
    </row>
    <row r="59" spans="1:47" ht="21.75" customHeight="1" thickBot="1" x14ac:dyDescent="0.2">
      <c r="B59" s="115"/>
      <c r="C59" s="116" t="s">
        <v>9</v>
      </c>
      <c r="D59" s="117" t="s">
        <v>104</v>
      </c>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9"/>
    </row>
    <row r="60" spans="1:47" ht="21.75" customHeight="1" x14ac:dyDescent="0.15">
      <c r="C60" s="86"/>
      <c r="D60" s="34"/>
    </row>
    <row r="61" spans="1:47" ht="21.75" customHeight="1" thickBot="1" x14ac:dyDescent="0.2">
      <c r="B61" s="38" t="s">
        <v>1</v>
      </c>
      <c r="AO61" s="37"/>
      <c r="AP61" s="37"/>
    </row>
    <row r="62" spans="1:47" ht="21.75" customHeight="1" thickTop="1" x14ac:dyDescent="0.15">
      <c r="B62" s="684" t="s">
        <v>100</v>
      </c>
      <c r="C62" s="685"/>
      <c r="D62" s="685"/>
      <c r="E62" s="685"/>
      <c r="F62" s="685"/>
      <c r="G62" s="685"/>
      <c r="H62" s="685"/>
      <c r="I62" s="685"/>
      <c r="J62" s="685"/>
      <c r="K62" s="685"/>
      <c r="L62" s="685"/>
      <c r="M62" s="685"/>
      <c r="N62" s="685"/>
      <c r="O62" s="685"/>
      <c r="P62" s="685"/>
      <c r="Q62" s="685"/>
      <c r="R62" s="685"/>
      <c r="S62" s="685"/>
      <c r="T62" s="685"/>
      <c r="U62" s="685"/>
      <c r="V62" s="685"/>
      <c r="W62" s="685"/>
      <c r="X62" s="685"/>
      <c r="Y62" s="685"/>
      <c r="Z62" s="685"/>
      <c r="AA62" s="685"/>
      <c r="AB62" s="685"/>
      <c r="AC62" s="685"/>
      <c r="AD62" s="685"/>
      <c r="AE62" s="685"/>
      <c r="AF62" s="685"/>
      <c r="AG62" s="685"/>
      <c r="AH62" s="685"/>
      <c r="AI62" s="685"/>
      <c r="AJ62" s="685"/>
      <c r="AK62" s="685"/>
      <c r="AL62" s="685"/>
      <c r="AM62" s="686"/>
      <c r="AO62" s="37"/>
      <c r="AP62" s="37"/>
    </row>
    <row r="63" spans="1:47" ht="21.75" customHeight="1" x14ac:dyDescent="0.15">
      <c r="B63" s="687"/>
      <c r="C63" s="688"/>
      <c r="D63" s="688"/>
      <c r="E63" s="688"/>
      <c r="F63" s="688"/>
      <c r="G63" s="688"/>
      <c r="H63" s="688"/>
      <c r="I63" s="688"/>
      <c r="J63" s="688"/>
      <c r="K63" s="688"/>
      <c r="L63" s="688"/>
      <c r="M63" s="688"/>
      <c r="N63" s="688"/>
      <c r="O63" s="688"/>
      <c r="P63" s="688"/>
      <c r="Q63" s="688"/>
      <c r="R63" s="688"/>
      <c r="S63" s="688"/>
      <c r="T63" s="688"/>
      <c r="U63" s="688"/>
      <c r="V63" s="688"/>
      <c r="W63" s="688"/>
      <c r="X63" s="688"/>
      <c r="Y63" s="688"/>
      <c r="Z63" s="688"/>
      <c r="AA63" s="688"/>
      <c r="AB63" s="688"/>
      <c r="AC63" s="688"/>
      <c r="AD63" s="688"/>
      <c r="AE63" s="688"/>
      <c r="AF63" s="688"/>
      <c r="AG63" s="688"/>
      <c r="AH63" s="688"/>
      <c r="AI63" s="688"/>
      <c r="AJ63" s="688"/>
      <c r="AK63" s="688"/>
      <c r="AL63" s="688"/>
      <c r="AM63" s="689"/>
      <c r="AO63" s="37"/>
      <c r="AP63" s="37"/>
    </row>
    <row r="64" spans="1:47" ht="21.75" customHeight="1" x14ac:dyDescent="0.15">
      <c r="B64" s="47"/>
      <c r="C64" s="657" t="s">
        <v>271</v>
      </c>
      <c r="D64" s="657"/>
      <c r="E64" s="657"/>
      <c r="F64" s="657"/>
      <c r="G64" s="657" t="s">
        <v>117</v>
      </c>
      <c r="H64" s="657"/>
      <c r="I64" s="657"/>
      <c r="J64" s="657"/>
      <c r="K64" s="657"/>
      <c r="L64" s="657"/>
      <c r="M64" s="657"/>
      <c r="N64" s="657"/>
      <c r="O64" s="657"/>
      <c r="P64" s="657" t="s">
        <v>393</v>
      </c>
      <c r="Q64" s="657"/>
      <c r="R64" s="657"/>
      <c r="S64" s="657"/>
      <c r="T64" s="657"/>
      <c r="U64" s="657"/>
      <c r="V64" s="657" t="s">
        <v>270</v>
      </c>
      <c r="W64" s="657"/>
      <c r="X64" s="657"/>
      <c r="Y64" s="657"/>
      <c r="Z64" s="657"/>
      <c r="AA64" s="657"/>
      <c r="AB64" s="609" t="s">
        <v>272</v>
      </c>
      <c r="AC64" s="610"/>
      <c r="AD64" s="610">
        <f>'【入力用（随時用）】'!H15</f>
        <v>0</v>
      </c>
      <c r="AE64" s="610"/>
      <c r="AF64" s="610"/>
      <c r="AG64" s="610"/>
      <c r="AH64" s="610"/>
      <c r="AI64" s="610"/>
      <c r="AJ64" s="610"/>
      <c r="AK64" s="655" t="s">
        <v>0</v>
      </c>
      <c r="AL64" s="655"/>
      <c r="AM64" s="48"/>
      <c r="AO64" s="37"/>
      <c r="AP64" s="37"/>
      <c r="AQ64" s="37"/>
    </row>
    <row r="65" spans="1:43" ht="21.75" customHeight="1" x14ac:dyDescent="0.15">
      <c r="B65" s="47"/>
      <c r="C65" s="612">
        <f>'【入力用（随時用）】'!B15</f>
        <v>0</v>
      </c>
      <c r="D65" s="613"/>
      <c r="E65" s="613"/>
      <c r="F65" s="614"/>
      <c r="G65" s="615">
        <f>'【入力用（随時用）】'!D15</f>
        <v>0</v>
      </c>
      <c r="H65" s="616"/>
      <c r="I65" s="616"/>
      <c r="J65" s="616"/>
      <c r="K65" s="616"/>
      <c r="L65" s="616"/>
      <c r="M65" s="616"/>
      <c r="N65" s="616"/>
      <c r="O65" s="617"/>
      <c r="P65" s="618">
        <f>'【入力用（随時用）】'!F15</f>
        <v>0</v>
      </c>
      <c r="Q65" s="619"/>
      <c r="R65" s="619"/>
      <c r="S65" s="619"/>
      <c r="T65" s="619"/>
      <c r="U65" s="620"/>
      <c r="V65" s="621">
        <f>'【入力用（随時用）】'!J15</f>
        <v>0</v>
      </c>
      <c r="W65" s="622"/>
      <c r="X65" s="622"/>
      <c r="Y65" s="622"/>
      <c r="Z65" s="622"/>
      <c r="AA65" s="623"/>
      <c r="AB65" s="182"/>
      <c r="AC65" s="182"/>
      <c r="AD65" s="611"/>
      <c r="AE65" s="611"/>
      <c r="AF65" s="611"/>
      <c r="AG65" s="611"/>
      <c r="AH65" s="611"/>
      <c r="AI65" s="611"/>
      <c r="AJ65" s="611"/>
      <c r="AK65" s="656"/>
      <c r="AL65" s="656"/>
      <c r="AM65" s="48"/>
      <c r="AO65" s="37"/>
      <c r="AP65" s="37"/>
      <c r="AQ65" s="37"/>
    </row>
    <row r="66" spans="1:43" ht="21.75" customHeight="1" thickBot="1" x14ac:dyDescent="0.2">
      <c r="B66" s="49"/>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1"/>
      <c r="AN66" s="34"/>
      <c r="AO66" s="37"/>
      <c r="AP66" s="37"/>
    </row>
    <row r="67" spans="1:43" ht="21.75" customHeight="1" thickTop="1" x14ac:dyDescent="0.15">
      <c r="AD67" s="31" t="s">
        <v>179</v>
      </c>
      <c r="AN67" s="34"/>
      <c r="AO67" s="37"/>
      <c r="AP67" s="37"/>
    </row>
    <row r="68" spans="1:43" ht="21.75" customHeight="1" x14ac:dyDescent="0.15">
      <c r="A68" s="31"/>
      <c r="AN68" s="92"/>
    </row>
    <row r="69" spans="1:43" ht="21.75" customHeight="1" x14ac:dyDescent="0.15">
      <c r="A69" s="31"/>
      <c r="B69" s="667" t="s">
        <v>99</v>
      </c>
      <c r="C69" s="668"/>
      <c r="D69" s="668"/>
      <c r="E69" s="668"/>
      <c r="F69" s="668"/>
      <c r="G69" s="668"/>
      <c r="H69" s="668"/>
      <c r="I69" s="668"/>
      <c r="J69" s="668"/>
      <c r="K69" s="668"/>
      <c r="L69" s="668"/>
      <c r="M69" s="668"/>
      <c r="N69" s="668"/>
      <c r="O69" s="668"/>
      <c r="P69" s="668"/>
      <c r="Q69" s="668"/>
      <c r="R69" s="668"/>
      <c r="S69" s="668"/>
      <c r="T69" s="668"/>
      <c r="U69" s="668"/>
      <c r="V69" s="668"/>
      <c r="W69" s="668"/>
      <c r="X69" s="668"/>
      <c r="Y69" s="668"/>
      <c r="Z69" s="668"/>
      <c r="AA69" s="668"/>
      <c r="AB69" s="668"/>
      <c r="AC69" s="668"/>
      <c r="AD69" s="668"/>
      <c r="AE69" s="668"/>
      <c r="AF69" s="668"/>
      <c r="AG69" s="668"/>
      <c r="AH69" s="668"/>
      <c r="AI69" s="668"/>
      <c r="AJ69" s="668"/>
      <c r="AK69" s="668"/>
      <c r="AL69" s="668"/>
      <c r="AM69" s="669"/>
      <c r="AN69" s="120"/>
      <c r="AO69" s="36"/>
    </row>
    <row r="70" spans="1:43" ht="21.75" customHeight="1" x14ac:dyDescent="0.15">
      <c r="A70" s="31"/>
      <c r="B70" s="658" t="s">
        <v>176</v>
      </c>
      <c r="C70" s="659"/>
      <c r="D70" s="659"/>
      <c r="E70" s="659"/>
      <c r="F70" s="659"/>
      <c r="G70" s="659"/>
      <c r="H70" s="659"/>
      <c r="I70" s="659"/>
      <c r="J70" s="659"/>
      <c r="K70" s="659"/>
      <c r="L70" s="659"/>
      <c r="M70" s="659"/>
      <c r="N70" s="659"/>
      <c r="O70" s="659"/>
      <c r="P70" s="659"/>
      <c r="Q70" s="659"/>
      <c r="R70" s="659"/>
      <c r="S70" s="659"/>
      <c r="T70" s="659"/>
      <c r="U70" s="659"/>
      <c r="V70" s="659"/>
      <c r="W70" s="659"/>
      <c r="X70" s="659"/>
      <c r="Y70" s="659"/>
      <c r="Z70" s="659"/>
      <c r="AA70" s="659"/>
      <c r="AB70" s="659"/>
      <c r="AC70" s="659"/>
      <c r="AD70" s="659"/>
      <c r="AE70" s="659"/>
      <c r="AF70" s="659"/>
      <c r="AG70" s="659"/>
      <c r="AH70" s="659"/>
      <c r="AI70" s="659"/>
      <c r="AJ70" s="659"/>
      <c r="AK70" s="659"/>
      <c r="AL70" s="659"/>
      <c r="AM70" s="660"/>
      <c r="AN70" s="101"/>
      <c r="AO70" s="36"/>
    </row>
    <row r="71" spans="1:43" ht="21.75" customHeight="1" x14ac:dyDescent="0.15">
      <c r="A71" s="31"/>
      <c r="B71" s="661"/>
      <c r="C71" s="662"/>
      <c r="D71" s="662"/>
      <c r="E71" s="662"/>
      <c r="F71" s="662"/>
      <c r="G71" s="662"/>
      <c r="H71" s="662"/>
      <c r="I71" s="662"/>
      <c r="J71" s="662"/>
      <c r="K71" s="662"/>
      <c r="L71" s="662"/>
      <c r="M71" s="662"/>
      <c r="N71" s="662"/>
      <c r="O71" s="662"/>
      <c r="P71" s="662"/>
      <c r="Q71" s="662"/>
      <c r="R71" s="662"/>
      <c r="S71" s="662"/>
      <c r="T71" s="662"/>
      <c r="U71" s="662"/>
      <c r="V71" s="662"/>
      <c r="W71" s="662"/>
      <c r="X71" s="662"/>
      <c r="Y71" s="662"/>
      <c r="Z71" s="662"/>
      <c r="AA71" s="662"/>
      <c r="AB71" s="662"/>
      <c r="AC71" s="662"/>
      <c r="AD71" s="662"/>
      <c r="AE71" s="662"/>
      <c r="AF71" s="662"/>
      <c r="AG71" s="662"/>
      <c r="AH71" s="662"/>
      <c r="AI71" s="662"/>
      <c r="AJ71" s="662"/>
      <c r="AK71" s="662"/>
      <c r="AL71" s="662"/>
      <c r="AM71" s="663"/>
      <c r="AN71" s="101"/>
    </row>
    <row r="72" spans="1:43" ht="21.75" customHeight="1" x14ac:dyDescent="0.15">
      <c r="A72" s="31"/>
      <c r="B72" s="661"/>
      <c r="C72" s="662"/>
      <c r="D72" s="662"/>
      <c r="E72" s="662"/>
      <c r="F72" s="662"/>
      <c r="G72" s="662"/>
      <c r="H72" s="662"/>
      <c r="I72" s="662"/>
      <c r="J72" s="662"/>
      <c r="K72" s="662"/>
      <c r="L72" s="662"/>
      <c r="M72" s="662"/>
      <c r="N72" s="662"/>
      <c r="O72" s="662"/>
      <c r="P72" s="662"/>
      <c r="Q72" s="662"/>
      <c r="R72" s="662"/>
      <c r="S72" s="662"/>
      <c r="T72" s="662"/>
      <c r="U72" s="662"/>
      <c r="V72" s="662"/>
      <c r="W72" s="662"/>
      <c r="X72" s="662"/>
      <c r="Y72" s="662"/>
      <c r="Z72" s="662"/>
      <c r="AA72" s="662"/>
      <c r="AB72" s="662"/>
      <c r="AC72" s="662"/>
      <c r="AD72" s="662"/>
      <c r="AE72" s="662"/>
      <c r="AF72" s="662"/>
      <c r="AG72" s="662"/>
      <c r="AH72" s="662"/>
      <c r="AI72" s="662"/>
      <c r="AJ72" s="662"/>
      <c r="AK72" s="662"/>
      <c r="AL72" s="662"/>
      <c r="AM72" s="663"/>
      <c r="AN72" s="101"/>
    </row>
    <row r="73" spans="1:43" ht="21.75" customHeight="1" x14ac:dyDescent="0.15">
      <c r="A73" s="31"/>
      <c r="B73" s="661"/>
      <c r="C73" s="662"/>
      <c r="D73" s="662"/>
      <c r="E73" s="662"/>
      <c r="F73" s="662"/>
      <c r="G73" s="662"/>
      <c r="H73" s="662"/>
      <c r="I73" s="662"/>
      <c r="J73" s="662"/>
      <c r="K73" s="662"/>
      <c r="L73" s="662"/>
      <c r="M73" s="662"/>
      <c r="N73" s="662"/>
      <c r="O73" s="662"/>
      <c r="P73" s="662"/>
      <c r="Q73" s="662"/>
      <c r="R73" s="662"/>
      <c r="S73" s="662"/>
      <c r="T73" s="662"/>
      <c r="U73" s="662"/>
      <c r="V73" s="662"/>
      <c r="W73" s="662"/>
      <c r="X73" s="662"/>
      <c r="Y73" s="662"/>
      <c r="Z73" s="662"/>
      <c r="AA73" s="662"/>
      <c r="AB73" s="662"/>
      <c r="AC73" s="662"/>
      <c r="AD73" s="662"/>
      <c r="AE73" s="662"/>
      <c r="AF73" s="662"/>
      <c r="AG73" s="662"/>
      <c r="AH73" s="662"/>
      <c r="AI73" s="662"/>
      <c r="AJ73" s="662"/>
      <c r="AK73" s="662"/>
      <c r="AL73" s="662"/>
      <c r="AM73" s="663"/>
      <c r="AN73" s="101"/>
    </row>
    <row r="74" spans="1:43" ht="21.75" customHeight="1" x14ac:dyDescent="0.15">
      <c r="A74" s="31"/>
      <c r="B74" s="661"/>
      <c r="C74" s="662"/>
      <c r="D74" s="662"/>
      <c r="E74" s="662"/>
      <c r="F74" s="662"/>
      <c r="G74" s="662"/>
      <c r="H74" s="662"/>
      <c r="I74" s="662"/>
      <c r="J74" s="662"/>
      <c r="K74" s="662"/>
      <c r="L74" s="662"/>
      <c r="M74" s="662"/>
      <c r="N74" s="662"/>
      <c r="O74" s="662"/>
      <c r="P74" s="662"/>
      <c r="Q74" s="662"/>
      <c r="R74" s="662"/>
      <c r="S74" s="662"/>
      <c r="T74" s="662"/>
      <c r="U74" s="662"/>
      <c r="V74" s="662"/>
      <c r="W74" s="662"/>
      <c r="X74" s="662"/>
      <c r="Y74" s="662"/>
      <c r="Z74" s="662"/>
      <c r="AA74" s="662"/>
      <c r="AB74" s="662"/>
      <c r="AC74" s="662"/>
      <c r="AD74" s="662"/>
      <c r="AE74" s="662"/>
      <c r="AF74" s="662"/>
      <c r="AG74" s="662"/>
      <c r="AH74" s="662"/>
      <c r="AI74" s="662"/>
      <c r="AJ74" s="662"/>
      <c r="AK74" s="662"/>
      <c r="AL74" s="662"/>
      <c r="AM74" s="663"/>
      <c r="AN74" s="101"/>
    </row>
    <row r="75" spans="1:43" ht="21.75" customHeight="1" x14ac:dyDescent="0.15">
      <c r="A75" s="31"/>
      <c r="B75" s="661"/>
      <c r="C75" s="662"/>
      <c r="D75" s="662"/>
      <c r="E75" s="662"/>
      <c r="F75" s="662"/>
      <c r="G75" s="662"/>
      <c r="H75" s="662"/>
      <c r="I75" s="662"/>
      <c r="J75" s="662"/>
      <c r="K75" s="662"/>
      <c r="L75" s="662"/>
      <c r="M75" s="662"/>
      <c r="N75" s="662"/>
      <c r="O75" s="662"/>
      <c r="P75" s="662"/>
      <c r="Q75" s="662"/>
      <c r="R75" s="662"/>
      <c r="S75" s="662"/>
      <c r="T75" s="662"/>
      <c r="U75" s="662"/>
      <c r="V75" s="662"/>
      <c r="W75" s="662"/>
      <c r="X75" s="662"/>
      <c r="Y75" s="662"/>
      <c r="Z75" s="662"/>
      <c r="AA75" s="662"/>
      <c r="AB75" s="662"/>
      <c r="AC75" s="662"/>
      <c r="AD75" s="662"/>
      <c r="AE75" s="662"/>
      <c r="AF75" s="662"/>
      <c r="AG75" s="662"/>
      <c r="AH75" s="662"/>
      <c r="AI75" s="662"/>
      <c r="AJ75" s="662"/>
      <c r="AK75" s="662"/>
      <c r="AL75" s="662"/>
      <c r="AM75" s="663"/>
      <c r="AN75" s="101"/>
    </row>
    <row r="76" spans="1:43" ht="21.75" customHeight="1" x14ac:dyDescent="0.15">
      <c r="A76" s="31"/>
      <c r="B76" s="661"/>
      <c r="C76" s="662"/>
      <c r="D76" s="662"/>
      <c r="E76" s="662"/>
      <c r="F76" s="662"/>
      <c r="G76" s="662"/>
      <c r="H76" s="662"/>
      <c r="I76" s="662"/>
      <c r="J76" s="662"/>
      <c r="K76" s="662"/>
      <c r="L76" s="662"/>
      <c r="M76" s="662"/>
      <c r="N76" s="662"/>
      <c r="O76" s="662"/>
      <c r="P76" s="662"/>
      <c r="Q76" s="662"/>
      <c r="R76" s="662"/>
      <c r="S76" s="662"/>
      <c r="T76" s="662"/>
      <c r="U76" s="662"/>
      <c r="V76" s="662"/>
      <c r="W76" s="662"/>
      <c r="X76" s="662"/>
      <c r="Y76" s="662"/>
      <c r="Z76" s="662"/>
      <c r="AA76" s="662"/>
      <c r="AB76" s="662"/>
      <c r="AC76" s="662"/>
      <c r="AD76" s="662"/>
      <c r="AE76" s="662"/>
      <c r="AF76" s="662"/>
      <c r="AG76" s="662"/>
      <c r="AH76" s="662"/>
      <c r="AI76" s="662"/>
      <c r="AJ76" s="662"/>
      <c r="AK76" s="662"/>
      <c r="AL76" s="662"/>
      <c r="AM76" s="663"/>
      <c r="AN76" s="101"/>
    </row>
    <row r="77" spans="1:43" ht="21.75" customHeight="1" x14ac:dyDescent="0.15">
      <c r="A77" s="31"/>
      <c r="B77" s="661"/>
      <c r="C77" s="662"/>
      <c r="D77" s="662"/>
      <c r="E77" s="662"/>
      <c r="F77" s="662"/>
      <c r="G77" s="662"/>
      <c r="H77" s="662"/>
      <c r="I77" s="662"/>
      <c r="J77" s="662"/>
      <c r="K77" s="662"/>
      <c r="L77" s="662"/>
      <c r="M77" s="662"/>
      <c r="N77" s="662"/>
      <c r="O77" s="662"/>
      <c r="P77" s="662"/>
      <c r="Q77" s="662"/>
      <c r="R77" s="662"/>
      <c r="S77" s="662"/>
      <c r="T77" s="662"/>
      <c r="U77" s="662"/>
      <c r="V77" s="662"/>
      <c r="W77" s="662"/>
      <c r="X77" s="662"/>
      <c r="Y77" s="662"/>
      <c r="Z77" s="662"/>
      <c r="AA77" s="662"/>
      <c r="AB77" s="662"/>
      <c r="AC77" s="662"/>
      <c r="AD77" s="662"/>
      <c r="AE77" s="662"/>
      <c r="AF77" s="662"/>
      <c r="AG77" s="662"/>
      <c r="AH77" s="662"/>
      <c r="AI77" s="662"/>
      <c r="AJ77" s="662"/>
      <c r="AK77" s="662"/>
      <c r="AL77" s="662"/>
      <c r="AM77" s="663"/>
      <c r="AN77" s="101"/>
    </row>
    <row r="78" spans="1:43" ht="21.75" customHeight="1" x14ac:dyDescent="0.15">
      <c r="A78" s="31"/>
      <c r="B78" s="661"/>
      <c r="C78" s="662"/>
      <c r="D78" s="662"/>
      <c r="E78" s="662"/>
      <c r="F78" s="662"/>
      <c r="G78" s="662"/>
      <c r="H78" s="662"/>
      <c r="I78" s="662"/>
      <c r="J78" s="662"/>
      <c r="K78" s="662"/>
      <c r="L78" s="662"/>
      <c r="M78" s="662"/>
      <c r="N78" s="662"/>
      <c r="O78" s="662"/>
      <c r="P78" s="662"/>
      <c r="Q78" s="662"/>
      <c r="R78" s="662"/>
      <c r="S78" s="662"/>
      <c r="T78" s="662"/>
      <c r="U78" s="662"/>
      <c r="V78" s="662"/>
      <c r="W78" s="662"/>
      <c r="X78" s="662"/>
      <c r="Y78" s="662"/>
      <c r="Z78" s="662"/>
      <c r="AA78" s="662"/>
      <c r="AB78" s="662"/>
      <c r="AC78" s="662"/>
      <c r="AD78" s="662"/>
      <c r="AE78" s="662"/>
      <c r="AF78" s="662"/>
      <c r="AG78" s="662"/>
      <c r="AH78" s="662"/>
      <c r="AI78" s="662"/>
      <c r="AJ78" s="662"/>
      <c r="AK78" s="662"/>
      <c r="AL78" s="662"/>
      <c r="AM78" s="663"/>
      <c r="AN78" s="101"/>
    </row>
    <row r="79" spans="1:43" ht="21.75" customHeight="1" x14ac:dyDescent="0.15">
      <c r="A79" s="31"/>
      <c r="B79" s="661"/>
      <c r="C79" s="662"/>
      <c r="D79" s="662"/>
      <c r="E79" s="662"/>
      <c r="F79" s="662"/>
      <c r="G79" s="662"/>
      <c r="H79" s="662"/>
      <c r="I79" s="662"/>
      <c r="J79" s="662"/>
      <c r="K79" s="662"/>
      <c r="L79" s="662"/>
      <c r="M79" s="662"/>
      <c r="N79" s="662"/>
      <c r="O79" s="662"/>
      <c r="P79" s="662"/>
      <c r="Q79" s="662"/>
      <c r="R79" s="662"/>
      <c r="S79" s="662"/>
      <c r="T79" s="662"/>
      <c r="U79" s="662"/>
      <c r="V79" s="662"/>
      <c r="W79" s="662"/>
      <c r="X79" s="662"/>
      <c r="Y79" s="662"/>
      <c r="Z79" s="662"/>
      <c r="AA79" s="662"/>
      <c r="AB79" s="662"/>
      <c r="AC79" s="662"/>
      <c r="AD79" s="662"/>
      <c r="AE79" s="662"/>
      <c r="AF79" s="662"/>
      <c r="AG79" s="662"/>
      <c r="AH79" s="662"/>
      <c r="AI79" s="662"/>
      <c r="AJ79" s="662"/>
      <c r="AK79" s="662"/>
      <c r="AL79" s="662"/>
      <c r="AM79" s="663"/>
      <c r="AN79" s="101"/>
    </row>
    <row r="80" spans="1:43" ht="21.75" customHeight="1" x14ac:dyDescent="0.15">
      <c r="A80" s="31"/>
      <c r="B80" s="661"/>
      <c r="C80" s="662"/>
      <c r="D80" s="662"/>
      <c r="E80" s="662"/>
      <c r="F80" s="662"/>
      <c r="G80" s="662"/>
      <c r="H80" s="662"/>
      <c r="I80" s="662"/>
      <c r="J80" s="662"/>
      <c r="K80" s="662"/>
      <c r="L80" s="662"/>
      <c r="M80" s="662"/>
      <c r="N80" s="662"/>
      <c r="O80" s="662"/>
      <c r="P80" s="662"/>
      <c r="Q80" s="662"/>
      <c r="R80" s="662"/>
      <c r="S80" s="662"/>
      <c r="T80" s="662"/>
      <c r="U80" s="662"/>
      <c r="V80" s="662"/>
      <c r="W80" s="662"/>
      <c r="X80" s="662"/>
      <c r="Y80" s="662"/>
      <c r="Z80" s="662"/>
      <c r="AA80" s="662"/>
      <c r="AB80" s="662"/>
      <c r="AC80" s="662"/>
      <c r="AD80" s="662"/>
      <c r="AE80" s="662"/>
      <c r="AF80" s="662"/>
      <c r="AG80" s="662"/>
      <c r="AH80" s="662"/>
      <c r="AI80" s="662"/>
      <c r="AJ80" s="662"/>
      <c r="AK80" s="662"/>
      <c r="AL80" s="662"/>
      <c r="AM80" s="663"/>
      <c r="AN80" s="101"/>
    </row>
    <row r="81" spans="1:40" ht="21.75" customHeight="1" x14ac:dyDescent="0.15">
      <c r="A81" s="31"/>
      <c r="B81" s="661"/>
      <c r="C81" s="662"/>
      <c r="D81" s="662"/>
      <c r="E81" s="662"/>
      <c r="F81" s="662"/>
      <c r="G81" s="662"/>
      <c r="H81" s="662"/>
      <c r="I81" s="662"/>
      <c r="J81" s="662"/>
      <c r="K81" s="662"/>
      <c r="L81" s="662"/>
      <c r="M81" s="662"/>
      <c r="N81" s="662"/>
      <c r="O81" s="662"/>
      <c r="P81" s="662"/>
      <c r="Q81" s="662"/>
      <c r="R81" s="662"/>
      <c r="S81" s="662"/>
      <c r="T81" s="662"/>
      <c r="U81" s="662"/>
      <c r="V81" s="662"/>
      <c r="W81" s="662"/>
      <c r="X81" s="662"/>
      <c r="Y81" s="662"/>
      <c r="Z81" s="662"/>
      <c r="AA81" s="662"/>
      <c r="AB81" s="662"/>
      <c r="AC81" s="662"/>
      <c r="AD81" s="662"/>
      <c r="AE81" s="662"/>
      <c r="AF81" s="662"/>
      <c r="AG81" s="662"/>
      <c r="AH81" s="662"/>
      <c r="AI81" s="662"/>
      <c r="AJ81" s="662"/>
      <c r="AK81" s="662"/>
      <c r="AL81" s="662"/>
      <c r="AM81" s="663"/>
      <c r="AN81" s="101"/>
    </row>
    <row r="82" spans="1:40" ht="21.75" customHeight="1" x14ac:dyDescent="0.15">
      <c r="A82" s="31"/>
      <c r="B82" s="664"/>
      <c r="C82" s="665"/>
      <c r="D82" s="665"/>
      <c r="E82" s="665"/>
      <c r="F82" s="665"/>
      <c r="G82" s="665"/>
      <c r="H82" s="665"/>
      <c r="I82" s="665"/>
      <c r="J82" s="665"/>
      <c r="K82" s="665"/>
      <c r="L82" s="665"/>
      <c r="M82" s="665"/>
      <c r="N82" s="665"/>
      <c r="O82" s="665"/>
      <c r="P82" s="665"/>
      <c r="Q82" s="665"/>
      <c r="R82" s="665"/>
      <c r="S82" s="665"/>
      <c r="T82" s="665"/>
      <c r="U82" s="665"/>
      <c r="V82" s="665"/>
      <c r="W82" s="665"/>
      <c r="X82" s="665"/>
      <c r="Y82" s="665"/>
      <c r="Z82" s="665"/>
      <c r="AA82" s="665"/>
      <c r="AB82" s="665"/>
      <c r="AC82" s="665"/>
      <c r="AD82" s="665"/>
      <c r="AE82" s="665"/>
      <c r="AF82" s="665"/>
      <c r="AG82" s="665"/>
      <c r="AH82" s="665"/>
      <c r="AI82" s="665"/>
      <c r="AJ82" s="665"/>
      <c r="AK82" s="665"/>
      <c r="AL82" s="665"/>
      <c r="AM82" s="666"/>
      <c r="AN82" s="101"/>
    </row>
    <row r="83" spans="1:40" ht="21.75" customHeight="1" x14ac:dyDescent="0.15">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N83" s="36"/>
    </row>
    <row r="84" spans="1:40" ht="21.75" customHeight="1" x14ac:dyDescent="0.15">
      <c r="A84" s="91"/>
      <c r="B84" s="102" t="s">
        <v>95</v>
      </c>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5"/>
      <c r="AK84" s="95"/>
      <c r="AL84" s="95"/>
      <c r="AM84" s="96"/>
      <c r="AN84" s="97"/>
    </row>
    <row r="85" spans="1:40" ht="21.75" customHeight="1" x14ac:dyDescent="0.15">
      <c r="B85" s="103" t="s">
        <v>182</v>
      </c>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98"/>
      <c r="AN85" s="97"/>
    </row>
    <row r="86" spans="1:40" ht="21.75" customHeight="1" x14ac:dyDescent="0.15">
      <c r="B86" s="103" t="s">
        <v>181</v>
      </c>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98"/>
      <c r="AN86" s="97"/>
    </row>
    <row r="87" spans="1:40" ht="21.75" customHeight="1" x14ac:dyDescent="0.15">
      <c r="B87" s="104" t="s">
        <v>96</v>
      </c>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98"/>
      <c r="AN87" s="97"/>
    </row>
    <row r="88" spans="1:40" ht="21.75" customHeight="1" x14ac:dyDescent="0.15">
      <c r="B88" s="103" t="s">
        <v>184</v>
      </c>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98"/>
      <c r="AN88" s="97"/>
    </row>
    <row r="89" spans="1:40" ht="21.75" customHeight="1" x14ac:dyDescent="0.15">
      <c r="B89" s="103" t="s">
        <v>183</v>
      </c>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98"/>
      <c r="AN89" s="97"/>
    </row>
    <row r="90" spans="1:40" ht="21.75" customHeight="1" x14ac:dyDescent="0.15">
      <c r="B90" s="103" t="s">
        <v>185</v>
      </c>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98"/>
      <c r="AN90" s="97"/>
    </row>
    <row r="91" spans="1:40" ht="21.75" customHeight="1" x14ac:dyDescent="0.15">
      <c r="B91" s="103" t="s">
        <v>97</v>
      </c>
      <c r="C91" s="36" t="s">
        <v>269</v>
      </c>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98"/>
      <c r="AN91" s="97"/>
    </row>
    <row r="92" spans="1:40" ht="21.75" customHeight="1" x14ac:dyDescent="0.15">
      <c r="B92" s="103"/>
      <c r="C92" s="36" t="s">
        <v>98</v>
      </c>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98"/>
      <c r="AN92" s="97"/>
    </row>
    <row r="93" spans="1:40" ht="21.75" customHeight="1" x14ac:dyDescent="0.15">
      <c r="B93" s="103"/>
      <c r="C93" s="36" t="s">
        <v>266</v>
      </c>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98"/>
      <c r="AN93" s="97"/>
    </row>
    <row r="94" spans="1:40" ht="21.75" customHeight="1" x14ac:dyDescent="0.15">
      <c r="B94" s="103"/>
      <c r="C94" s="36" t="s">
        <v>98</v>
      </c>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98"/>
      <c r="AN94" s="97"/>
    </row>
    <row r="95" spans="1:40" ht="21.75" customHeight="1" x14ac:dyDescent="0.15">
      <c r="B95" s="103"/>
      <c r="C95" s="36" t="s">
        <v>267</v>
      </c>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98"/>
      <c r="AN95" s="97"/>
    </row>
    <row r="96" spans="1:40" ht="21.75" customHeight="1" x14ac:dyDescent="0.15">
      <c r="B96" s="103"/>
      <c r="C96" s="36" t="s">
        <v>268</v>
      </c>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98"/>
      <c r="AN96" s="97"/>
    </row>
    <row r="97" spans="2:41" ht="21.75" customHeight="1" x14ac:dyDescent="0.15">
      <c r="B97" s="99"/>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97"/>
    </row>
    <row r="98" spans="2:41" ht="21.75" customHeight="1" x14ac:dyDescent="0.15">
      <c r="AO98" s="36"/>
    </row>
  </sheetData>
  <sheetProtection algorithmName="SHA-512" hashValue="LqJPbDCCCIxU+TG/FuJxbHL2BJRSwTa0A9YXHe+R5b/i9h2WuE5vM7tiW1W3Ev5WGe7xoDFnIk7BcReXZBW8yA==" saltValue="ir4aIm1cl6n9B+99YApg5w==" spinCount="100000" sheet="1" objects="1" scenarios="1"/>
  <mergeCells count="232">
    <mergeCell ref="B19:E19"/>
    <mergeCell ref="F19:G19"/>
    <mergeCell ref="B20:E20"/>
    <mergeCell ref="F20:G20"/>
    <mergeCell ref="AJ23:AK24"/>
    <mergeCell ref="AA23:AC24"/>
    <mergeCell ref="AA25:AC26"/>
    <mergeCell ref="AD23:AI24"/>
    <mergeCell ref="AD25:AI26"/>
    <mergeCell ref="M19:O19"/>
    <mergeCell ref="M20:O20"/>
    <mergeCell ref="AF21:AK21"/>
    <mergeCell ref="AD19:AE19"/>
    <mergeCell ref="AD20:AE20"/>
    <mergeCell ref="H9:L9"/>
    <mergeCell ref="H10:L10"/>
    <mergeCell ref="H11:L11"/>
    <mergeCell ref="H12:L12"/>
    <mergeCell ref="H13:L13"/>
    <mergeCell ref="H14:L14"/>
    <mergeCell ref="H15:L15"/>
    <mergeCell ref="H16:L16"/>
    <mergeCell ref="H17:L17"/>
    <mergeCell ref="H18:L18"/>
    <mergeCell ref="H19:L19"/>
    <mergeCell ref="H20:L20"/>
    <mergeCell ref="B2:AM3"/>
    <mergeCell ref="B4:AM4"/>
    <mergeCell ref="B9:E9"/>
    <mergeCell ref="F9:G9"/>
    <mergeCell ref="B10:E10"/>
    <mergeCell ref="F10:G10"/>
    <mergeCell ref="B11:E11"/>
    <mergeCell ref="F11:G11"/>
    <mergeCell ref="AF14:AK14"/>
    <mergeCell ref="AF15:AK15"/>
    <mergeCell ref="AF16:AK16"/>
    <mergeCell ref="AF17:AK17"/>
    <mergeCell ref="X19:AC19"/>
    <mergeCell ref="X20:AC20"/>
    <mergeCell ref="X15:AC15"/>
    <mergeCell ref="AL19:AM19"/>
    <mergeCell ref="V18:W18"/>
    <mergeCell ref="V19:W19"/>
    <mergeCell ref="V20:W20"/>
    <mergeCell ref="AD16:AE16"/>
    <mergeCell ref="P15:W15"/>
    <mergeCell ref="AL20:AM20"/>
    <mergeCell ref="AF19:AK19"/>
    <mergeCell ref="AF20:AK20"/>
    <mergeCell ref="P8:W8"/>
    <mergeCell ref="X8:AE8"/>
    <mergeCell ref="AF8:AM8"/>
    <mergeCell ref="P9:W9"/>
    <mergeCell ref="P10:W10"/>
    <mergeCell ref="P11:W11"/>
    <mergeCell ref="P12:W12"/>
    <mergeCell ref="P13:W13"/>
    <mergeCell ref="P14:W14"/>
    <mergeCell ref="X9:AC9"/>
    <mergeCell ref="X10:AC10"/>
    <mergeCell ref="X11:AC11"/>
    <mergeCell ref="X12:AC12"/>
    <mergeCell ref="X13:AC13"/>
    <mergeCell ref="X14:AC14"/>
    <mergeCell ref="AL13:AM13"/>
    <mergeCell ref="AL11:AM11"/>
    <mergeCell ref="AL12:AM12"/>
    <mergeCell ref="AL16:AM16"/>
    <mergeCell ref="S40:U41"/>
    <mergeCell ref="V40:Z41"/>
    <mergeCell ref="AA40:AB41"/>
    <mergeCell ref="AC38:AC39"/>
    <mergeCell ref="B40:G41"/>
    <mergeCell ref="P40:Q41"/>
    <mergeCell ref="R40:R41"/>
    <mergeCell ref="B38:G39"/>
    <mergeCell ref="H38:Q39"/>
    <mergeCell ref="R38:R39"/>
    <mergeCell ref="S38:U39"/>
    <mergeCell ref="V38:Z39"/>
    <mergeCell ref="AA38:AB39"/>
    <mergeCell ref="AC40:AC41"/>
    <mergeCell ref="K40:O41"/>
    <mergeCell ref="H40:J41"/>
    <mergeCell ref="B42:G43"/>
    <mergeCell ref="AC42:AC43"/>
    <mergeCell ref="R42:R43"/>
    <mergeCell ref="S42:U43"/>
    <mergeCell ref="V42:Z43"/>
    <mergeCell ref="AA42:AB43"/>
    <mergeCell ref="P42:Q42"/>
    <mergeCell ref="K43:Q43"/>
    <mergeCell ref="H42:J43"/>
    <mergeCell ref="K42:O42"/>
    <mergeCell ref="S29:X30"/>
    <mergeCell ref="P25:R26"/>
    <mergeCell ref="Y25:Z26"/>
    <mergeCell ref="P21:U21"/>
    <mergeCell ref="X21:AC21"/>
    <mergeCell ref="P19:U19"/>
    <mergeCell ref="P20:U20"/>
    <mergeCell ref="AD14:AE14"/>
    <mergeCell ref="AD9:AE9"/>
    <mergeCell ref="AD10:AE10"/>
    <mergeCell ref="P16:W16"/>
    <mergeCell ref="P17:W17"/>
    <mergeCell ref="X16:AC16"/>
    <mergeCell ref="B29:O30"/>
    <mergeCell ref="AL18:AM18"/>
    <mergeCell ref="M17:O17"/>
    <mergeCell ref="M18:O18"/>
    <mergeCell ref="X17:AC17"/>
    <mergeCell ref="X18:AC18"/>
    <mergeCell ref="AF18:AK18"/>
    <mergeCell ref="AD17:AE17"/>
    <mergeCell ref="AD18:AE18"/>
    <mergeCell ref="B17:E17"/>
    <mergeCell ref="F17:G17"/>
    <mergeCell ref="B18:E18"/>
    <mergeCell ref="F18:G18"/>
    <mergeCell ref="AL17:AM17"/>
    <mergeCell ref="P18:U18"/>
    <mergeCell ref="P23:R24"/>
    <mergeCell ref="P27:R28"/>
    <mergeCell ref="P29:R30"/>
    <mergeCell ref="Y23:Z24"/>
    <mergeCell ref="Y27:Z28"/>
    <mergeCell ref="Y29:Z30"/>
    <mergeCell ref="S23:X24"/>
    <mergeCell ref="S25:X26"/>
    <mergeCell ref="S27:X28"/>
    <mergeCell ref="M11:O11"/>
    <mergeCell ref="M12:O12"/>
    <mergeCell ref="M13:O13"/>
    <mergeCell ref="AF11:AK11"/>
    <mergeCell ref="AF12:AK12"/>
    <mergeCell ref="AF13:AK13"/>
    <mergeCell ref="AD11:AE11"/>
    <mergeCell ref="AD12:AE12"/>
    <mergeCell ref="AD13:AE13"/>
    <mergeCell ref="M14:O14"/>
    <mergeCell ref="M15:O15"/>
    <mergeCell ref="M16:O16"/>
    <mergeCell ref="AD15:AE15"/>
    <mergeCell ref="B14:E14"/>
    <mergeCell ref="F14:G14"/>
    <mergeCell ref="B15:E15"/>
    <mergeCell ref="F15:G15"/>
    <mergeCell ref="B16:E16"/>
    <mergeCell ref="F16:G16"/>
    <mergeCell ref="B35:G37"/>
    <mergeCell ref="H35:Q37"/>
    <mergeCell ref="AK1:AN1"/>
    <mergeCell ref="B8:L8"/>
    <mergeCell ref="AL9:AM9"/>
    <mergeCell ref="AL10:AM10"/>
    <mergeCell ref="M8:O8"/>
    <mergeCell ref="M9:O9"/>
    <mergeCell ref="M10:O10"/>
    <mergeCell ref="AF9:AK9"/>
    <mergeCell ref="AF10:AK10"/>
    <mergeCell ref="AL23:AM24"/>
    <mergeCell ref="B23:O24"/>
    <mergeCell ref="B25:O26"/>
    <mergeCell ref="B27:O28"/>
    <mergeCell ref="AA27:AK28"/>
    <mergeCell ref="AA29:AK30"/>
    <mergeCell ref="B31:O32"/>
    <mergeCell ref="B12:E12"/>
    <mergeCell ref="F12:G12"/>
    <mergeCell ref="B13:E13"/>
    <mergeCell ref="F13:G13"/>
    <mergeCell ref="AL14:AM14"/>
    <mergeCell ref="AL15:AM15"/>
    <mergeCell ref="R36:AB36"/>
    <mergeCell ref="AC36:AM36"/>
    <mergeCell ref="R37:U37"/>
    <mergeCell ref="V37:AB37"/>
    <mergeCell ref="AC37:AF37"/>
    <mergeCell ref="AG37:AM37"/>
    <mergeCell ref="P31:R32"/>
    <mergeCell ref="Y31:Z32"/>
    <mergeCell ref="S31:X32"/>
    <mergeCell ref="AA31:AC32"/>
    <mergeCell ref="AD31:AI32"/>
    <mergeCell ref="R35:AB35"/>
    <mergeCell ref="AG40:AK40"/>
    <mergeCell ref="AG42:AK42"/>
    <mergeCell ref="AG39:AK39"/>
    <mergeCell ref="AG41:AK41"/>
    <mergeCell ref="AG43:AK43"/>
    <mergeCell ref="AD41:AF41"/>
    <mergeCell ref="AL25:AM26"/>
    <mergeCell ref="AL27:AM32"/>
    <mergeCell ref="AL40:AM40"/>
    <mergeCell ref="AL41:AM41"/>
    <mergeCell ref="AJ25:AK26"/>
    <mergeCell ref="AD40:AF40"/>
    <mergeCell ref="AL42:AM42"/>
    <mergeCell ref="AL43:AM43"/>
    <mergeCell ref="AD42:AF42"/>
    <mergeCell ref="AD43:AF43"/>
    <mergeCell ref="AD38:AF38"/>
    <mergeCell ref="AD39:AF39"/>
    <mergeCell ref="AJ31:AK32"/>
    <mergeCell ref="AC35:AM35"/>
    <mergeCell ref="AL38:AM38"/>
    <mergeCell ref="AL39:AM39"/>
    <mergeCell ref="AG38:AK38"/>
    <mergeCell ref="B70:AM82"/>
    <mergeCell ref="B69:AM69"/>
    <mergeCell ref="AC45:AM46"/>
    <mergeCell ref="B47:F48"/>
    <mergeCell ref="G47:Q48"/>
    <mergeCell ref="R47:AB48"/>
    <mergeCell ref="AC47:AM48"/>
    <mergeCell ref="B62:AM63"/>
    <mergeCell ref="AK64:AL65"/>
    <mergeCell ref="C64:F64"/>
    <mergeCell ref="G64:O64"/>
    <mergeCell ref="P64:U64"/>
    <mergeCell ref="V64:AA64"/>
    <mergeCell ref="C65:F65"/>
    <mergeCell ref="G65:O65"/>
    <mergeCell ref="P65:U65"/>
    <mergeCell ref="V65:AA65"/>
    <mergeCell ref="AB64:AC64"/>
    <mergeCell ref="AD64:AJ65"/>
    <mergeCell ref="B45:F46"/>
    <mergeCell ref="G45:Q46"/>
    <mergeCell ref="R45:AB46"/>
  </mergeCells>
  <phoneticPr fontId="2"/>
  <printOptions horizontalCentered="1"/>
  <pageMargins left="0.35433070866141736" right="0.31496062992125984" top="0.59055118110236227" bottom="0.23622047244094491" header="0.19685039370078741" footer="0.19685039370078741"/>
  <pageSetup paperSize="9" scale="55" fitToHeight="2" orientation="portrait" r:id="rId1"/>
  <headerFooter>
    <oddHeader>&amp;C&amp;F&amp;A</oddHeader>
  </headerFooter>
  <rowBreaks count="1" manualBreakCount="1">
    <brk id="68" max="3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52"/>
  <sheetViews>
    <sheetView workbookViewId="0"/>
  </sheetViews>
  <sheetFormatPr defaultRowHeight="13.5" x14ac:dyDescent="0.15"/>
  <sheetData>
    <row r="2" spans="1:14" x14ac:dyDescent="0.15">
      <c r="A2" t="s">
        <v>12</v>
      </c>
      <c r="F2" t="s">
        <v>390</v>
      </c>
      <c r="K2" t="s">
        <v>391</v>
      </c>
    </row>
    <row r="3" spans="1:14" x14ac:dyDescent="0.15">
      <c r="A3">
        <v>1</v>
      </c>
      <c r="B3">
        <v>0</v>
      </c>
      <c r="C3">
        <v>58000</v>
      </c>
      <c r="D3">
        <v>1</v>
      </c>
    </row>
    <row r="4" spans="1:14" x14ac:dyDescent="0.15">
      <c r="A4">
        <v>2</v>
      </c>
      <c r="B4">
        <v>63000</v>
      </c>
      <c r="C4">
        <v>68000</v>
      </c>
      <c r="D4">
        <v>2</v>
      </c>
    </row>
    <row r="5" spans="1:14" x14ac:dyDescent="0.15">
      <c r="A5">
        <v>3</v>
      </c>
      <c r="B5">
        <v>73000</v>
      </c>
      <c r="C5">
        <v>78000</v>
      </c>
      <c r="D5">
        <v>3</v>
      </c>
    </row>
    <row r="6" spans="1:14" x14ac:dyDescent="0.15">
      <c r="A6">
        <v>4</v>
      </c>
      <c r="B6">
        <v>83000</v>
      </c>
      <c r="C6">
        <v>88000</v>
      </c>
      <c r="D6">
        <v>4</v>
      </c>
      <c r="F6">
        <v>1</v>
      </c>
      <c r="G6">
        <v>0</v>
      </c>
      <c r="H6">
        <v>88000</v>
      </c>
      <c r="I6">
        <v>1</v>
      </c>
      <c r="K6">
        <v>1</v>
      </c>
      <c r="L6">
        <v>0</v>
      </c>
      <c r="M6">
        <v>88000</v>
      </c>
      <c r="N6">
        <v>1</v>
      </c>
    </row>
    <row r="7" spans="1:14" x14ac:dyDescent="0.15">
      <c r="A7">
        <v>5</v>
      </c>
      <c r="B7">
        <v>93000</v>
      </c>
      <c r="C7">
        <v>98000</v>
      </c>
      <c r="D7">
        <v>5</v>
      </c>
      <c r="F7">
        <v>2</v>
      </c>
      <c r="G7">
        <v>93000</v>
      </c>
      <c r="H7">
        <v>98000</v>
      </c>
      <c r="I7">
        <v>2</v>
      </c>
      <c r="K7">
        <v>2</v>
      </c>
      <c r="L7">
        <v>93000</v>
      </c>
      <c r="M7">
        <v>98000</v>
      </c>
      <c r="N7">
        <v>2</v>
      </c>
    </row>
    <row r="8" spans="1:14" x14ac:dyDescent="0.15">
      <c r="A8">
        <v>6</v>
      </c>
      <c r="B8">
        <v>101000</v>
      </c>
      <c r="C8">
        <v>104000</v>
      </c>
      <c r="D8">
        <v>6</v>
      </c>
      <c r="F8">
        <v>3</v>
      </c>
      <c r="G8">
        <v>101000</v>
      </c>
      <c r="H8">
        <v>104000</v>
      </c>
      <c r="I8">
        <v>3</v>
      </c>
      <c r="K8">
        <v>3</v>
      </c>
      <c r="L8">
        <v>101000</v>
      </c>
      <c r="M8">
        <v>104000</v>
      </c>
      <c r="N8">
        <v>3</v>
      </c>
    </row>
    <row r="9" spans="1:14" x14ac:dyDescent="0.15">
      <c r="A9">
        <v>7</v>
      </c>
      <c r="B9">
        <v>107000</v>
      </c>
      <c r="C9">
        <v>110000</v>
      </c>
      <c r="D9">
        <v>7</v>
      </c>
      <c r="F9">
        <v>4</v>
      </c>
      <c r="G9">
        <v>107000</v>
      </c>
      <c r="H9">
        <v>110000</v>
      </c>
      <c r="I9">
        <v>4</v>
      </c>
      <c r="K9">
        <v>4</v>
      </c>
      <c r="L9">
        <v>107000</v>
      </c>
      <c r="M9">
        <v>110000</v>
      </c>
      <c r="N9">
        <v>4</v>
      </c>
    </row>
    <row r="10" spans="1:14" x14ac:dyDescent="0.15">
      <c r="A10">
        <v>8</v>
      </c>
      <c r="B10">
        <v>114000</v>
      </c>
      <c r="C10">
        <v>118000</v>
      </c>
      <c r="D10">
        <v>8</v>
      </c>
      <c r="F10">
        <v>5</v>
      </c>
      <c r="G10">
        <v>114000</v>
      </c>
      <c r="H10">
        <v>118000</v>
      </c>
      <c r="I10">
        <v>5</v>
      </c>
      <c r="K10">
        <v>5</v>
      </c>
      <c r="L10">
        <v>114000</v>
      </c>
      <c r="M10">
        <v>118000</v>
      </c>
      <c r="N10">
        <v>5</v>
      </c>
    </row>
    <row r="11" spans="1:14" x14ac:dyDescent="0.15">
      <c r="A11">
        <v>9</v>
      </c>
      <c r="B11">
        <v>122000</v>
      </c>
      <c r="C11">
        <v>126000</v>
      </c>
      <c r="D11">
        <v>9</v>
      </c>
      <c r="F11">
        <v>6</v>
      </c>
      <c r="G11">
        <v>122000</v>
      </c>
      <c r="H11">
        <v>126000</v>
      </c>
      <c r="I11">
        <v>6</v>
      </c>
      <c r="K11">
        <v>6</v>
      </c>
      <c r="L11">
        <v>122000</v>
      </c>
      <c r="M11">
        <v>126000</v>
      </c>
      <c r="N11">
        <v>6</v>
      </c>
    </row>
    <row r="12" spans="1:14" x14ac:dyDescent="0.15">
      <c r="A12">
        <v>10</v>
      </c>
      <c r="B12">
        <v>130000</v>
      </c>
      <c r="C12">
        <v>134000</v>
      </c>
      <c r="D12">
        <v>10</v>
      </c>
      <c r="F12">
        <v>7</v>
      </c>
      <c r="G12">
        <v>130000</v>
      </c>
      <c r="H12">
        <v>134000</v>
      </c>
      <c r="I12">
        <v>7</v>
      </c>
      <c r="K12">
        <v>7</v>
      </c>
      <c r="L12">
        <v>130000</v>
      </c>
      <c r="M12">
        <v>134000</v>
      </c>
      <c r="N12">
        <v>7</v>
      </c>
    </row>
    <row r="13" spans="1:14" x14ac:dyDescent="0.15">
      <c r="A13">
        <v>11</v>
      </c>
      <c r="B13">
        <v>138000</v>
      </c>
      <c r="C13">
        <v>142000</v>
      </c>
      <c r="D13">
        <v>11</v>
      </c>
      <c r="F13">
        <v>8</v>
      </c>
      <c r="G13">
        <v>138000</v>
      </c>
      <c r="H13">
        <v>142000</v>
      </c>
      <c r="I13">
        <v>8</v>
      </c>
      <c r="K13">
        <v>8</v>
      </c>
      <c r="L13">
        <v>138000</v>
      </c>
      <c r="M13">
        <v>142000</v>
      </c>
      <c r="N13">
        <v>8</v>
      </c>
    </row>
    <row r="14" spans="1:14" x14ac:dyDescent="0.15">
      <c r="A14">
        <v>12</v>
      </c>
      <c r="B14">
        <v>146000</v>
      </c>
      <c r="C14">
        <v>150000</v>
      </c>
      <c r="D14">
        <v>12</v>
      </c>
      <c r="F14">
        <v>9</v>
      </c>
      <c r="G14">
        <v>146000</v>
      </c>
      <c r="H14">
        <v>150000</v>
      </c>
      <c r="I14">
        <v>9</v>
      </c>
      <c r="K14">
        <v>9</v>
      </c>
      <c r="L14">
        <v>146000</v>
      </c>
      <c r="M14">
        <v>150000</v>
      </c>
      <c r="N14">
        <v>9</v>
      </c>
    </row>
    <row r="15" spans="1:14" x14ac:dyDescent="0.15">
      <c r="A15">
        <v>13</v>
      </c>
      <c r="B15">
        <v>155000</v>
      </c>
      <c r="C15">
        <v>160000</v>
      </c>
      <c r="D15">
        <v>13</v>
      </c>
      <c r="F15">
        <v>10</v>
      </c>
      <c r="G15">
        <v>155000</v>
      </c>
      <c r="H15">
        <v>160000</v>
      </c>
      <c r="I15">
        <v>10</v>
      </c>
      <c r="K15">
        <v>10</v>
      </c>
      <c r="L15">
        <v>155000</v>
      </c>
      <c r="M15">
        <v>160000</v>
      </c>
      <c r="N15">
        <v>10</v>
      </c>
    </row>
    <row r="16" spans="1:14" x14ac:dyDescent="0.15">
      <c r="A16">
        <v>14</v>
      </c>
      <c r="B16">
        <v>165000</v>
      </c>
      <c r="C16">
        <v>170000</v>
      </c>
      <c r="D16">
        <v>14</v>
      </c>
      <c r="F16">
        <v>11</v>
      </c>
      <c r="G16">
        <v>165000</v>
      </c>
      <c r="H16">
        <v>170000</v>
      </c>
      <c r="I16">
        <v>11</v>
      </c>
      <c r="K16">
        <v>11</v>
      </c>
      <c r="L16">
        <v>165000</v>
      </c>
      <c r="M16">
        <v>170000</v>
      </c>
      <c r="N16">
        <v>11</v>
      </c>
    </row>
    <row r="17" spans="1:14" x14ac:dyDescent="0.15">
      <c r="A17">
        <v>15</v>
      </c>
      <c r="B17">
        <v>175000</v>
      </c>
      <c r="C17">
        <v>180000</v>
      </c>
      <c r="D17">
        <v>15</v>
      </c>
      <c r="F17">
        <v>12</v>
      </c>
      <c r="G17">
        <v>175000</v>
      </c>
      <c r="H17">
        <v>180000</v>
      </c>
      <c r="I17">
        <v>12</v>
      </c>
      <c r="K17">
        <v>12</v>
      </c>
      <c r="L17">
        <v>175000</v>
      </c>
      <c r="M17">
        <v>180000</v>
      </c>
      <c r="N17">
        <v>12</v>
      </c>
    </row>
    <row r="18" spans="1:14" x14ac:dyDescent="0.15">
      <c r="A18">
        <v>16</v>
      </c>
      <c r="B18">
        <v>185000</v>
      </c>
      <c r="C18">
        <v>190000</v>
      </c>
      <c r="D18">
        <v>16</v>
      </c>
      <c r="F18">
        <v>13</v>
      </c>
      <c r="G18">
        <v>185000</v>
      </c>
      <c r="H18">
        <v>190000</v>
      </c>
      <c r="I18">
        <v>13</v>
      </c>
      <c r="K18">
        <v>13</v>
      </c>
      <c r="L18">
        <v>185000</v>
      </c>
      <c r="M18">
        <v>190000</v>
      </c>
      <c r="N18">
        <v>13</v>
      </c>
    </row>
    <row r="19" spans="1:14" x14ac:dyDescent="0.15">
      <c r="A19">
        <v>17</v>
      </c>
      <c r="B19">
        <v>195000</v>
      </c>
      <c r="C19">
        <v>200000</v>
      </c>
      <c r="D19">
        <v>17</v>
      </c>
      <c r="F19">
        <v>14</v>
      </c>
      <c r="G19">
        <v>195000</v>
      </c>
      <c r="H19">
        <v>200000</v>
      </c>
      <c r="I19">
        <v>14</v>
      </c>
      <c r="K19">
        <v>14</v>
      </c>
      <c r="L19">
        <v>195000</v>
      </c>
      <c r="M19">
        <v>200000</v>
      </c>
      <c r="N19">
        <v>14</v>
      </c>
    </row>
    <row r="20" spans="1:14" x14ac:dyDescent="0.15">
      <c r="A20">
        <v>18</v>
      </c>
      <c r="B20">
        <v>210000</v>
      </c>
      <c r="C20">
        <v>220000</v>
      </c>
      <c r="D20">
        <v>18</v>
      </c>
      <c r="F20">
        <v>15</v>
      </c>
      <c r="G20">
        <v>210000</v>
      </c>
      <c r="H20">
        <v>220000</v>
      </c>
      <c r="I20">
        <v>15</v>
      </c>
      <c r="K20">
        <v>15</v>
      </c>
      <c r="L20">
        <v>210000</v>
      </c>
      <c r="M20">
        <v>220000</v>
      </c>
      <c r="N20">
        <v>15</v>
      </c>
    </row>
    <row r="21" spans="1:14" x14ac:dyDescent="0.15">
      <c r="A21">
        <v>19</v>
      </c>
      <c r="B21">
        <v>230000</v>
      </c>
      <c r="C21">
        <v>240000</v>
      </c>
      <c r="D21">
        <v>19</v>
      </c>
      <c r="F21">
        <v>16</v>
      </c>
      <c r="G21">
        <v>230000</v>
      </c>
      <c r="H21">
        <v>240000</v>
      </c>
      <c r="I21">
        <v>16</v>
      </c>
      <c r="K21">
        <v>16</v>
      </c>
      <c r="L21">
        <v>230000</v>
      </c>
      <c r="M21">
        <v>240000</v>
      </c>
      <c r="N21">
        <v>16</v>
      </c>
    </row>
    <row r="22" spans="1:14" x14ac:dyDescent="0.15">
      <c r="A22">
        <v>20</v>
      </c>
      <c r="B22">
        <v>250000</v>
      </c>
      <c r="C22">
        <v>260000</v>
      </c>
      <c r="D22">
        <v>20</v>
      </c>
      <c r="F22">
        <v>17</v>
      </c>
      <c r="G22">
        <v>250000</v>
      </c>
      <c r="H22">
        <v>260000</v>
      </c>
      <c r="I22">
        <v>17</v>
      </c>
      <c r="K22">
        <v>17</v>
      </c>
      <c r="L22">
        <v>250000</v>
      </c>
      <c r="M22">
        <v>260000</v>
      </c>
      <c r="N22">
        <v>17</v>
      </c>
    </row>
    <row r="23" spans="1:14" x14ac:dyDescent="0.15">
      <c r="A23">
        <v>21</v>
      </c>
      <c r="B23">
        <v>270000</v>
      </c>
      <c r="C23">
        <v>280000</v>
      </c>
      <c r="D23">
        <v>21</v>
      </c>
      <c r="F23">
        <v>18</v>
      </c>
      <c r="G23">
        <v>270000</v>
      </c>
      <c r="H23">
        <v>280000</v>
      </c>
      <c r="I23">
        <v>18</v>
      </c>
      <c r="K23">
        <v>18</v>
      </c>
      <c r="L23">
        <v>270000</v>
      </c>
      <c r="M23">
        <v>280000</v>
      </c>
      <c r="N23">
        <v>18</v>
      </c>
    </row>
    <row r="24" spans="1:14" x14ac:dyDescent="0.15">
      <c r="A24">
        <v>22</v>
      </c>
      <c r="B24">
        <v>290000</v>
      </c>
      <c r="C24">
        <v>300000</v>
      </c>
      <c r="D24">
        <v>22</v>
      </c>
      <c r="F24">
        <v>19</v>
      </c>
      <c r="G24">
        <v>290000</v>
      </c>
      <c r="H24">
        <v>300000</v>
      </c>
      <c r="I24">
        <v>19</v>
      </c>
      <c r="K24">
        <v>19</v>
      </c>
      <c r="L24">
        <v>290000</v>
      </c>
      <c r="M24">
        <v>300000</v>
      </c>
      <c r="N24">
        <v>19</v>
      </c>
    </row>
    <row r="25" spans="1:14" x14ac:dyDescent="0.15">
      <c r="A25">
        <v>23</v>
      </c>
      <c r="B25">
        <v>310000</v>
      </c>
      <c r="C25">
        <v>320000</v>
      </c>
      <c r="D25">
        <v>23</v>
      </c>
      <c r="F25">
        <v>20</v>
      </c>
      <c r="G25">
        <v>310000</v>
      </c>
      <c r="H25">
        <v>320000</v>
      </c>
      <c r="I25">
        <v>20</v>
      </c>
      <c r="K25">
        <v>20</v>
      </c>
      <c r="L25">
        <v>310000</v>
      </c>
      <c r="M25">
        <v>320000</v>
      </c>
      <c r="N25">
        <v>20</v>
      </c>
    </row>
    <row r="26" spans="1:14" x14ac:dyDescent="0.15">
      <c r="A26">
        <v>24</v>
      </c>
      <c r="B26">
        <v>330000</v>
      </c>
      <c r="C26">
        <v>340000</v>
      </c>
      <c r="D26">
        <v>24</v>
      </c>
      <c r="F26">
        <v>21</v>
      </c>
      <c r="G26">
        <v>330000</v>
      </c>
      <c r="H26">
        <v>340000</v>
      </c>
      <c r="I26">
        <v>21</v>
      </c>
      <c r="K26">
        <v>21</v>
      </c>
      <c r="L26">
        <v>330000</v>
      </c>
      <c r="M26">
        <v>340000</v>
      </c>
      <c r="N26">
        <v>21</v>
      </c>
    </row>
    <row r="27" spans="1:14" x14ac:dyDescent="0.15">
      <c r="A27">
        <v>25</v>
      </c>
      <c r="B27">
        <v>350000</v>
      </c>
      <c r="C27">
        <v>360000</v>
      </c>
      <c r="D27">
        <v>25</v>
      </c>
      <c r="F27">
        <v>22</v>
      </c>
      <c r="G27">
        <v>350000</v>
      </c>
      <c r="H27">
        <v>360000</v>
      </c>
      <c r="I27">
        <v>22</v>
      </c>
      <c r="K27">
        <v>22</v>
      </c>
      <c r="L27">
        <v>350000</v>
      </c>
      <c r="M27">
        <v>360000</v>
      </c>
      <c r="N27">
        <v>22</v>
      </c>
    </row>
    <row r="28" spans="1:14" x14ac:dyDescent="0.15">
      <c r="A28">
        <v>26</v>
      </c>
      <c r="B28">
        <v>370000</v>
      </c>
      <c r="C28">
        <v>380000</v>
      </c>
      <c r="D28">
        <v>26</v>
      </c>
      <c r="F28">
        <v>23</v>
      </c>
      <c r="G28">
        <v>370000</v>
      </c>
      <c r="H28">
        <v>380000</v>
      </c>
      <c r="I28">
        <v>23</v>
      </c>
      <c r="K28">
        <v>23</v>
      </c>
      <c r="L28">
        <v>370000</v>
      </c>
      <c r="M28">
        <v>380000</v>
      </c>
      <c r="N28">
        <v>23</v>
      </c>
    </row>
    <row r="29" spans="1:14" x14ac:dyDescent="0.15">
      <c r="A29">
        <v>27</v>
      </c>
      <c r="B29">
        <v>395000</v>
      </c>
      <c r="C29">
        <v>410000</v>
      </c>
      <c r="D29">
        <v>27</v>
      </c>
      <c r="F29">
        <v>24</v>
      </c>
      <c r="G29">
        <v>395000</v>
      </c>
      <c r="H29">
        <v>410000</v>
      </c>
      <c r="I29">
        <v>24</v>
      </c>
      <c r="K29">
        <v>24</v>
      </c>
      <c r="L29">
        <v>395000</v>
      </c>
      <c r="M29">
        <v>410000</v>
      </c>
      <c r="N29">
        <v>24</v>
      </c>
    </row>
    <row r="30" spans="1:14" x14ac:dyDescent="0.15">
      <c r="A30">
        <v>28</v>
      </c>
      <c r="B30">
        <v>425000</v>
      </c>
      <c r="C30">
        <v>440000</v>
      </c>
      <c r="D30">
        <v>28</v>
      </c>
      <c r="F30">
        <v>25</v>
      </c>
      <c r="G30">
        <v>425000</v>
      </c>
      <c r="H30">
        <v>440000</v>
      </c>
      <c r="I30">
        <v>25</v>
      </c>
      <c r="K30">
        <v>25</v>
      </c>
      <c r="L30">
        <v>425000</v>
      </c>
      <c r="M30">
        <v>440000</v>
      </c>
      <c r="N30">
        <v>25</v>
      </c>
    </row>
    <row r="31" spans="1:14" x14ac:dyDescent="0.15">
      <c r="A31">
        <v>29</v>
      </c>
      <c r="B31">
        <v>455000</v>
      </c>
      <c r="C31">
        <v>470000</v>
      </c>
      <c r="D31">
        <v>29</v>
      </c>
      <c r="F31">
        <v>26</v>
      </c>
      <c r="G31">
        <v>455000</v>
      </c>
      <c r="H31">
        <v>470000</v>
      </c>
      <c r="I31">
        <v>26</v>
      </c>
      <c r="K31">
        <v>26</v>
      </c>
      <c r="L31">
        <v>455000</v>
      </c>
      <c r="M31">
        <v>470000</v>
      </c>
      <c r="N31">
        <v>26</v>
      </c>
    </row>
    <row r="32" spans="1:14" x14ac:dyDescent="0.15">
      <c r="A32">
        <v>30</v>
      </c>
      <c r="B32">
        <v>485000</v>
      </c>
      <c r="C32">
        <v>500000</v>
      </c>
      <c r="D32">
        <v>30</v>
      </c>
      <c r="F32">
        <v>27</v>
      </c>
      <c r="G32">
        <v>485000</v>
      </c>
      <c r="H32">
        <v>500000</v>
      </c>
      <c r="I32">
        <v>27</v>
      </c>
      <c r="K32">
        <v>27</v>
      </c>
      <c r="L32">
        <v>485000</v>
      </c>
      <c r="M32">
        <v>500000</v>
      </c>
      <c r="N32">
        <v>27</v>
      </c>
    </row>
    <row r="33" spans="1:14" x14ac:dyDescent="0.15">
      <c r="A33">
        <v>31</v>
      </c>
      <c r="B33">
        <v>515000</v>
      </c>
      <c r="C33">
        <v>530000</v>
      </c>
      <c r="D33">
        <v>31</v>
      </c>
      <c r="F33">
        <v>28</v>
      </c>
      <c r="G33">
        <v>515000</v>
      </c>
      <c r="H33">
        <v>530000</v>
      </c>
      <c r="I33">
        <v>28</v>
      </c>
      <c r="K33">
        <v>28</v>
      </c>
      <c r="L33">
        <v>515000</v>
      </c>
      <c r="M33">
        <v>530000</v>
      </c>
      <c r="N33">
        <v>28</v>
      </c>
    </row>
    <row r="34" spans="1:14" x14ac:dyDescent="0.15">
      <c r="A34">
        <v>32</v>
      </c>
      <c r="B34">
        <v>545000</v>
      </c>
      <c r="C34">
        <v>560000</v>
      </c>
      <c r="D34">
        <v>32</v>
      </c>
      <c r="F34">
        <v>29</v>
      </c>
      <c r="G34">
        <v>545000</v>
      </c>
      <c r="H34">
        <v>560000</v>
      </c>
      <c r="I34">
        <v>29</v>
      </c>
      <c r="K34">
        <v>29</v>
      </c>
      <c r="L34">
        <v>545000</v>
      </c>
      <c r="M34">
        <v>560000</v>
      </c>
      <c r="N34">
        <v>29</v>
      </c>
    </row>
    <row r="35" spans="1:14" x14ac:dyDescent="0.15">
      <c r="A35">
        <v>33</v>
      </c>
      <c r="B35">
        <v>575000</v>
      </c>
      <c r="C35">
        <v>590000</v>
      </c>
      <c r="D35">
        <v>33</v>
      </c>
      <c r="F35">
        <v>30</v>
      </c>
      <c r="G35">
        <v>575000</v>
      </c>
      <c r="H35">
        <v>590000</v>
      </c>
      <c r="I35">
        <v>30</v>
      </c>
      <c r="K35">
        <v>30</v>
      </c>
      <c r="L35">
        <v>575000</v>
      </c>
      <c r="M35">
        <v>590000</v>
      </c>
      <c r="N35">
        <v>30</v>
      </c>
    </row>
    <row r="36" spans="1:14" x14ac:dyDescent="0.15">
      <c r="A36">
        <v>34</v>
      </c>
      <c r="B36">
        <v>605000</v>
      </c>
      <c r="C36">
        <v>620000</v>
      </c>
      <c r="D36">
        <v>34</v>
      </c>
      <c r="F36">
        <v>31</v>
      </c>
      <c r="G36">
        <v>605000</v>
      </c>
      <c r="H36">
        <v>620000</v>
      </c>
      <c r="I36">
        <v>31</v>
      </c>
      <c r="K36">
        <v>31</v>
      </c>
      <c r="L36">
        <v>605000</v>
      </c>
      <c r="M36">
        <v>620000</v>
      </c>
      <c r="N36">
        <v>31</v>
      </c>
    </row>
    <row r="37" spans="1:14" x14ac:dyDescent="0.15">
      <c r="A37">
        <v>35</v>
      </c>
      <c r="B37">
        <v>635000</v>
      </c>
      <c r="C37">
        <v>650000</v>
      </c>
      <c r="D37">
        <v>35</v>
      </c>
      <c r="F37">
        <v>32</v>
      </c>
      <c r="G37">
        <v>635000</v>
      </c>
      <c r="H37">
        <v>650000</v>
      </c>
      <c r="I37">
        <v>32</v>
      </c>
      <c r="K37">
        <v>32</v>
      </c>
      <c r="L37">
        <v>635000</v>
      </c>
      <c r="M37">
        <v>650000</v>
      </c>
      <c r="N37">
        <v>32</v>
      </c>
    </row>
    <row r="38" spans="1:14" x14ac:dyDescent="0.15">
      <c r="A38">
        <v>36</v>
      </c>
      <c r="B38">
        <v>665000</v>
      </c>
      <c r="C38">
        <v>680000</v>
      </c>
      <c r="D38">
        <v>36</v>
      </c>
    </row>
    <row r="39" spans="1:14" x14ac:dyDescent="0.15">
      <c r="A39">
        <v>37</v>
      </c>
      <c r="B39">
        <v>695000</v>
      </c>
      <c r="C39">
        <v>710000</v>
      </c>
      <c r="D39">
        <v>37</v>
      </c>
    </row>
    <row r="40" spans="1:14" x14ac:dyDescent="0.15">
      <c r="A40">
        <v>38</v>
      </c>
      <c r="B40">
        <v>730000</v>
      </c>
      <c r="C40">
        <v>750000</v>
      </c>
      <c r="D40">
        <v>38</v>
      </c>
    </row>
    <row r="41" spans="1:14" x14ac:dyDescent="0.15">
      <c r="A41">
        <v>39</v>
      </c>
      <c r="B41">
        <v>770000</v>
      </c>
      <c r="C41">
        <v>790000</v>
      </c>
      <c r="D41">
        <v>39</v>
      </c>
    </row>
    <row r="42" spans="1:14" x14ac:dyDescent="0.15">
      <c r="A42">
        <v>40</v>
      </c>
      <c r="B42">
        <v>810000</v>
      </c>
      <c r="C42">
        <v>830000</v>
      </c>
      <c r="D42">
        <v>40</v>
      </c>
    </row>
    <row r="43" spans="1:14" x14ac:dyDescent="0.15">
      <c r="A43">
        <v>41</v>
      </c>
      <c r="B43">
        <v>855000</v>
      </c>
      <c r="C43">
        <v>880000</v>
      </c>
      <c r="D43">
        <v>41</v>
      </c>
    </row>
    <row r="44" spans="1:14" x14ac:dyDescent="0.15">
      <c r="A44">
        <v>42</v>
      </c>
      <c r="B44">
        <v>905000</v>
      </c>
      <c r="C44">
        <v>930000</v>
      </c>
      <c r="D44">
        <v>42</v>
      </c>
    </row>
    <row r="45" spans="1:14" x14ac:dyDescent="0.15">
      <c r="A45">
        <v>43</v>
      </c>
      <c r="B45">
        <v>955000</v>
      </c>
      <c r="C45">
        <v>980000</v>
      </c>
      <c r="D45">
        <v>43</v>
      </c>
    </row>
    <row r="46" spans="1:14" x14ac:dyDescent="0.15">
      <c r="A46">
        <v>44</v>
      </c>
      <c r="B46">
        <v>1005000</v>
      </c>
      <c r="C46">
        <v>1030000</v>
      </c>
      <c r="D46">
        <v>44</v>
      </c>
    </row>
    <row r="47" spans="1:14" x14ac:dyDescent="0.15">
      <c r="A47">
        <v>45</v>
      </c>
      <c r="B47">
        <v>1055000</v>
      </c>
      <c r="C47">
        <v>1090000</v>
      </c>
      <c r="D47">
        <v>45</v>
      </c>
    </row>
    <row r="48" spans="1:14" x14ac:dyDescent="0.15">
      <c r="A48">
        <v>46</v>
      </c>
      <c r="B48">
        <v>1115000</v>
      </c>
      <c r="C48">
        <v>1150000</v>
      </c>
      <c r="D48">
        <v>46</v>
      </c>
    </row>
    <row r="49" spans="1:4" x14ac:dyDescent="0.15">
      <c r="A49">
        <v>47</v>
      </c>
      <c r="B49">
        <v>1175000</v>
      </c>
      <c r="C49">
        <v>1210000</v>
      </c>
      <c r="D49">
        <v>47</v>
      </c>
    </row>
    <row r="50" spans="1:4" x14ac:dyDescent="0.15">
      <c r="A50">
        <v>48</v>
      </c>
      <c r="B50">
        <v>1235000</v>
      </c>
      <c r="C50">
        <v>1270000</v>
      </c>
      <c r="D50">
        <v>48</v>
      </c>
    </row>
    <row r="51" spans="1:4" x14ac:dyDescent="0.15">
      <c r="A51">
        <v>49</v>
      </c>
      <c r="B51">
        <v>1295000</v>
      </c>
      <c r="C51">
        <v>1330000</v>
      </c>
      <c r="D51">
        <v>49</v>
      </c>
    </row>
    <row r="52" spans="1:4" x14ac:dyDescent="0.15">
      <c r="A52">
        <v>50</v>
      </c>
      <c r="B52">
        <v>1355000</v>
      </c>
      <c r="C52">
        <v>1390000</v>
      </c>
      <c r="D52">
        <v>50</v>
      </c>
    </row>
  </sheetData>
  <sheetProtection algorithmName="SHA-512" hashValue="cI0Nq06wN13GlvEhsrv3KytCcqAbHmn/SZOu+FTa0aMLUjToZe3WYatnod0OrtlCyT55uFaQjOFFnChDVwTCoQ==" saltValue="fm31FOlLOxAm/3GfbRPHgw=="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【説明】</vt:lpstr>
      <vt:lpstr>【入力用（定時用）】</vt:lpstr>
      <vt:lpstr>【入力用（随時用）】</vt:lpstr>
      <vt:lpstr>【判定】</vt:lpstr>
      <vt:lpstr>様式１【申立書】</vt:lpstr>
      <vt:lpstr>申立書記載例</vt:lpstr>
      <vt:lpstr>様式２【同意書（定時決定用）】</vt:lpstr>
      <vt:lpstr>様式３【同意書（随時改定用）】</vt:lpstr>
      <vt:lpstr>等級表R4.10～</vt:lpstr>
      <vt:lpstr>様式１ブランク</vt:lpstr>
      <vt:lpstr>様式２ブランク</vt:lpstr>
      <vt:lpstr>様式３ブランク</vt:lpstr>
      <vt:lpstr>【説明】!Print_Area</vt:lpstr>
      <vt:lpstr>'【入力用（随時用）】'!Print_Area</vt:lpstr>
      <vt:lpstr>'【入力用（定時用）】'!Print_Area</vt:lpstr>
      <vt:lpstr>【判定】!Print_Area</vt:lpstr>
      <vt:lpstr>申立書記載例!Print_Area</vt:lpstr>
      <vt:lpstr>様式１【申立書】!Print_Area</vt:lpstr>
      <vt:lpstr>様式１ブランク!Print_Area</vt:lpstr>
      <vt:lpstr>'様式２【同意書（定時決定用）】'!Print_Area</vt:lpstr>
      <vt:lpstr>様式２ブランク!Print_Area</vt:lpstr>
      <vt:lpstr>'様式３【同意書（随時改定用）】'!Print_Area</vt:lpstr>
      <vt:lpstr>様式３ブランク!Print_Area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植松　智子</dc:creator>
  <cp:lastModifiedBy>共済組合（大西　加那子）</cp:lastModifiedBy>
  <cp:lastPrinted>2024-05-30T05:41:20Z</cp:lastPrinted>
  <dcterms:created xsi:type="dcterms:W3CDTF">2018-07-20T05:11:53Z</dcterms:created>
  <dcterms:modified xsi:type="dcterms:W3CDTF">2025-02-13T09:18:23Z</dcterms:modified>
</cp:coreProperties>
</file>