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kyousai\Desktop\名称変更等\給付金関係\"/>
    </mc:Choice>
  </mc:AlternateContent>
  <xr:revisionPtr revIDLastSave="0" documentId="13_ncr:1_{485E3F89-4EFB-4E13-B3C4-F18B6597EC3E}" xr6:coauthVersionLast="36" xr6:coauthVersionMax="36" xr10:uidLastSave="{00000000-0000-0000-0000-000000000000}"/>
  <bookViews>
    <workbookView xWindow="0" yWindow="0" windowWidth="20490" windowHeight="7335" tabRatio="725" activeTab="1" xr2:uid="{00000000-000D-0000-FFFF-FFFF00000000}"/>
  </bookViews>
  <sheets>
    <sheet name="説明" sheetId="12" r:id="rId1"/>
    <sheet name="【試算及び報酬支給額証明書】" sheetId="7" r:id="rId2"/>
    <sheet name="例①支給割合変更なし" sheetId="10" r:id="rId3"/>
    <sheet name="例②月途中で支給割合変更あり" sheetId="9" r:id="rId4"/>
    <sheet name="例③試算結果0円" sheetId="11" r:id="rId5"/>
    <sheet name="例④給料半減で祝日あり" sheetId="13" r:id="rId6"/>
  </sheets>
  <definedNames>
    <definedName name="_xlnm.Print_Area" localSheetId="1">【試算及び報酬支給額証明書】!$A$1:$AK$66</definedName>
    <definedName name="_xlnm.Print_Area" localSheetId="0">説明!$A$1:$M$51</definedName>
    <definedName name="_xlnm.Print_Area" localSheetId="2">例①支給割合変更なし!$A$1:$AL$66</definedName>
    <definedName name="_xlnm.Print_Area" localSheetId="4">例③試算結果0円!$A$1:$AL$66</definedName>
  </definedNames>
  <calcPr calcId="191029"/>
</workbook>
</file>

<file path=xl/calcChain.xml><?xml version="1.0" encoding="utf-8"?>
<calcChain xmlns="http://schemas.openxmlformats.org/spreadsheetml/2006/main">
  <c r="D64" i="13" l="1"/>
  <c r="AC63" i="13"/>
  <c r="J56" i="13"/>
  <c r="AE52" i="13"/>
  <c r="K62" i="13" s="1"/>
  <c r="AF62" i="13" s="1"/>
  <c r="AE51" i="13"/>
  <c r="AE50" i="13"/>
  <c r="V31" i="13"/>
  <c r="S31" i="13"/>
  <c r="M31" i="13"/>
  <c r="J31" i="13"/>
  <c r="X30" i="13"/>
  <c r="V30" i="13"/>
  <c r="S30" i="13"/>
  <c r="O30" i="13"/>
  <c r="M30" i="13"/>
  <c r="J30" i="13"/>
  <c r="X29" i="13"/>
  <c r="V29" i="13"/>
  <c r="S29" i="13"/>
  <c r="O29" i="13"/>
  <c r="M29" i="13"/>
  <c r="J29" i="13"/>
  <c r="X28" i="13"/>
  <c r="V28" i="13"/>
  <c r="S28" i="13"/>
  <c r="O28" i="13"/>
  <c r="M28" i="13"/>
  <c r="J28" i="13"/>
  <c r="X27" i="13"/>
  <c r="V27" i="13"/>
  <c r="S27" i="13"/>
  <c r="O27" i="13"/>
  <c r="M27" i="13"/>
  <c r="J27" i="13"/>
  <c r="V26" i="13"/>
  <c r="X26" i="13" s="1"/>
  <c r="S26" i="13"/>
  <c r="M26" i="13"/>
  <c r="J26" i="13"/>
  <c r="AE25" i="13"/>
  <c r="D54" i="13" s="1"/>
  <c r="X25" i="13"/>
  <c r="V25" i="13"/>
  <c r="S25" i="13"/>
  <c r="O25" i="13"/>
  <c r="M25" i="13"/>
  <c r="J25" i="13"/>
  <c r="V24" i="13"/>
  <c r="X24" i="13" s="1"/>
  <c r="S24" i="13"/>
  <c r="M24" i="13"/>
  <c r="J24" i="13"/>
  <c r="X23" i="13"/>
  <c r="V23" i="13"/>
  <c r="S23" i="13"/>
  <c r="O23" i="13"/>
  <c r="M23" i="13"/>
  <c r="J23" i="13"/>
  <c r="T19" i="13"/>
  <c r="K19" i="13"/>
  <c r="T18" i="13"/>
  <c r="K18" i="13"/>
  <c r="T17" i="13"/>
  <c r="K17" i="13"/>
  <c r="T16" i="13"/>
  <c r="K16" i="13"/>
  <c r="X31" i="13" l="1"/>
  <c r="T32" i="13" s="1"/>
  <c r="V51" i="13" s="1"/>
  <c r="O26" i="13"/>
  <c r="O31" i="13"/>
  <c r="T20" i="13"/>
  <c r="V50" i="13" s="1"/>
  <c r="O24" i="13"/>
  <c r="K20" i="13"/>
  <c r="M50" i="13" s="1"/>
  <c r="D55" i="13"/>
  <c r="D57" i="13" s="1"/>
  <c r="R56" i="13"/>
  <c r="J58" i="13" s="1"/>
  <c r="AB62" i="13"/>
  <c r="T62" i="13"/>
  <c r="T19" i="10"/>
  <c r="T18" i="10"/>
  <c r="T17" i="10"/>
  <c r="T16" i="10"/>
  <c r="K19" i="10"/>
  <c r="K18" i="10"/>
  <c r="K17" i="10"/>
  <c r="K16" i="10"/>
  <c r="T19" i="11"/>
  <c r="T18" i="11"/>
  <c r="T17" i="11"/>
  <c r="T16" i="11"/>
  <c r="K19" i="11"/>
  <c r="K18" i="11"/>
  <c r="K17" i="11"/>
  <c r="K16" i="11"/>
  <c r="T19" i="9"/>
  <c r="T18" i="9"/>
  <c r="T17" i="9"/>
  <c r="T16" i="9"/>
  <c r="K19" i="9"/>
  <c r="K18" i="9"/>
  <c r="K17" i="9"/>
  <c r="K16" i="9"/>
  <c r="K32" i="13" l="1"/>
  <c r="V52" i="13"/>
  <c r="K61" i="13" s="1"/>
  <c r="D58" i="13"/>
  <c r="D59" i="13"/>
  <c r="D63" i="13"/>
  <c r="D62" i="13"/>
  <c r="M51" i="13"/>
  <c r="M52" i="13" s="1"/>
  <c r="K60" i="13" s="1"/>
  <c r="R58" i="13"/>
  <c r="T19" i="7"/>
  <c r="T18" i="7"/>
  <c r="T17" i="7"/>
  <c r="T16" i="7"/>
  <c r="K19" i="7"/>
  <c r="K18" i="7"/>
  <c r="K17" i="7"/>
  <c r="K16" i="7"/>
  <c r="J66" i="13" l="1"/>
  <c r="B57" i="13"/>
  <c r="B59" i="13"/>
  <c r="B58" i="13"/>
  <c r="T61" i="13"/>
  <c r="AB61" i="13" s="1"/>
  <c r="AF61" i="13" s="1"/>
  <c r="T60" i="13"/>
  <c r="V31" i="7"/>
  <c r="V30" i="7"/>
  <c r="V29" i="7"/>
  <c r="V28" i="7"/>
  <c r="V27" i="7"/>
  <c r="V26" i="7"/>
  <c r="V25" i="7"/>
  <c r="V24" i="7"/>
  <c r="V23" i="7"/>
  <c r="M31" i="7"/>
  <c r="M30" i="7"/>
  <c r="M29" i="7"/>
  <c r="M28" i="7"/>
  <c r="M27" i="7"/>
  <c r="M26" i="7"/>
  <c r="M25" i="7"/>
  <c r="M24" i="7"/>
  <c r="M23" i="7"/>
  <c r="M31" i="10"/>
  <c r="M30" i="10"/>
  <c r="M29" i="10"/>
  <c r="M28" i="10"/>
  <c r="M27" i="10"/>
  <c r="M26" i="10"/>
  <c r="M25" i="10"/>
  <c r="M24" i="10"/>
  <c r="M23" i="10"/>
  <c r="T63" i="13" l="1"/>
  <c r="N66" i="13" s="1"/>
  <c r="AB60" i="13"/>
  <c r="V31" i="11"/>
  <c r="V30" i="11"/>
  <c r="V29" i="11"/>
  <c r="V28" i="11"/>
  <c r="V27" i="11"/>
  <c r="V26" i="11"/>
  <c r="V25" i="11"/>
  <c r="V24" i="11"/>
  <c r="V23" i="11"/>
  <c r="V31" i="10"/>
  <c r="V30" i="10"/>
  <c r="V29" i="10"/>
  <c r="V28" i="10"/>
  <c r="V27" i="10"/>
  <c r="V26" i="10"/>
  <c r="V25" i="10"/>
  <c r="V24" i="10"/>
  <c r="V23" i="10"/>
  <c r="X25" i="11"/>
  <c r="X30" i="9"/>
  <c r="X29" i="9"/>
  <c r="X28" i="9"/>
  <c r="X27" i="9"/>
  <c r="X25" i="9"/>
  <c r="AB63" i="13" l="1"/>
  <c r="AF60" i="13"/>
  <c r="AF63" i="13" s="1"/>
  <c r="R66" i="13" s="1"/>
  <c r="V66" i="13" s="1"/>
  <c r="AE12" i="13" s="1"/>
  <c r="V31" i="9"/>
  <c r="V30" i="9"/>
  <c r="V29" i="9"/>
  <c r="V28" i="9"/>
  <c r="V27" i="9"/>
  <c r="V26" i="9"/>
  <c r="V25" i="9"/>
  <c r="V24" i="9"/>
  <c r="V23" i="9"/>
  <c r="X23" i="9" s="1"/>
  <c r="S31" i="9" l="1"/>
  <c r="X31" i="9" s="1"/>
  <c r="S30" i="9"/>
  <c r="S29" i="9"/>
  <c r="S28" i="9"/>
  <c r="S27" i="9"/>
  <c r="S26" i="9"/>
  <c r="X26" i="9" s="1"/>
  <c r="S25" i="9"/>
  <c r="S24" i="9"/>
  <c r="X24" i="9" s="1"/>
  <c r="S23" i="9" l="1"/>
  <c r="M31" i="9"/>
  <c r="M30" i="9"/>
  <c r="M29" i="9"/>
  <c r="M28" i="9"/>
  <c r="M27" i="9"/>
  <c r="M26" i="9"/>
  <c r="M25" i="9"/>
  <c r="M24" i="9"/>
  <c r="M23" i="9"/>
  <c r="D64" i="11" l="1"/>
  <c r="AC63" i="11"/>
  <c r="J56" i="11"/>
  <c r="AE52" i="11"/>
  <c r="K62" i="11" s="1"/>
  <c r="AF62" i="11" s="1"/>
  <c r="AE51" i="11"/>
  <c r="AE50" i="11"/>
  <c r="S31" i="11"/>
  <c r="X31" i="11" s="1"/>
  <c r="M31" i="11"/>
  <c r="J31" i="11"/>
  <c r="X30" i="11"/>
  <c r="S30" i="11"/>
  <c r="M30" i="11"/>
  <c r="J30" i="11"/>
  <c r="O30" i="11" s="1"/>
  <c r="X29" i="11"/>
  <c r="S29" i="11"/>
  <c r="O29" i="11"/>
  <c r="M29" i="11"/>
  <c r="J29" i="11"/>
  <c r="X28" i="11"/>
  <c r="S28" i="11"/>
  <c r="M28" i="11"/>
  <c r="J28" i="11"/>
  <c r="O28" i="11" s="1"/>
  <c r="X27" i="11"/>
  <c r="S27" i="11"/>
  <c r="O27" i="11"/>
  <c r="M27" i="11"/>
  <c r="J27" i="11"/>
  <c r="X26" i="11"/>
  <c r="S26" i="11"/>
  <c r="M26" i="11"/>
  <c r="J26" i="11"/>
  <c r="AE25" i="11"/>
  <c r="D54" i="11" s="1"/>
  <c r="S25" i="11"/>
  <c r="M25" i="11"/>
  <c r="J25" i="11"/>
  <c r="O25" i="11" s="1"/>
  <c r="X24" i="11"/>
  <c r="S24" i="11"/>
  <c r="M24" i="11"/>
  <c r="J24" i="11"/>
  <c r="X23" i="11"/>
  <c r="S23" i="11"/>
  <c r="M23" i="11"/>
  <c r="J23" i="11"/>
  <c r="O23" i="11" s="1"/>
  <c r="T20" i="11"/>
  <c r="V50" i="11" s="1"/>
  <c r="K20" i="11"/>
  <c r="M50" i="11" s="1"/>
  <c r="D64" i="10"/>
  <c r="AC63" i="10"/>
  <c r="J56" i="10"/>
  <c r="R56" i="10" s="1"/>
  <c r="J58" i="10" s="1"/>
  <c r="AE52" i="10"/>
  <c r="K62" i="10" s="1"/>
  <c r="AE51" i="10"/>
  <c r="AE50" i="10"/>
  <c r="S31" i="10"/>
  <c r="X31" i="10" s="1"/>
  <c r="J31" i="10"/>
  <c r="O31" i="10" s="1"/>
  <c r="S30" i="10"/>
  <c r="X30" i="10" s="1"/>
  <c r="J30" i="10"/>
  <c r="O30" i="10" s="1"/>
  <c r="S29" i="10"/>
  <c r="X29" i="10" s="1"/>
  <c r="J29" i="10"/>
  <c r="O29" i="10" s="1"/>
  <c r="S28" i="10"/>
  <c r="X28" i="10" s="1"/>
  <c r="J28" i="10"/>
  <c r="O28" i="10" s="1"/>
  <c r="S27" i="10"/>
  <c r="X27" i="10" s="1"/>
  <c r="J27" i="10"/>
  <c r="O27" i="10" s="1"/>
  <c r="S26" i="10"/>
  <c r="J26" i="10"/>
  <c r="O26" i="10" s="1"/>
  <c r="AE25" i="10"/>
  <c r="D54" i="10" s="1"/>
  <c r="S25" i="10"/>
  <c r="X25" i="10" s="1"/>
  <c r="J25" i="10"/>
  <c r="O25" i="10" s="1"/>
  <c r="S24" i="10"/>
  <c r="J24" i="10"/>
  <c r="O24" i="10" s="1"/>
  <c r="S23" i="10"/>
  <c r="J23" i="10"/>
  <c r="O23" i="10" s="1"/>
  <c r="D64" i="9"/>
  <c r="AC63" i="9"/>
  <c r="J56" i="9"/>
  <c r="AE52" i="9"/>
  <c r="K62" i="9" s="1"/>
  <c r="AE51" i="9"/>
  <c r="AE50" i="9"/>
  <c r="J31" i="9"/>
  <c r="O31" i="9" s="1"/>
  <c r="J30" i="9"/>
  <c r="O30" i="9" s="1"/>
  <c r="O29" i="9"/>
  <c r="J29" i="9"/>
  <c r="J28" i="9"/>
  <c r="O28" i="9" s="1"/>
  <c r="O27" i="9"/>
  <c r="J27" i="9"/>
  <c r="J26" i="9"/>
  <c r="AE25" i="9"/>
  <c r="D54" i="9" s="1"/>
  <c r="O25" i="9"/>
  <c r="J25" i="9"/>
  <c r="J24" i="9"/>
  <c r="O24" i="9" s="1"/>
  <c r="J23" i="9"/>
  <c r="O23" i="9" s="1"/>
  <c r="O26" i="11" l="1"/>
  <c r="T62" i="9"/>
  <c r="AF62" i="9"/>
  <c r="O24" i="11"/>
  <c r="O31" i="11"/>
  <c r="T20" i="9"/>
  <c r="V50" i="9" s="1"/>
  <c r="X23" i="10"/>
  <c r="X24" i="10"/>
  <c r="X26" i="10"/>
  <c r="O26" i="9"/>
  <c r="K32" i="9" s="1"/>
  <c r="K20" i="9"/>
  <c r="M50" i="9" s="1"/>
  <c r="K20" i="10"/>
  <c r="M50" i="10" s="1"/>
  <c r="T20" i="10"/>
  <c r="V50" i="10" s="1"/>
  <c r="D55" i="11"/>
  <c r="D57" i="11" s="1"/>
  <c r="T32" i="11"/>
  <c r="R56" i="11"/>
  <c r="J58" i="11" s="1"/>
  <c r="AB62" i="11"/>
  <c r="T62" i="11"/>
  <c r="T62" i="10"/>
  <c r="AF62" i="10"/>
  <c r="AB62" i="10"/>
  <c r="D55" i="10"/>
  <c r="D59" i="10" s="1"/>
  <c r="R58" i="10"/>
  <c r="J66" i="10" s="1"/>
  <c r="D55" i="9"/>
  <c r="D59" i="9" s="1"/>
  <c r="T32" i="9"/>
  <c r="R56" i="9"/>
  <c r="J58" i="9" s="1"/>
  <c r="AB62" i="9"/>
  <c r="AE25" i="7"/>
  <c r="D54" i="7" s="1"/>
  <c r="K32" i="11" l="1"/>
  <c r="D62" i="11" s="1"/>
  <c r="D57" i="10"/>
  <c r="D58" i="11"/>
  <c r="D59" i="11"/>
  <c r="T32" i="10"/>
  <c r="D63" i="10" s="1"/>
  <c r="K32" i="10"/>
  <c r="M51" i="10" s="1"/>
  <c r="M52" i="10" s="1"/>
  <c r="K60" i="10" s="1"/>
  <c r="R58" i="11"/>
  <c r="V51" i="11"/>
  <c r="V52" i="11" s="1"/>
  <c r="K61" i="11" s="1"/>
  <c r="D63" i="11"/>
  <c r="D58" i="10"/>
  <c r="B57" i="10"/>
  <c r="B58" i="10"/>
  <c r="B59" i="10"/>
  <c r="R58" i="9"/>
  <c r="D57" i="9"/>
  <c r="D58" i="9"/>
  <c r="D63" i="9"/>
  <c r="V51" i="9"/>
  <c r="V52" i="9" s="1"/>
  <c r="K61" i="9" s="1"/>
  <c r="M51" i="9"/>
  <c r="M52" i="9" s="1"/>
  <c r="K60" i="9" s="1"/>
  <c r="D62" i="9"/>
  <c r="S31" i="7"/>
  <c r="X31" i="7" s="1"/>
  <c r="S30" i="7"/>
  <c r="X30" i="7" s="1"/>
  <c r="S29" i="7"/>
  <c r="X29" i="7" s="1"/>
  <c r="S28" i="7"/>
  <c r="X28" i="7" s="1"/>
  <c r="S27" i="7"/>
  <c r="X27" i="7" s="1"/>
  <c r="S26" i="7"/>
  <c r="X26" i="7" s="1"/>
  <c r="S25" i="7"/>
  <c r="X25" i="7" s="1"/>
  <c r="S24" i="7"/>
  <c r="X24" i="7" s="1"/>
  <c r="S23" i="7"/>
  <c r="X23" i="7" s="1"/>
  <c r="J28" i="7"/>
  <c r="J30" i="7"/>
  <c r="J27" i="7"/>
  <c r="J26" i="7"/>
  <c r="M51" i="11" l="1"/>
  <c r="M52" i="11" s="1"/>
  <c r="K60" i="11" s="1"/>
  <c r="T60" i="11" s="1"/>
  <c r="D62" i="10"/>
  <c r="V51" i="10"/>
  <c r="V52" i="10" s="1"/>
  <c r="K61" i="10" s="1"/>
  <c r="T61" i="10" s="1"/>
  <c r="AB61" i="10" s="1"/>
  <c r="AF61" i="10" s="1"/>
  <c r="J66" i="11"/>
  <c r="B57" i="11"/>
  <c r="B59" i="11"/>
  <c r="B58" i="11"/>
  <c r="T61" i="11"/>
  <c r="AB61" i="11" s="1"/>
  <c r="AF61" i="11" s="1"/>
  <c r="T60" i="10"/>
  <c r="T60" i="9"/>
  <c r="T61" i="9"/>
  <c r="AB61" i="9" s="1"/>
  <c r="AF61" i="9" s="1"/>
  <c r="J66" i="9"/>
  <c r="B59" i="9"/>
  <c r="B58" i="9"/>
  <c r="B57" i="9"/>
  <c r="O30" i="7"/>
  <c r="O28" i="7"/>
  <c r="O27" i="7"/>
  <c r="J56" i="7"/>
  <c r="T63" i="11" l="1"/>
  <c r="N66" i="11" s="1"/>
  <c r="T63" i="9"/>
  <c r="N66" i="9" s="1"/>
  <c r="AB60" i="9"/>
  <c r="AB63" i="9" s="1"/>
  <c r="T63" i="10"/>
  <c r="N66" i="10" s="1"/>
  <c r="AB60" i="11"/>
  <c r="AB60" i="10"/>
  <c r="AC63" i="7"/>
  <c r="R56" i="7"/>
  <c r="J58" i="7" s="1"/>
  <c r="R58" i="7" s="1"/>
  <c r="J66" i="7" s="1"/>
  <c r="D55" i="7"/>
  <c r="AE52" i="7"/>
  <c r="K62" i="7" s="1"/>
  <c r="AE51" i="7"/>
  <c r="AE50" i="7"/>
  <c r="J31" i="7"/>
  <c r="O31" i="7" s="1"/>
  <c r="J29" i="7"/>
  <c r="O29" i="7" s="1"/>
  <c r="O26" i="7"/>
  <c r="J25" i="7"/>
  <c r="O25" i="7" s="1"/>
  <c r="J24" i="7"/>
  <c r="O24" i="7" s="1"/>
  <c r="D64" i="7"/>
  <c r="J23" i="7"/>
  <c r="AF60" i="9" l="1"/>
  <c r="AF63" i="9" s="1"/>
  <c r="R66" i="9" s="1"/>
  <c r="V66" i="9" s="1"/>
  <c r="AE12" i="9" s="1"/>
  <c r="AB63" i="11"/>
  <c r="AF60" i="11"/>
  <c r="AF63" i="11" s="1"/>
  <c r="R66" i="11" s="1"/>
  <c r="V66" i="11" s="1"/>
  <c r="AE12" i="11" s="1"/>
  <c r="AB63" i="10"/>
  <c r="AF60" i="10"/>
  <c r="AF63" i="10" s="1"/>
  <c r="R66" i="10" s="1"/>
  <c r="V66" i="10" s="1"/>
  <c r="AE12" i="10" s="1"/>
  <c r="T20" i="7"/>
  <c r="K20" i="7"/>
  <c r="M50" i="7" s="1"/>
  <c r="B58" i="7"/>
  <c r="D58" i="7"/>
  <c r="B57" i="7"/>
  <c r="B59" i="7"/>
  <c r="D57" i="7"/>
  <c r="D59" i="7"/>
  <c r="O23" i="7"/>
  <c r="T62" i="7"/>
  <c r="AF62" i="7"/>
  <c r="AB62" i="7"/>
  <c r="K32" i="7" l="1"/>
  <c r="M51" i="7" s="1"/>
  <c r="M52" i="7" s="1"/>
  <c r="K60" i="7" s="1"/>
  <c r="T60" i="7" s="1"/>
  <c r="V50" i="7"/>
  <c r="D62" i="7" l="1"/>
  <c r="T32" i="7"/>
  <c r="V51" i="7" s="1"/>
  <c r="V52" i="7" s="1"/>
  <c r="K61" i="7" s="1"/>
  <c r="AB60" i="7"/>
  <c r="AF60" i="7" l="1"/>
  <c r="D63" i="7"/>
  <c r="T61" i="7"/>
  <c r="AB61" i="7" s="1"/>
  <c r="AB63" i="7" s="1"/>
  <c r="AF61" i="7" l="1"/>
  <c r="AF63" i="7" s="1"/>
  <c r="R66" i="7" s="1"/>
  <c r="T63" i="7"/>
  <c r="N66" i="7" s="1"/>
  <c r="V66" i="7" l="1"/>
  <c r="AE12" i="7" s="1"/>
</calcChain>
</file>

<file path=xl/sharedStrings.xml><?xml version="1.0" encoding="utf-8"?>
<sst xmlns="http://schemas.openxmlformats.org/spreadsheetml/2006/main" count="1378" uniqueCount="196">
  <si>
    <t>期間</t>
    <rPh sb="0" eb="2">
      <t>キカン</t>
    </rPh>
    <phoneticPr fontId="1"/>
  </si>
  <si>
    <t>上記期間の支給対象日数</t>
    <rPh sb="0" eb="2">
      <t>ジョウキ</t>
    </rPh>
    <rPh sb="2" eb="4">
      <t>キカン</t>
    </rPh>
    <rPh sb="5" eb="7">
      <t>シキュウ</t>
    </rPh>
    <rPh sb="7" eb="9">
      <t>タイショウ</t>
    </rPh>
    <rPh sb="9" eb="11">
      <t>ニッスウ</t>
    </rPh>
    <phoneticPr fontId="1"/>
  </si>
  <si>
    <t>給与支給割合</t>
    <rPh sb="0" eb="2">
      <t>キュウヨ</t>
    </rPh>
    <rPh sb="2" eb="4">
      <t>シキュウ</t>
    </rPh>
    <rPh sb="4" eb="6">
      <t>ワリアイ</t>
    </rPh>
    <phoneticPr fontId="1"/>
  </si>
  <si>
    <t>年</t>
    <rPh sb="0" eb="1">
      <t>ネン</t>
    </rPh>
    <phoneticPr fontId="1"/>
  </si>
  <si>
    <t>日</t>
    <rPh sb="0" eb="1">
      <t>ニチ</t>
    </rPh>
    <phoneticPr fontId="1"/>
  </si>
  <si>
    <t>日から</t>
    <rPh sb="0" eb="1">
      <t>ニチ</t>
    </rPh>
    <phoneticPr fontId="1"/>
  </si>
  <si>
    <t>日まで</t>
    <rPh sb="0" eb="1">
      <t>ニチ</t>
    </rPh>
    <phoneticPr fontId="1"/>
  </si>
  <si>
    <t>月</t>
    <rPh sb="0" eb="1">
      <t>ツキ</t>
    </rPh>
    <phoneticPr fontId="1"/>
  </si>
  <si>
    <t>割</t>
    <rPh sb="0" eb="1">
      <t>ワリ</t>
    </rPh>
    <phoneticPr fontId="1"/>
  </si>
  <si>
    <t>報酬①</t>
    <rPh sb="0" eb="2">
      <t>ホウシュウ</t>
    </rPh>
    <phoneticPr fontId="1"/>
  </si>
  <si>
    <t>種別</t>
    <rPh sb="0" eb="2">
      <t>シュベツ</t>
    </rPh>
    <phoneticPr fontId="1"/>
  </si>
  <si>
    <t>本来の支給額</t>
    <rPh sb="0" eb="2">
      <t>ホンライ</t>
    </rPh>
    <rPh sb="3" eb="6">
      <t>シキュウガク</t>
    </rPh>
    <phoneticPr fontId="1"/>
  </si>
  <si>
    <t>地域手当</t>
    <rPh sb="0" eb="2">
      <t>チイキ</t>
    </rPh>
    <rPh sb="2" eb="4">
      <t>テアテ</t>
    </rPh>
    <phoneticPr fontId="1"/>
  </si>
  <si>
    <t>合計</t>
    <rPh sb="0" eb="2">
      <t>ゴウケイ</t>
    </rPh>
    <phoneticPr fontId="1"/>
  </si>
  <si>
    <t>報酬②</t>
    <rPh sb="0" eb="2">
      <t>ホウシュウ</t>
    </rPh>
    <phoneticPr fontId="1"/>
  </si>
  <si>
    <t>扶養手当</t>
    <rPh sb="0" eb="2">
      <t>フヨウ</t>
    </rPh>
    <rPh sb="2" eb="4">
      <t>テアテ</t>
    </rPh>
    <phoneticPr fontId="1"/>
  </si>
  <si>
    <t>住居手当</t>
    <rPh sb="0" eb="2">
      <t>ジュウキョ</t>
    </rPh>
    <rPh sb="2" eb="4">
      <t>テアテ</t>
    </rPh>
    <phoneticPr fontId="1"/>
  </si>
  <si>
    <t>支給実績</t>
    <rPh sb="0" eb="2">
      <t>シキュウ</t>
    </rPh>
    <rPh sb="2" eb="4">
      <t>ジッセキ</t>
    </rPh>
    <phoneticPr fontId="1"/>
  </si>
  <si>
    <t>円</t>
    <rPh sb="0" eb="1">
      <t>エン</t>
    </rPh>
    <phoneticPr fontId="1"/>
  </si>
  <si>
    <t>×</t>
    <phoneticPr fontId="1"/>
  </si>
  <si>
    <t>本来の
支給額</t>
    <rPh sb="0" eb="2">
      <t>ホンライ</t>
    </rPh>
    <rPh sb="4" eb="7">
      <t>シキュウガク</t>
    </rPh>
    <phoneticPr fontId="1"/>
  </si>
  <si>
    <t>＝</t>
    <phoneticPr fontId="1"/>
  </si>
  <si>
    <t>報酬日額</t>
    <rPh sb="0" eb="2">
      <t>ホウシュウ</t>
    </rPh>
    <rPh sb="2" eb="4">
      <t>ニチガク</t>
    </rPh>
    <phoneticPr fontId="1"/>
  </si>
  <si>
    <t>A1</t>
    <phoneticPr fontId="1"/>
  </si>
  <si>
    <t>A2</t>
    <phoneticPr fontId="1"/>
  </si>
  <si>
    <t>B1</t>
    <phoneticPr fontId="1"/>
  </si>
  <si>
    <t>B2</t>
    <phoneticPr fontId="1"/>
  </si>
  <si>
    <t>C1</t>
    <phoneticPr fontId="1"/>
  </si>
  <si>
    <t>C2</t>
    <phoneticPr fontId="1"/>
  </si>
  <si>
    <t>D1（B1÷A1)</t>
    <phoneticPr fontId="1"/>
  </si>
  <si>
    <t>E1（C1÷22）</t>
    <phoneticPr fontId="1"/>
  </si>
  <si>
    <t>F1（D1＋E1)</t>
    <phoneticPr fontId="1"/>
  </si>
  <si>
    <t>D2（B2÷A2)</t>
  </si>
  <si>
    <t>E2（C2÷22）</t>
  </si>
  <si>
    <t>F2（D2＋E2)</t>
  </si>
  <si>
    <t>D3（B3÷A3)</t>
  </si>
  <si>
    <t>E3（C3÷22）</t>
  </si>
  <si>
    <t>F3（D3＋E3)</t>
  </si>
  <si>
    <t>月</t>
    <rPh sb="0" eb="1">
      <t>ガツ</t>
    </rPh>
    <phoneticPr fontId="1"/>
  </si>
  <si>
    <t>給与事務担当者</t>
    <rPh sb="0" eb="2">
      <t>キュウヨ</t>
    </rPh>
    <rPh sb="2" eb="4">
      <t>ジム</t>
    </rPh>
    <rPh sb="4" eb="7">
      <t>タントウシャ</t>
    </rPh>
    <phoneticPr fontId="1"/>
  </si>
  <si>
    <t>職名</t>
    <rPh sb="0" eb="2">
      <t>ショクメイ</t>
    </rPh>
    <phoneticPr fontId="1"/>
  </si>
  <si>
    <t>氏名</t>
    <rPh sb="0" eb="2">
      <t>シメイ</t>
    </rPh>
    <phoneticPr fontId="1"/>
  </si>
  <si>
    <t>支給額算定調書</t>
    <rPh sb="0" eb="2">
      <t>シキュウ</t>
    </rPh>
    <rPh sb="2" eb="3">
      <t>ガク</t>
    </rPh>
    <rPh sb="3" eb="5">
      <t>サンテイ</t>
    </rPh>
    <rPh sb="5" eb="7">
      <t>チョウショ</t>
    </rPh>
    <phoneticPr fontId="7"/>
  </si>
  <si>
    <t>（１）　休業給付金の日額の算定</t>
    <rPh sb="4" eb="6">
      <t>キュウギョウ</t>
    </rPh>
    <rPh sb="6" eb="9">
      <t>キュウフキン</t>
    </rPh>
    <rPh sb="10" eb="12">
      <t>ニチガク</t>
    </rPh>
    <rPh sb="13" eb="15">
      <t>サンテイ</t>
    </rPh>
    <phoneticPr fontId="7"/>
  </si>
  <si>
    <t>（</t>
    <phoneticPr fontId="7"/>
  </si>
  <si>
    <t>）円</t>
    <rPh sb="1" eb="2">
      <t>エン</t>
    </rPh>
    <phoneticPr fontId="7"/>
  </si>
  <si>
    <t>（１０円未満四捨五入）</t>
    <rPh sb="3" eb="4">
      <t>エン</t>
    </rPh>
    <rPh sb="4" eb="6">
      <t>ミマン</t>
    </rPh>
    <rPh sb="6" eb="10">
      <t>シシャゴニュウ</t>
    </rPh>
    <phoneticPr fontId="7"/>
  </si>
  <si>
    <t>×</t>
  </si>
  <si>
    <t>（３）　支給対象日数</t>
    <rPh sb="4" eb="6">
      <t>シキュウ</t>
    </rPh>
    <rPh sb="6" eb="8">
      <t>タイショウ</t>
    </rPh>
    <rPh sb="8" eb="10">
      <t>ニッスウ</t>
    </rPh>
    <phoneticPr fontId="7"/>
  </si>
  <si>
    <t>（４）　控除額</t>
    <rPh sb="4" eb="6">
      <t>コウジョ</t>
    </rPh>
    <rPh sb="6" eb="7">
      <t>ガク</t>
    </rPh>
    <phoneticPr fontId="7"/>
  </si>
  <si>
    <t>×</t>
    <phoneticPr fontId="7"/>
  </si>
  <si>
    <t>＝</t>
    <phoneticPr fontId="7"/>
  </si>
  <si>
    <t>円</t>
    <rPh sb="0" eb="1">
      <t>エン</t>
    </rPh>
    <phoneticPr fontId="7"/>
  </si>
  <si>
    <t>計</t>
    <rPh sb="0" eb="1">
      <t>ケイ</t>
    </rPh>
    <phoneticPr fontId="7"/>
  </si>
  <si>
    <t>控除額⑤</t>
    <rPh sb="0" eb="2">
      <t>コウジョ</t>
    </rPh>
    <rPh sb="2" eb="3">
      <t>ガク</t>
    </rPh>
    <phoneticPr fontId="7"/>
  </si>
  <si>
    <t>給付決定額</t>
    <rPh sb="0" eb="2">
      <t>キュウフ</t>
    </rPh>
    <rPh sb="2" eb="4">
      <t>ケッテイ</t>
    </rPh>
    <rPh sb="4" eb="5">
      <t>ガク</t>
    </rPh>
    <phoneticPr fontId="7"/>
  </si>
  <si>
    <t>（</t>
  </si>
  <si>
    <t>）</t>
    <phoneticPr fontId="7"/>
  </si>
  <si>
    <t>－</t>
    <phoneticPr fontId="7"/>
  </si>
  <si>
    <t>1/22　＝ （</t>
    <phoneticPr fontId="7"/>
  </si>
  <si>
    <t>2/3　 ＝ （</t>
    <phoneticPr fontId="7"/>
  </si>
  <si>
    <t>F1</t>
    <phoneticPr fontId="7"/>
  </si>
  <si>
    <t>F2</t>
    <phoneticPr fontId="7"/>
  </si>
  <si>
    <t>F3</t>
    <phoneticPr fontId="7"/>
  </si>
  <si>
    <t>円）…②</t>
    <rPh sb="0" eb="1">
      <t>エン</t>
    </rPh>
    <phoneticPr fontId="7"/>
  </si>
  <si>
    <t>円）…②’</t>
    <rPh sb="0" eb="1">
      <t>エン</t>
    </rPh>
    <phoneticPr fontId="7"/>
  </si>
  <si>
    <t>円）…②”</t>
    <rPh sb="0" eb="1">
      <t>エン</t>
    </rPh>
    <phoneticPr fontId="7"/>
  </si>
  <si>
    <t>①＞②となる日</t>
    <rPh sb="6" eb="7">
      <t>ヒ</t>
    </rPh>
    <phoneticPr fontId="7"/>
  </si>
  <si>
    <t>）日…③</t>
    <rPh sb="1" eb="2">
      <t>ヒ</t>
    </rPh>
    <phoneticPr fontId="7"/>
  </si>
  <si>
    <t>①＞②’となる日</t>
    <rPh sb="7" eb="8">
      <t>ヒ</t>
    </rPh>
    <phoneticPr fontId="7"/>
  </si>
  <si>
    <t>①＞②”となる日</t>
    <rPh sb="7" eb="8">
      <t>ヒ</t>
    </rPh>
    <phoneticPr fontId="7"/>
  </si>
  <si>
    <t>②×③</t>
    <phoneticPr fontId="7"/>
  </si>
  <si>
    <t>②×③’</t>
    <phoneticPr fontId="7"/>
  </si>
  <si>
    <t>）日…③’</t>
    <rPh sb="1" eb="2">
      <t>ヒ</t>
    </rPh>
    <phoneticPr fontId="7"/>
  </si>
  <si>
    <t>）日…③”</t>
    <rPh sb="1" eb="2">
      <t>ヒ</t>
    </rPh>
    <phoneticPr fontId="7"/>
  </si>
  <si>
    <t>②×③”</t>
    <phoneticPr fontId="7"/>
  </si>
  <si>
    <t>）日…④</t>
    <rPh sb="1" eb="2">
      <t>ヒ</t>
    </rPh>
    <phoneticPr fontId="7"/>
  </si>
  <si>
    <t>（５）　支給額の決定</t>
    <rPh sb="4" eb="6">
      <t>シキュウ</t>
    </rPh>
    <rPh sb="6" eb="7">
      <t>ガク</t>
    </rPh>
    <rPh sb="8" eb="10">
      <t>ケッテイ</t>
    </rPh>
    <phoneticPr fontId="7"/>
  </si>
  <si>
    <t>×　</t>
    <phoneticPr fontId="7"/>
  </si>
  <si>
    <t>日）</t>
    <rPh sb="0" eb="1">
      <t>ヒ</t>
    </rPh>
    <phoneticPr fontId="7"/>
  </si>
  <si>
    <t>　　支給対象日数④</t>
    <rPh sb="2" eb="4">
      <t>シキュウ</t>
    </rPh>
    <rPh sb="4" eb="6">
      <t>タイショウ</t>
    </rPh>
    <rPh sb="6" eb="8">
      <t>ニッスウ</t>
    </rPh>
    <phoneticPr fontId="7"/>
  </si>
  <si>
    <t>給付日額①</t>
    <rPh sb="0" eb="2">
      <t>キュウフ</t>
    </rPh>
    <rPh sb="2" eb="4">
      <t>ニチガク</t>
    </rPh>
    <phoneticPr fontId="7"/>
  </si>
  <si>
    <t>共済組合使用欄</t>
    <rPh sb="0" eb="2">
      <t>キョウサイ</t>
    </rPh>
    <rPh sb="2" eb="4">
      <t>クミアイ</t>
    </rPh>
    <rPh sb="4" eb="6">
      <t>シヨウ</t>
    </rPh>
    <rPh sb="6" eb="7">
      <t>ラン</t>
    </rPh>
    <phoneticPr fontId="7"/>
  </si>
  <si>
    <r>
      <t>（１円未満四捨五入）</t>
    </r>
    <r>
      <rPr>
        <sz val="11"/>
        <rFont val="ＭＳ Ｐゴシック"/>
        <family val="3"/>
        <charset val="128"/>
      </rPr>
      <t>…①</t>
    </r>
    <rPh sb="2" eb="3">
      <t>エン</t>
    </rPh>
    <rPh sb="3" eb="5">
      <t>ミマン</t>
    </rPh>
    <rPh sb="5" eb="9">
      <t>シシャゴニュウ</t>
    </rPh>
    <phoneticPr fontId="7"/>
  </si>
  <si>
    <t>年金日額</t>
    <rPh sb="0" eb="2">
      <t>ネンキン</t>
    </rPh>
    <rPh sb="2" eb="4">
      <t>ニチガク</t>
    </rPh>
    <phoneticPr fontId="7"/>
  </si>
  <si>
    <t>年金額</t>
    <rPh sb="0" eb="3">
      <t>ネンキンガク</t>
    </rPh>
    <phoneticPr fontId="7"/>
  </si>
  <si>
    <t>①＞年金日額となる日</t>
    <rPh sb="2" eb="4">
      <t>ネンキン</t>
    </rPh>
    <rPh sb="4" eb="6">
      <t>ニチガク</t>
    </rPh>
    <rPh sb="9" eb="10">
      <t>ヒ</t>
    </rPh>
    <phoneticPr fontId="7"/>
  </si>
  <si>
    <t>年金控除額</t>
    <rPh sb="0" eb="2">
      <t>ネンキン</t>
    </rPh>
    <rPh sb="2" eb="4">
      <t>コウジョ</t>
    </rPh>
    <rPh sb="4" eb="5">
      <t>ガク</t>
    </rPh>
    <phoneticPr fontId="7"/>
  </si>
  <si>
    <t>※本来の控除額</t>
    <rPh sb="1" eb="3">
      <t>ホンライ</t>
    </rPh>
    <rPh sb="4" eb="6">
      <t>コウジョ</t>
    </rPh>
    <rPh sb="6" eb="7">
      <t>ガク</t>
    </rPh>
    <phoneticPr fontId="7"/>
  </si>
  <si>
    <t>　年金控除額と（４）控除額</t>
    <rPh sb="1" eb="3">
      <t>ネンキン</t>
    </rPh>
    <rPh sb="3" eb="5">
      <t>コウジョ</t>
    </rPh>
    <rPh sb="5" eb="6">
      <t>ガク</t>
    </rPh>
    <rPh sb="10" eb="12">
      <t>コウジョ</t>
    </rPh>
    <rPh sb="12" eb="13">
      <t>ガク</t>
    </rPh>
    <phoneticPr fontId="7"/>
  </si>
  <si>
    <t>　のうち、いずれか高い額</t>
    <rPh sb="9" eb="10">
      <t>タカ</t>
    </rPh>
    <rPh sb="11" eb="12">
      <t>ガク</t>
    </rPh>
    <phoneticPr fontId="7"/>
  </si>
  <si>
    <t>（２）　報酬日額</t>
    <rPh sb="4" eb="6">
      <t>ホウシュウ</t>
    </rPh>
    <rPh sb="6" eb="8">
      <t>ニチガク</t>
    </rPh>
    <phoneticPr fontId="7"/>
  </si>
  <si>
    <t>報酬②</t>
    <rPh sb="0" eb="2">
      <t>ホウシュウ</t>
    </rPh>
    <phoneticPr fontId="7"/>
  </si>
  <si>
    <t>C1</t>
    <phoneticPr fontId="7"/>
  </si>
  <si>
    <t>C2</t>
    <phoneticPr fontId="7"/>
  </si>
  <si>
    <t>C3</t>
    <phoneticPr fontId="7"/>
  </si>
  <si>
    <t>給付額（試算結果）</t>
    <rPh sb="0" eb="2">
      <t>キュウフ</t>
    </rPh>
    <rPh sb="2" eb="3">
      <t>ガク</t>
    </rPh>
    <rPh sb="4" eb="6">
      <t>シサン</t>
    </rPh>
    <rPh sb="6" eb="8">
      <t>ケッカ</t>
    </rPh>
    <phoneticPr fontId="1"/>
  </si>
  <si>
    <t>円</t>
    <rPh sb="0" eb="1">
      <t>エン</t>
    </rPh>
    <phoneticPr fontId="1"/>
  </si>
  <si>
    <t>給料の調整額</t>
    <rPh sb="0" eb="2">
      <t>キュウリョウ</t>
    </rPh>
    <rPh sb="3" eb="5">
      <t>チョウセイ</t>
    </rPh>
    <rPh sb="5" eb="6">
      <t>ガク</t>
    </rPh>
    <phoneticPr fontId="1"/>
  </si>
  <si>
    <t>教職調整額</t>
    <rPh sb="0" eb="2">
      <t>キョウショク</t>
    </rPh>
    <rPh sb="2" eb="4">
      <t>チョウセイ</t>
    </rPh>
    <rPh sb="4" eb="5">
      <t>ガク</t>
    </rPh>
    <phoneticPr fontId="1"/>
  </si>
  <si>
    <t>試 算 及 び 報 酬 支 給 額 証 明 書</t>
    <rPh sb="0" eb="1">
      <t>タメシ</t>
    </rPh>
    <rPh sb="2" eb="3">
      <t>サン</t>
    </rPh>
    <rPh sb="4" eb="5">
      <t>オヨ</t>
    </rPh>
    <rPh sb="8" eb="9">
      <t>ホウ</t>
    </rPh>
    <rPh sb="10" eb="11">
      <t>シュウ</t>
    </rPh>
    <rPh sb="12" eb="13">
      <t>シ</t>
    </rPh>
    <rPh sb="14" eb="15">
      <t>キュウ</t>
    </rPh>
    <rPh sb="16" eb="17">
      <t>ガク</t>
    </rPh>
    <rPh sb="18" eb="19">
      <t>ショウ</t>
    </rPh>
    <rPh sb="20" eb="21">
      <t>メイ</t>
    </rPh>
    <rPh sb="22" eb="23">
      <t>ショ</t>
    </rPh>
    <phoneticPr fontId="1"/>
  </si>
  <si>
    <r>
      <t>円</t>
    </r>
    <r>
      <rPr>
        <sz val="11"/>
        <color theme="1"/>
        <rFont val="ＭＳ 明朝"/>
        <family val="1"/>
        <charset val="128"/>
      </rPr>
      <t>…⑤</t>
    </r>
    <rPh sb="0" eb="1">
      <t>エン</t>
    </rPh>
    <phoneticPr fontId="7"/>
  </si>
  <si>
    <t>給料月額</t>
    <rPh sb="0" eb="2">
      <t>キュウリョウ</t>
    </rPh>
    <rPh sb="2" eb="4">
      <t>ゲツガク</t>
    </rPh>
    <phoneticPr fontId="1"/>
  </si>
  <si>
    <t>管理職手当</t>
    <rPh sb="0" eb="2">
      <t>カンリ</t>
    </rPh>
    <rPh sb="2" eb="3">
      <t>ショク</t>
    </rPh>
    <rPh sb="3" eb="5">
      <t>テアテ</t>
    </rPh>
    <phoneticPr fontId="1"/>
  </si>
  <si>
    <t>住居手当</t>
    <rPh sb="0" eb="2">
      <t>ジュウキョ</t>
    </rPh>
    <rPh sb="2" eb="4">
      <t>テアテ</t>
    </rPh>
    <phoneticPr fontId="1"/>
  </si>
  <si>
    <t>教員特別手当</t>
    <rPh sb="0" eb="1">
      <t>キョウ</t>
    </rPh>
    <rPh sb="1" eb="2">
      <t>イン</t>
    </rPh>
    <rPh sb="2" eb="4">
      <t>トクベツ</t>
    </rPh>
    <rPh sb="4" eb="6">
      <t>テアテ</t>
    </rPh>
    <phoneticPr fontId="1"/>
  </si>
  <si>
    <t>へき地手当</t>
    <rPh sb="2" eb="3">
      <t>チ</t>
    </rPh>
    <rPh sb="3" eb="5">
      <t>テアテ</t>
    </rPh>
    <phoneticPr fontId="1"/>
  </si>
  <si>
    <t>通勤手当</t>
    <rPh sb="0" eb="2">
      <t>ツウキン</t>
    </rPh>
    <rPh sb="2" eb="4">
      <t>テアテ</t>
    </rPh>
    <phoneticPr fontId="1"/>
  </si>
  <si>
    <t>障害基礎年金の額　　　　　　　　　　　（年額）</t>
    <rPh sb="0" eb="2">
      <t>ショウガイ</t>
    </rPh>
    <rPh sb="2" eb="4">
      <t>キソ</t>
    </rPh>
    <rPh sb="4" eb="6">
      <t>ネンキン</t>
    </rPh>
    <rPh sb="7" eb="8">
      <t>ガク</t>
    </rPh>
    <rPh sb="20" eb="22">
      <t>ネンガク</t>
    </rPh>
    <phoneticPr fontId="1"/>
  </si>
  <si>
    <t>障害年金額（年額）</t>
    <rPh sb="0" eb="2">
      <t>ショウガイ</t>
    </rPh>
    <rPh sb="2" eb="4">
      <t>ネンキン</t>
    </rPh>
    <rPh sb="4" eb="5">
      <t>ガク</t>
    </rPh>
    <rPh sb="6" eb="8">
      <t>ネンガク</t>
    </rPh>
    <phoneticPr fontId="1"/>
  </si>
  <si>
    <t>障害厚生（共済）年金　　　　　　　　の額（年額）</t>
    <rPh sb="0" eb="2">
      <t>ショウガイ</t>
    </rPh>
    <rPh sb="2" eb="4">
      <t>コウセイ</t>
    </rPh>
    <rPh sb="5" eb="7">
      <t>キョウサイ</t>
    </rPh>
    <rPh sb="8" eb="10">
      <t>ネンキン</t>
    </rPh>
    <rPh sb="19" eb="20">
      <t>ガク</t>
    </rPh>
    <rPh sb="21" eb="23">
      <t>ネンガク</t>
    </rPh>
    <phoneticPr fontId="1"/>
  </si>
  <si>
    <t>左の手当に対する期間内の支給割合</t>
    <rPh sb="0" eb="1">
      <t>ヒダリ</t>
    </rPh>
    <rPh sb="2" eb="4">
      <t>テアテ</t>
    </rPh>
    <rPh sb="5" eb="6">
      <t>タイ</t>
    </rPh>
    <rPh sb="8" eb="10">
      <t>キカン</t>
    </rPh>
    <rPh sb="10" eb="11">
      <t>ナイ</t>
    </rPh>
    <rPh sb="12" eb="14">
      <t>シキュウ</t>
    </rPh>
    <rPh sb="14" eb="16">
      <t>ワリアイ</t>
    </rPh>
    <phoneticPr fontId="1"/>
  </si>
  <si>
    <t>所 属 所 名</t>
    <rPh sb="0" eb="1">
      <t>ショ</t>
    </rPh>
    <rPh sb="2" eb="3">
      <t>ゾク</t>
    </rPh>
    <rPh sb="4" eb="5">
      <t>ショ</t>
    </rPh>
    <rPh sb="6" eb="7">
      <t>メイ</t>
    </rPh>
    <phoneticPr fontId="1"/>
  </si>
  <si>
    <t>所 属 コ ー ド</t>
    <rPh sb="0" eb="1">
      <t>ショ</t>
    </rPh>
    <rPh sb="2" eb="3">
      <t>ゾク</t>
    </rPh>
    <phoneticPr fontId="1"/>
  </si>
  <si>
    <t>組 合 員 氏 名</t>
    <rPh sb="0" eb="1">
      <t>クミ</t>
    </rPh>
    <rPh sb="2" eb="3">
      <t>ア</t>
    </rPh>
    <rPh sb="4" eb="5">
      <t>イン</t>
    </rPh>
    <rPh sb="6" eb="7">
      <t>シ</t>
    </rPh>
    <rPh sb="8" eb="9">
      <t>メイ</t>
    </rPh>
    <phoneticPr fontId="1"/>
  </si>
  <si>
    <t>・</t>
    <phoneticPr fontId="1"/>
  </si>
  <si>
    <t>傷病手当金の給付額が発生しないときは、請求の必要はありません。</t>
    <rPh sb="0" eb="2">
      <t>ショウビョウ</t>
    </rPh>
    <rPh sb="2" eb="4">
      <t>テアテ</t>
    </rPh>
    <rPh sb="4" eb="5">
      <t>キン</t>
    </rPh>
    <rPh sb="6" eb="8">
      <t>キュウフ</t>
    </rPh>
    <rPh sb="8" eb="9">
      <t>ガク</t>
    </rPh>
    <rPh sb="10" eb="12">
      <t>ハッセイ</t>
    </rPh>
    <rPh sb="19" eb="21">
      <t>セイキュウ</t>
    </rPh>
    <rPh sb="22" eb="24">
      <t>ヒツヨウ</t>
    </rPh>
    <phoneticPr fontId="1"/>
  </si>
  <si>
    <t>入力方法について</t>
    <rPh sb="0" eb="2">
      <t>ニュウリョク</t>
    </rPh>
    <rPh sb="2" eb="4">
      <t>ホウホウ</t>
    </rPh>
    <phoneticPr fontId="1"/>
  </si>
  <si>
    <t>入力する手当の額は、本来の支給額です。減額計算後の額ではないので注意してください。</t>
    <rPh sb="0" eb="2">
      <t>ニュウリョク</t>
    </rPh>
    <rPh sb="4" eb="6">
      <t>テアテ</t>
    </rPh>
    <rPh sb="7" eb="8">
      <t>ガク</t>
    </rPh>
    <rPh sb="10" eb="12">
      <t>ホンライ</t>
    </rPh>
    <rPh sb="13" eb="16">
      <t>シキュウガク</t>
    </rPh>
    <rPh sb="19" eb="21">
      <t>ゲンガク</t>
    </rPh>
    <rPh sb="21" eb="23">
      <t>ケイサン</t>
    </rPh>
    <rPh sb="23" eb="24">
      <t>ゴ</t>
    </rPh>
    <rPh sb="25" eb="26">
      <t>ガク</t>
    </rPh>
    <rPh sb="32" eb="34">
      <t>チュウイ</t>
    </rPh>
    <phoneticPr fontId="1"/>
  </si>
  <si>
    <t>実際の給与支給時の減額計算（日割り計算）とは異なります。</t>
    <rPh sb="0" eb="2">
      <t>ジッサイ</t>
    </rPh>
    <rPh sb="3" eb="5">
      <t>キュウヨ</t>
    </rPh>
    <rPh sb="5" eb="7">
      <t>シキュウ</t>
    </rPh>
    <rPh sb="7" eb="8">
      <t>ジ</t>
    </rPh>
    <rPh sb="9" eb="11">
      <t>ゲンガク</t>
    </rPh>
    <rPh sb="11" eb="13">
      <t>ケイサン</t>
    </rPh>
    <rPh sb="14" eb="16">
      <t>ヒワ</t>
    </rPh>
    <rPh sb="17" eb="19">
      <t>ケイサン</t>
    </rPh>
    <rPh sb="22" eb="23">
      <t>コト</t>
    </rPh>
    <phoneticPr fontId="1"/>
  </si>
  <si>
    <t>○○学校</t>
    <rPh sb="2" eb="4">
      <t>ガッコウ</t>
    </rPh>
    <phoneticPr fontId="1"/>
  </si>
  <si>
    <t>愛知　太郎</t>
    <rPh sb="0" eb="2">
      <t>アイチ</t>
    </rPh>
    <rPh sb="3" eb="5">
      <t>タロウ</t>
    </rPh>
    <phoneticPr fontId="1"/>
  </si>
  <si>
    <t>○○学校</t>
    <rPh sb="2" eb="4">
      <t>ガッコウ</t>
    </rPh>
    <phoneticPr fontId="1"/>
  </si>
  <si>
    <t>愛知　太郎</t>
    <rPh sb="0" eb="2">
      <t>アイチ</t>
    </rPh>
    <rPh sb="3" eb="5">
      <t>タロウ</t>
    </rPh>
    <phoneticPr fontId="1"/>
  </si>
  <si>
    <t>通勤手当について</t>
    <rPh sb="0" eb="2">
      <t>ツウキン</t>
    </rPh>
    <rPh sb="2" eb="4">
      <t>テアテ</t>
    </rPh>
    <phoneticPr fontId="1"/>
  </si>
  <si>
    <t>①　末月以外の月の額・・・支給額÷支給期間単位の月数（円位未満の端数切捨て）</t>
    <rPh sb="2" eb="3">
      <t>マツ</t>
    </rPh>
    <rPh sb="3" eb="4">
      <t>ゲツ</t>
    </rPh>
    <rPh sb="4" eb="6">
      <t>イガイ</t>
    </rPh>
    <rPh sb="7" eb="8">
      <t>ツキ</t>
    </rPh>
    <rPh sb="9" eb="10">
      <t>ガク</t>
    </rPh>
    <rPh sb="13" eb="16">
      <t>シキュウガク</t>
    </rPh>
    <rPh sb="17" eb="19">
      <t>シキュウ</t>
    </rPh>
    <rPh sb="19" eb="21">
      <t>キカン</t>
    </rPh>
    <rPh sb="21" eb="23">
      <t>タンイ</t>
    </rPh>
    <rPh sb="24" eb="26">
      <t>ツキスウ</t>
    </rPh>
    <rPh sb="27" eb="28">
      <t>エン</t>
    </rPh>
    <rPh sb="28" eb="29">
      <t>クライ</t>
    </rPh>
    <rPh sb="29" eb="31">
      <t>ミマン</t>
    </rPh>
    <rPh sb="32" eb="34">
      <t>ハスウ</t>
    </rPh>
    <rPh sb="34" eb="36">
      <t>キリス</t>
    </rPh>
    <phoneticPr fontId="1"/>
  </si>
  <si>
    <t>②　末月の額・・・支給額－末月以外の月の額（①）の合計</t>
    <rPh sb="2" eb="3">
      <t>マツ</t>
    </rPh>
    <rPh sb="3" eb="4">
      <t>ゲツ</t>
    </rPh>
    <rPh sb="5" eb="6">
      <t>ガク</t>
    </rPh>
    <rPh sb="9" eb="12">
      <t>シキュウガク</t>
    </rPh>
    <rPh sb="13" eb="14">
      <t>マツ</t>
    </rPh>
    <rPh sb="14" eb="15">
      <t>ゲツ</t>
    </rPh>
    <rPh sb="15" eb="17">
      <t>イガイ</t>
    </rPh>
    <rPh sb="18" eb="19">
      <t>ツキ</t>
    </rPh>
    <rPh sb="20" eb="21">
      <t>ガク</t>
    </rPh>
    <rPh sb="25" eb="27">
      <t>ゴウケイ</t>
    </rPh>
    <phoneticPr fontId="1"/>
  </si>
  <si>
    <t>電車通勤等で複数月分が一括して支給されている場合には、１ヶ月あたりの金額を算出して各月の報酬に参入します。</t>
    <rPh sb="0" eb="2">
      <t>デンシャ</t>
    </rPh>
    <rPh sb="2" eb="4">
      <t>ツウキン</t>
    </rPh>
    <rPh sb="4" eb="5">
      <t>トウ</t>
    </rPh>
    <rPh sb="6" eb="8">
      <t>フクスウ</t>
    </rPh>
    <rPh sb="8" eb="9">
      <t>ツキ</t>
    </rPh>
    <rPh sb="9" eb="10">
      <t>ブン</t>
    </rPh>
    <rPh sb="11" eb="13">
      <t>イッカツ</t>
    </rPh>
    <rPh sb="15" eb="17">
      <t>シキュウ</t>
    </rPh>
    <rPh sb="22" eb="24">
      <t>バアイ</t>
    </rPh>
    <rPh sb="29" eb="30">
      <t>ゲツ</t>
    </rPh>
    <rPh sb="34" eb="36">
      <t>キンガク</t>
    </rPh>
    <rPh sb="37" eb="39">
      <t>サンシュツ</t>
    </rPh>
    <rPh sb="41" eb="43">
      <t>カクツキ</t>
    </rPh>
    <rPh sb="44" eb="46">
      <t>ホウシュウ</t>
    </rPh>
    <rPh sb="47" eb="49">
      <t>サンニュウ</t>
    </rPh>
    <phoneticPr fontId="1"/>
  </si>
  <si>
    <t>（当該末月分として算定された額に加算した後の額に１円未満の端数があるときは、これを切り上げます。）</t>
    <rPh sb="1" eb="3">
      <t>トウガイ</t>
    </rPh>
    <rPh sb="3" eb="4">
      <t>マツ</t>
    </rPh>
    <rPh sb="4" eb="5">
      <t>ゲツ</t>
    </rPh>
    <rPh sb="5" eb="6">
      <t>ブン</t>
    </rPh>
    <rPh sb="9" eb="11">
      <t>サンテイ</t>
    </rPh>
    <rPh sb="14" eb="15">
      <t>ガク</t>
    </rPh>
    <rPh sb="16" eb="18">
      <t>カサン</t>
    </rPh>
    <rPh sb="20" eb="21">
      <t>アト</t>
    </rPh>
    <rPh sb="22" eb="23">
      <t>ガク</t>
    </rPh>
    <rPh sb="25" eb="26">
      <t>エン</t>
    </rPh>
    <rPh sb="26" eb="28">
      <t>ミマン</t>
    </rPh>
    <rPh sb="29" eb="31">
      <t>ハスウ</t>
    </rPh>
    <rPh sb="41" eb="42">
      <t>キ</t>
    </rPh>
    <rPh sb="43" eb="44">
      <t>ア</t>
    </rPh>
    <phoneticPr fontId="1"/>
  </si>
  <si>
    <r>
      <rPr>
        <b/>
        <u/>
        <sz val="11"/>
        <rFont val="ＭＳ Ｐゴシック"/>
        <family val="3"/>
        <charset val="128"/>
        <scheme val="minor"/>
      </rPr>
      <t>8割休職時</t>
    </r>
    <r>
      <rPr>
        <b/>
        <sz val="11"/>
        <rFont val="ＭＳ Ｐゴシック"/>
        <family val="3"/>
        <charset val="128"/>
        <scheme val="minor"/>
      </rPr>
      <t>の試算の結果、高額な給付額となった場合は入力の誤りが考えられますので再度ご確認ください。</t>
    </r>
    <rPh sb="1" eb="2">
      <t>ワリ</t>
    </rPh>
    <rPh sb="2" eb="4">
      <t>キュウショク</t>
    </rPh>
    <rPh sb="4" eb="5">
      <t>ジ</t>
    </rPh>
    <rPh sb="6" eb="8">
      <t>シサン</t>
    </rPh>
    <rPh sb="9" eb="11">
      <t>ケッカ</t>
    </rPh>
    <rPh sb="12" eb="14">
      <t>コウガク</t>
    </rPh>
    <rPh sb="15" eb="17">
      <t>キュウフ</t>
    </rPh>
    <rPh sb="17" eb="18">
      <t>ガク</t>
    </rPh>
    <rPh sb="22" eb="24">
      <t>バアイ</t>
    </rPh>
    <rPh sb="25" eb="27">
      <t>ニュウリョク</t>
    </rPh>
    <rPh sb="28" eb="29">
      <t>アヤマ</t>
    </rPh>
    <rPh sb="31" eb="32">
      <t>カンガ</t>
    </rPh>
    <rPh sb="39" eb="41">
      <t>サイド</t>
    </rPh>
    <rPh sb="42" eb="44">
      <t>カクニン</t>
    </rPh>
    <phoneticPr fontId="7"/>
  </si>
  <si>
    <t>　試算及び報酬支給額証明書のうち、青いセル及び茶色いセルが必要入力項目です。
　色のないセルには入力しないでください。正しく計算されなくなることがあります。</t>
    <rPh sb="1" eb="3">
      <t>シサン</t>
    </rPh>
    <rPh sb="3" eb="4">
      <t>オヨ</t>
    </rPh>
    <rPh sb="5" eb="7">
      <t>ホウシュウ</t>
    </rPh>
    <rPh sb="7" eb="10">
      <t>シキュウガク</t>
    </rPh>
    <rPh sb="10" eb="13">
      <t>ショウメイショ</t>
    </rPh>
    <rPh sb="17" eb="18">
      <t>アオ</t>
    </rPh>
    <rPh sb="21" eb="22">
      <t>オヨ</t>
    </rPh>
    <rPh sb="23" eb="25">
      <t>チャイロ</t>
    </rPh>
    <rPh sb="29" eb="31">
      <t>ヒツヨウ</t>
    </rPh>
    <rPh sb="31" eb="33">
      <t>ニュウリョク</t>
    </rPh>
    <rPh sb="33" eb="35">
      <t>コウモク</t>
    </rPh>
    <rPh sb="40" eb="41">
      <t>イロ</t>
    </rPh>
    <rPh sb="48" eb="50">
      <t>ニュウリョク</t>
    </rPh>
    <rPh sb="59" eb="60">
      <t>タダ</t>
    </rPh>
    <rPh sb="62" eb="64">
      <t>ケイサン</t>
    </rPh>
    <phoneticPr fontId="7"/>
  </si>
  <si>
    <t>様式について</t>
    <rPh sb="0" eb="2">
      <t>ヨウシキ</t>
    </rPh>
    <phoneticPr fontId="1"/>
  </si>
  <si>
    <r>
      <t>8割休職又は5割減額のときに、この様式を使用して傷病手当金の給付額が発生するかを</t>
    </r>
    <r>
      <rPr>
        <sz val="11"/>
        <rFont val="ＭＳ Ｐゴシック"/>
        <family val="3"/>
        <charset val="128"/>
        <scheme val="minor"/>
      </rPr>
      <t>毎月</t>
    </r>
    <r>
      <rPr>
        <sz val="11"/>
        <color theme="1"/>
        <rFont val="ＭＳ Ｐゴシック"/>
        <family val="2"/>
        <charset val="128"/>
        <scheme val="minor"/>
      </rPr>
      <t>確認してください。</t>
    </r>
    <rPh sb="1" eb="2">
      <t>ワリ</t>
    </rPh>
    <rPh sb="2" eb="4">
      <t>キュウショク</t>
    </rPh>
    <rPh sb="4" eb="5">
      <t>マタ</t>
    </rPh>
    <rPh sb="7" eb="8">
      <t>ワリ</t>
    </rPh>
    <rPh sb="8" eb="10">
      <t>ゲンガク</t>
    </rPh>
    <rPh sb="17" eb="19">
      <t>ヨウシキ</t>
    </rPh>
    <rPh sb="20" eb="22">
      <t>シヨウ</t>
    </rPh>
    <rPh sb="24" eb="26">
      <t>ショウビョウ</t>
    </rPh>
    <rPh sb="26" eb="28">
      <t>テアテ</t>
    </rPh>
    <rPh sb="28" eb="29">
      <t>キン</t>
    </rPh>
    <rPh sb="30" eb="32">
      <t>キュウフ</t>
    </rPh>
    <rPh sb="32" eb="33">
      <t>ガク</t>
    </rPh>
    <rPh sb="34" eb="36">
      <t>ハッセイ</t>
    </rPh>
    <rPh sb="40" eb="42">
      <t>マイツキ</t>
    </rPh>
    <rPh sb="42" eb="44">
      <t>カクニン</t>
    </rPh>
    <phoneticPr fontId="1"/>
  </si>
  <si>
    <t>試算の結果、給付額が発生した場合は、傷病手当金の請求をしてください。</t>
    <rPh sb="0" eb="2">
      <t>シサン</t>
    </rPh>
    <rPh sb="3" eb="5">
      <t>ケッカ</t>
    </rPh>
    <rPh sb="6" eb="8">
      <t>キュウフ</t>
    </rPh>
    <rPh sb="8" eb="9">
      <t>ガク</t>
    </rPh>
    <rPh sb="10" eb="12">
      <t>ハッセイ</t>
    </rPh>
    <rPh sb="14" eb="16">
      <t>バアイ</t>
    </rPh>
    <rPh sb="18" eb="20">
      <t>ショウビョウ</t>
    </rPh>
    <rPh sb="20" eb="22">
      <t>テアテ</t>
    </rPh>
    <rPh sb="22" eb="23">
      <t>キン</t>
    </rPh>
    <rPh sb="24" eb="26">
      <t>セイキュウ</t>
    </rPh>
    <phoneticPr fontId="1"/>
  </si>
  <si>
    <t>１か月全日数無給休職の方はこの様式で計算する必要はありませんので、従前どおりの傷病手当金を請求してください。</t>
    <rPh sb="2" eb="3">
      <t>ゲツ</t>
    </rPh>
    <rPh sb="3" eb="4">
      <t>ゼン</t>
    </rPh>
    <rPh sb="4" eb="6">
      <t>ニッスウ</t>
    </rPh>
    <rPh sb="6" eb="8">
      <t>ムキュウ</t>
    </rPh>
    <rPh sb="8" eb="10">
      <t>キュウショク</t>
    </rPh>
    <rPh sb="11" eb="12">
      <t>カタ</t>
    </rPh>
    <rPh sb="15" eb="17">
      <t>ヨウシキ</t>
    </rPh>
    <rPh sb="18" eb="20">
      <t>ケイサン</t>
    </rPh>
    <rPh sb="22" eb="24">
      <t>ヒツヨウ</t>
    </rPh>
    <phoneticPr fontId="1"/>
  </si>
  <si>
    <t>支給対象日数によって、給付が発生する月と、しない月が発生する可能性があります。</t>
    <rPh sb="0" eb="2">
      <t>シキュウ</t>
    </rPh>
    <rPh sb="2" eb="4">
      <t>タイショウ</t>
    </rPh>
    <rPh sb="4" eb="6">
      <t>ニッスウ</t>
    </rPh>
    <rPh sb="11" eb="13">
      <t>キュウフ</t>
    </rPh>
    <rPh sb="14" eb="16">
      <t>ハッセイ</t>
    </rPh>
    <rPh sb="18" eb="19">
      <t>ツキ</t>
    </rPh>
    <rPh sb="24" eb="25">
      <t>ツキ</t>
    </rPh>
    <rPh sb="26" eb="28">
      <t>ハッセイ</t>
    </rPh>
    <rPh sb="30" eb="33">
      <t>カノウセイ</t>
    </rPh>
    <phoneticPr fontId="1"/>
  </si>
  <si>
    <t>給与支給割合が異なる場合は、期間を分けて使用してください。</t>
    <rPh sb="0" eb="2">
      <t>キュウヨ</t>
    </rPh>
    <rPh sb="2" eb="4">
      <t>シキュウ</t>
    </rPh>
    <rPh sb="4" eb="6">
      <t>ワリアイ</t>
    </rPh>
    <rPh sb="7" eb="8">
      <t>コト</t>
    </rPh>
    <rPh sb="10" eb="12">
      <t>バアイ</t>
    </rPh>
    <rPh sb="14" eb="16">
      <t>キカン</t>
    </rPh>
    <rPh sb="17" eb="18">
      <t>ワ</t>
    </rPh>
    <rPh sb="20" eb="22">
      <t>シヨウ</t>
    </rPh>
    <phoneticPr fontId="1"/>
  </si>
  <si>
    <t>支給対象日数</t>
    <rPh sb="0" eb="2">
      <t>シキュウ</t>
    </rPh>
    <rPh sb="2" eb="4">
      <t>タイショウ</t>
    </rPh>
    <rPh sb="4" eb="6">
      <t>ニッスウ</t>
    </rPh>
    <phoneticPr fontId="1"/>
  </si>
  <si>
    <t>期間のうち土・日を除いた日数</t>
    <rPh sb="0" eb="2">
      <t>キカン</t>
    </rPh>
    <rPh sb="5" eb="6">
      <t>ド</t>
    </rPh>
    <rPh sb="7" eb="8">
      <t>ヒ</t>
    </rPh>
    <rPh sb="9" eb="10">
      <t>ノゾ</t>
    </rPh>
    <rPh sb="12" eb="14">
      <t>ニッスウ</t>
    </rPh>
    <phoneticPr fontId="1"/>
  </si>
  <si>
    <t>報酬①・②</t>
    <rPh sb="0" eb="2">
      <t>ホウシュウ</t>
    </rPh>
    <phoneticPr fontId="1"/>
  </si>
  <si>
    <t>・</t>
    <phoneticPr fontId="1"/>
  </si>
  <si>
    <t>報酬①と報酬②の区分は、共済組合の休業給付の調整の規程により、手当の性質で区分しています。</t>
    <rPh sb="0" eb="2">
      <t>ホウシュウ</t>
    </rPh>
    <rPh sb="4" eb="6">
      <t>ホウシュウ</t>
    </rPh>
    <rPh sb="8" eb="10">
      <t>クブン</t>
    </rPh>
    <rPh sb="12" eb="14">
      <t>キョウサイ</t>
    </rPh>
    <rPh sb="14" eb="16">
      <t>クミアイ</t>
    </rPh>
    <rPh sb="17" eb="19">
      <t>キュウギョウ</t>
    </rPh>
    <rPh sb="19" eb="21">
      <t>キュウフ</t>
    </rPh>
    <rPh sb="22" eb="24">
      <t>チョウセイ</t>
    </rPh>
    <rPh sb="25" eb="27">
      <t>キテイ</t>
    </rPh>
    <rPh sb="31" eb="33">
      <t>テアテ</t>
    </rPh>
    <rPh sb="34" eb="36">
      <t>セイシツ</t>
    </rPh>
    <rPh sb="37" eb="39">
      <t>クブン</t>
    </rPh>
    <phoneticPr fontId="1"/>
  </si>
  <si>
    <t>障害年金額(年額）</t>
    <rPh sb="0" eb="2">
      <t>ショウガイ</t>
    </rPh>
    <rPh sb="2" eb="4">
      <t>ネンキン</t>
    </rPh>
    <rPh sb="4" eb="5">
      <t>ガク</t>
    </rPh>
    <rPh sb="6" eb="8">
      <t>ネンガク</t>
    </rPh>
    <phoneticPr fontId="1"/>
  </si>
  <si>
    <t>障害厚生（共済）年金又は障害基礎年金を受給している方は、「年金証書」又は「改定通知書」で確認してください。</t>
    <rPh sb="0" eb="2">
      <t>ショウガイ</t>
    </rPh>
    <rPh sb="2" eb="4">
      <t>コウセイ</t>
    </rPh>
    <rPh sb="5" eb="7">
      <t>キョウサイ</t>
    </rPh>
    <rPh sb="8" eb="10">
      <t>ネンキン</t>
    </rPh>
    <rPh sb="10" eb="11">
      <t>マタ</t>
    </rPh>
    <rPh sb="12" eb="14">
      <t>ショウガイ</t>
    </rPh>
    <rPh sb="14" eb="16">
      <t>キソ</t>
    </rPh>
    <rPh sb="16" eb="18">
      <t>ネンキン</t>
    </rPh>
    <rPh sb="19" eb="21">
      <t>ジュキュウ</t>
    </rPh>
    <rPh sb="25" eb="26">
      <t>カタ</t>
    </rPh>
    <rPh sb="29" eb="31">
      <t>ネンキン</t>
    </rPh>
    <rPh sb="31" eb="33">
      <t>ショウショ</t>
    </rPh>
    <rPh sb="34" eb="35">
      <t>マタ</t>
    </rPh>
    <rPh sb="37" eb="39">
      <t>カイテイ</t>
    </rPh>
    <rPh sb="39" eb="42">
      <t>ツウチショ</t>
    </rPh>
    <rPh sb="44" eb="46">
      <t>カクニン</t>
    </rPh>
    <phoneticPr fontId="1"/>
  </si>
  <si>
    <t>※傷病手当金の給付が発生した場合は、添付書類として「年金証書」等の写しが必要になります。</t>
    <rPh sb="1" eb="3">
      <t>ショウビョウ</t>
    </rPh>
    <rPh sb="3" eb="5">
      <t>テアテ</t>
    </rPh>
    <rPh sb="5" eb="6">
      <t>キン</t>
    </rPh>
    <rPh sb="7" eb="9">
      <t>キュウフ</t>
    </rPh>
    <rPh sb="10" eb="12">
      <t>ハッセイ</t>
    </rPh>
    <rPh sb="14" eb="16">
      <t>バアイ</t>
    </rPh>
    <rPh sb="18" eb="20">
      <t>テンプ</t>
    </rPh>
    <rPh sb="20" eb="22">
      <t>ショルイ</t>
    </rPh>
    <rPh sb="26" eb="28">
      <t>ネンキン</t>
    </rPh>
    <rPh sb="28" eb="30">
      <t>ショウショ</t>
    </rPh>
    <rPh sb="31" eb="32">
      <t>トウ</t>
    </rPh>
    <rPh sb="33" eb="34">
      <t>ウツ</t>
    </rPh>
    <rPh sb="36" eb="38">
      <t>ヒツヨウ</t>
    </rPh>
    <phoneticPr fontId="1"/>
  </si>
  <si>
    <t>給与事務担当者の証明</t>
    <rPh sb="0" eb="2">
      <t>キュウヨ</t>
    </rPh>
    <rPh sb="2" eb="4">
      <t>ジム</t>
    </rPh>
    <rPh sb="4" eb="7">
      <t>タントウシャ</t>
    </rPh>
    <rPh sb="8" eb="10">
      <t>ショウメイ</t>
    </rPh>
    <phoneticPr fontId="1"/>
  </si>
  <si>
    <t>※</t>
    <phoneticPr fontId="1"/>
  </si>
  <si>
    <t>自動車通勤等で毎月通勤手当が支給されている場合は、1か月分の額を入力してください。</t>
    <rPh sb="0" eb="3">
      <t>ジドウシャ</t>
    </rPh>
    <rPh sb="3" eb="5">
      <t>ツウキン</t>
    </rPh>
    <rPh sb="5" eb="6">
      <t>トウ</t>
    </rPh>
    <rPh sb="7" eb="9">
      <t>マイツキ</t>
    </rPh>
    <rPh sb="9" eb="11">
      <t>ツウキン</t>
    </rPh>
    <rPh sb="11" eb="13">
      <t>テアテ</t>
    </rPh>
    <rPh sb="14" eb="16">
      <t>シキュウ</t>
    </rPh>
    <rPh sb="21" eb="23">
      <t>バアイ</t>
    </rPh>
    <rPh sb="27" eb="28">
      <t>ツキ</t>
    </rPh>
    <rPh sb="28" eb="29">
      <t>ブン</t>
    </rPh>
    <rPh sb="30" eb="31">
      <t>ガク</t>
    </rPh>
    <rPh sb="32" eb="34">
      <t>ニュウリョク</t>
    </rPh>
    <phoneticPr fontId="1"/>
  </si>
  <si>
    <t>○　１月あたりの通勤手当の算出は次の算定方法により算出しても差し支えありません。</t>
    <rPh sb="3" eb="4">
      <t>ツキ</t>
    </rPh>
    <rPh sb="8" eb="10">
      <t>ツウキン</t>
    </rPh>
    <rPh sb="10" eb="12">
      <t>テアテ</t>
    </rPh>
    <rPh sb="13" eb="15">
      <t>サンシュツ</t>
    </rPh>
    <rPh sb="16" eb="17">
      <t>ツギ</t>
    </rPh>
    <rPh sb="18" eb="20">
      <t>サンテイ</t>
    </rPh>
    <rPh sb="20" eb="22">
      <t>ホウホウ</t>
    </rPh>
    <rPh sb="25" eb="27">
      <t>サンシュツ</t>
    </rPh>
    <rPh sb="30" eb="31">
      <t>サ</t>
    </rPh>
    <rPh sb="32" eb="33">
      <t>ツカ</t>
    </rPh>
    <phoneticPr fontId="1"/>
  </si>
  <si>
    <t>・</t>
    <phoneticPr fontId="1"/>
  </si>
  <si>
    <t>ｱ</t>
    <phoneticPr fontId="1"/>
  </si>
  <si>
    <t>ｲ</t>
    <phoneticPr fontId="1"/>
  </si>
  <si>
    <t>そのため、以下　ｱ　と　ｲ　の2列で計算してください。</t>
    <rPh sb="5" eb="7">
      <t>イカ</t>
    </rPh>
    <rPh sb="16" eb="17">
      <t>レツ</t>
    </rPh>
    <rPh sb="18" eb="20">
      <t>ケイサン</t>
    </rPh>
    <phoneticPr fontId="1"/>
  </si>
  <si>
    <t>祝日のため給料が全額支給となる日数で1列入力してください。</t>
    <rPh sb="0" eb="2">
      <t>シュクジツ</t>
    </rPh>
    <rPh sb="5" eb="7">
      <t>キュウリョウ</t>
    </rPh>
    <rPh sb="8" eb="10">
      <t>ゼンガク</t>
    </rPh>
    <rPh sb="10" eb="12">
      <t>シキュウ</t>
    </rPh>
    <rPh sb="15" eb="17">
      <t>ニッスウ</t>
    </rPh>
    <rPh sb="19" eb="20">
      <t>レツ</t>
    </rPh>
    <rPh sb="20" eb="22">
      <t>ニュウリョク</t>
    </rPh>
    <phoneticPr fontId="1"/>
  </si>
  <si>
    <t>給料半減でその期間中に祝日がある場合の入力方法 （例④を参照）</t>
    <rPh sb="0" eb="2">
      <t>キュウリョウ</t>
    </rPh>
    <rPh sb="2" eb="4">
      <t>ハンゲン</t>
    </rPh>
    <rPh sb="7" eb="10">
      <t>キカンチュウ</t>
    </rPh>
    <rPh sb="11" eb="13">
      <t>シュクジツ</t>
    </rPh>
    <rPh sb="16" eb="18">
      <t>バアイ</t>
    </rPh>
    <rPh sb="19" eb="21">
      <t>ニュウリョク</t>
    </rPh>
    <rPh sb="21" eb="23">
      <t>ホウホウ</t>
    </rPh>
    <rPh sb="25" eb="26">
      <t>レイ</t>
    </rPh>
    <rPh sb="28" eb="30">
      <t>サンショウ</t>
    </rPh>
    <phoneticPr fontId="1"/>
  </si>
  <si>
    <t>支給対象日中の給料が半減となる対象日と全額支給となる対象日で分けて計算が必要です。</t>
    <rPh sb="0" eb="2">
      <t>シキュウ</t>
    </rPh>
    <rPh sb="2" eb="4">
      <t>タイショウ</t>
    </rPh>
    <rPh sb="4" eb="5">
      <t>ビ</t>
    </rPh>
    <rPh sb="5" eb="6">
      <t>チュウ</t>
    </rPh>
    <rPh sb="7" eb="9">
      <t>キュウリョウ</t>
    </rPh>
    <rPh sb="10" eb="12">
      <t>ハンゲン</t>
    </rPh>
    <rPh sb="15" eb="17">
      <t>タイショウ</t>
    </rPh>
    <rPh sb="17" eb="18">
      <t>ビ</t>
    </rPh>
    <rPh sb="19" eb="21">
      <t>ゼンガク</t>
    </rPh>
    <rPh sb="21" eb="23">
      <t>シキュウ</t>
    </rPh>
    <rPh sb="26" eb="28">
      <t>タイショウ</t>
    </rPh>
    <rPh sb="28" eb="29">
      <t>ビ</t>
    </rPh>
    <rPh sb="30" eb="31">
      <t>ワ</t>
    </rPh>
    <rPh sb="33" eb="35">
      <t>ケイサン</t>
    </rPh>
    <rPh sb="36" eb="38">
      <t>ヒツヨウ</t>
    </rPh>
    <phoneticPr fontId="1"/>
  </si>
  <si>
    <t>支給対象日数のうち半減となる日数で1列入力してください。</t>
    <rPh sb="0" eb="2">
      <t>シキュウ</t>
    </rPh>
    <rPh sb="2" eb="4">
      <t>タイショウ</t>
    </rPh>
    <rPh sb="4" eb="6">
      <t>ニッスウ</t>
    </rPh>
    <rPh sb="9" eb="11">
      <t>ハンゲン</t>
    </rPh>
    <rPh sb="14" eb="16">
      <t>ニッスウ</t>
    </rPh>
    <rPh sb="18" eb="19">
      <t>レツ</t>
    </rPh>
    <rPh sb="19" eb="21">
      <t>ニュウリョク</t>
    </rPh>
    <phoneticPr fontId="1"/>
  </si>
  <si>
    <t>○○学校</t>
    <rPh sb="2" eb="4">
      <t>ガッコウ</t>
    </rPh>
    <phoneticPr fontId="1"/>
  </si>
  <si>
    <t>愛知　太郎</t>
    <rPh sb="0" eb="2">
      <t>アイチ</t>
    </rPh>
    <rPh sb="3" eb="5">
      <t>タロウ</t>
    </rPh>
    <phoneticPr fontId="1"/>
  </si>
  <si>
    <t>「試算及び報酬支給額証明書」について（8割休職・給料半減時に使用）</t>
    <rPh sb="1" eb="3">
      <t>シサン</t>
    </rPh>
    <rPh sb="3" eb="4">
      <t>オヨ</t>
    </rPh>
    <rPh sb="5" eb="7">
      <t>ホウシュウ</t>
    </rPh>
    <rPh sb="7" eb="10">
      <t>シキュウガク</t>
    </rPh>
    <rPh sb="10" eb="13">
      <t>ショウメイショ</t>
    </rPh>
    <rPh sb="20" eb="21">
      <t>ワリ</t>
    </rPh>
    <rPh sb="21" eb="23">
      <t>キュウショク</t>
    </rPh>
    <rPh sb="24" eb="26">
      <t>キュウリョウ</t>
    </rPh>
    <rPh sb="26" eb="28">
      <t>ハンゲン</t>
    </rPh>
    <rPh sb="28" eb="29">
      <t>ジ</t>
    </rPh>
    <rPh sb="30" eb="32">
      <t>シヨウ</t>
    </rPh>
    <phoneticPr fontId="1"/>
  </si>
  <si>
    <t>対象者毎に支払われている手当は異なりますので、支給されている手当について入力してください。</t>
    <rPh sb="0" eb="3">
      <t>タイショウシャ</t>
    </rPh>
    <rPh sb="3" eb="4">
      <t>ゴト</t>
    </rPh>
    <rPh sb="5" eb="7">
      <t>シハラ</t>
    </rPh>
    <rPh sb="12" eb="14">
      <t>テアテ</t>
    </rPh>
    <rPh sb="15" eb="16">
      <t>コト</t>
    </rPh>
    <rPh sb="23" eb="25">
      <t>シキュウ</t>
    </rPh>
    <rPh sb="30" eb="32">
      <t>テアテ</t>
    </rPh>
    <rPh sb="36" eb="38">
      <t>ニュウリョク</t>
    </rPh>
    <phoneticPr fontId="1"/>
  </si>
  <si>
    <t>・</t>
    <phoneticPr fontId="1"/>
  </si>
  <si>
    <t>教育職三級の加算額は報酬①の給料月額に含めてください。</t>
    <rPh sb="0" eb="2">
      <t>キョウイク</t>
    </rPh>
    <rPh sb="2" eb="3">
      <t>ショク</t>
    </rPh>
    <rPh sb="3" eb="4">
      <t>サン</t>
    </rPh>
    <rPh sb="4" eb="5">
      <t>キュウ</t>
    </rPh>
    <rPh sb="6" eb="9">
      <t>カサンガク</t>
    </rPh>
    <rPh sb="10" eb="12">
      <t>ホウシュウ</t>
    </rPh>
    <rPh sb="14" eb="16">
      <t>キュウリョウ</t>
    </rPh>
    <rPh sb="16" eb="18">
      <t>ゲツガク</t>
    </rPh>
    <rPh sb="19" eb="20">
      <t>フク</t>
    </rPh>
    <phoneticPr fontId="1"/>
  </si>
  <si>
    <t>主事</t>
    <rPh sb="0" eb="2">
      <t>シュジ</t>
    </rPh>
    <phoneticPr fontId="1"/>
  </si>
  <si>
    <t>尾張　花子</t>
    <rPh sb="0" eb="2">
      <t>オワリ</t>
    </rPh>
    <rPh sb="3" eb="5">
      <t>ハナコ</t>
    </rPh>
    <phoneticPr fontId="1"/>
  </si>
  <si>
    <t>月の勤務しなかった期間について、報酬の本来支給額は上記のとおりであることを証明します。</t>
    <rPh sb="0" eb="1">
      <t>ガツ</t>
    </rPh>
    <rPh sb="2" eb="4">
      <t>キンム</t>
    </rPh>
    <rPh sb="9" eb="11">
      <t>キカン</t>
    </rPh>
    <rPh sb="16" eb="18">
      <t>ホウシュウ</t>
    </rPh>
    <rPh sb="19" eb="21">
      <t>ホンライ</t>
    </rPh>
    <rPh sb="21" eb="24">
      <t>シキュウガク</t>
    </rPh>
    <rPh sb="25" eb="27">
      <t>ジョウキ</t>
    </rPh>
    <rPh sb="37" eb="39">
      <t>ショウメイ</t>
    </rPh>
    <phoneticPr fontId="1"/>
  </si>
  <si>
    <t>月の勤務しなかった期間について、報酬の本来支給額は上記とおりであることを証明します。</t>
    <rPh sb="0" eb="1">
      <t>ガツ</t>
    </rPh>
    <rPh sb="2" eb="4">
      <t>キンム</t>
    </rPh>
    <rPh sb="9" eb="11">
      <t>キカン</t>
    </rPh>
    <rPh sb="16" eb="18">
      <t>ホウシュウ</t>
    </rPh>
    <rPh sb="19" eb="21">
      <t>ホンライ</t>
    </rPh>
    <rPh sb="21" eb="24">
      <t>シキュウガク</t>
    </rPh>
    <rPh sb="25" eb="27">
      <t>ジョウキ</t>
    </rPh>
    <rPh sb="36" eb="38">
      <t>ショウメイ</t>
    </rPh>
    <phoneticPr fontId="1"/>
  </si>
  <si>
    <t>平均標準報酬月額</t>
    <rPh sb="0" eb="2">
      <t>ヘイキン</t>
    </rPh>
    <rPh sb="2" eb="4">
      <t>ヒョウジュン</t>
    </rPh>
    <rPh sb="4" eb="6">
      <t>ホウシュウ</t>
    </rPh>
    <rPh sb="6" eb="8">
      <t>ゲツガク</t>
    </rPh>
    <phoneticPr fontId="1"/>
  </si>
  <si>
    <t>平均標準報酬月額</t>
    <rPh sb="0" eb="2">
      <t>ヘイキン</t>
    </rPh>
    <rPh sb="4" eb="6">
      <t>ホウシュウ</t>
    </rPh>
    <rPh sb="6" eb="8">
      <t>ゲツガク</t>
    </rPh>
    <phoneticPr fontId="7"/>
  </si>
  <si>
    <t>　平均標準報酬日額</t>
    <rPh sb="1" eb="3">
      <t>ヘイキン</t>
    </rPh>
    <rPh sb="5" eb="7">
      <t>ホウシュウ</t>
    </rPh>
    <rPh sb="7" eb="9">
      <t>ニチガク</t>
    </rPh>
    <phoneticPr fontId="7"/>
  </si>
  <si>
    <t>平均標準報酬日額</t>
    <rPh sb="0" eb="2">
      <t>ヘイキン</t>
    </rPh>
    <phoneticPr fontId="1"/>
  </si>
  <si>
    <t>　給付日額</t>
    <rPh sb="1" eb="3">
      <t>キュウフ</t>
    </rPh>
    <rPh sb="3" eb="5">
      <t>ニチガク</t>
    </rPh>
    <phoneticPr fontId="7"/>
  </si>
  <si>
    <t>平均標準報酬月額</t>
    <rPh sb="0" eb="2">
      <t>ヘイキン</t>
    </rPh>
    <rPh sb="4" eb="6">
      <t>ホウシュウ</t>
    </rPh>
    <rPh sb="6" eb="8">
      <t>ゲツガク</t>
    </rPh>
    <phoneticPr fontId="1"/>
  </si>
  <si>
    <t>請求書第2面の平均標準報酬月額を参考にしてください。</t>
    <rPh sb="0" eb="3">
      <t>セイキュウショ</t>
    </rPh>
    <rPh sb="3" eb="4">
      <t>ダイ</t>
    </rPh>
    <rPh sb="5" eb="6">
      <t>メン</t>
    </rPh>
    <rPh sb="7" eb="9">
      <t>ヘイキン</t>
    </rPh>
    <rPh sb="11" eb="13">
      <t>ホウシュウ</t>
    </rPh>
    <rPh sb="13" eb="15">
      <t>ゲツガク</t>
    </rPh>
    <rPh sb="16" eb="18">
      <t>サンコウ</t>
    </rPh>
    <phoneticPr fontId="1"/>
  </si>
  <si>
    <r>
      <t>　平均</t>
    </r>
    <r>
      <rPr>
        <b/>
        <sz val="12"/>
        <color theme="1"/>
        <rFont val="ＭＳ 明朝"/>
        <family val="1"/>
        <charset val="128"/>
      </rPr>
      <t>標準</t>
    </r>
    <r>
      <rPr>
        <sz val="12"/>
        <color theme="1"/>
        <rFont val="ＭＳ 明朝"/>
        <family val="1"/>
        <charset val="128"/>
      </rPr>
      <t>報酬日額</t>
    </r>
    <rPh sb="1" eb="3">
      <t>ヘイキン</t>
    </rPh>
    <rPh sb="5" eb="7">
      <t>ホウシュウ</t>
    </rPh>
    <rPh sb="7" eb="9">
      <t>ニチガク</t>
    </rPh>
    <phoneticPr fontId="7"/>
  </si>
  <si>
    <t>平成</t>
    <rPh sb="0" eb="2">
      <t>ヘイセイ</t>
    </rPh>
    <phoneticPr fontId="1"/>
  </si>
  <si>
    <t>新号</t>
    <rPh sb="0" eb="2">
      <t>シンゴウ</t>
    </rPh>
    <phoneticPr fontId="1"/>
  </si>
  <si>
    <t>様式に記載されている以外の手当がある方は、報酬②の空いている項目へ手当名称、支給額を入力してください。</t>
    <rPh sb="0" eb="2">
      <t>ヨウシキ</t>
    </rPh>
    <rPh sb="3" eb="5">
      <t>キサイ</t>
    </rPh>
    <rPh sb="10" eb="12">
      <t>イガイ</t>
    </rPh>
    <rPh sb="13" eb="15">
      <t>テアテ</t>
    </rPh>
    <rPh sb="18" eb="19">
      <t>カタ</t>
    </rPh>
    <rPh sb="21" eb="23">
      <t>ホウシュウ</t>
    </rPh>
    <rPh sb="25" eb="26">
      <t>ア</t>
    </rPh>
    <rPh sb="30" eb="32">
      <t>コウモク</t>
    </rPh>
    <rPh sb="33" eb="35">
      <t>テアテ</t>
    </rPh>
    <rPh sb="35" eb="37">
      <t>メイショウ</t>
    </rPh>
    <phoneticPr fontId="1"/>
  </si>
  <si>
    <t>当該通勤手当を支給単位期間で除して各月分として算定された額に１円未満の端数が生じたときは、当該支給単位</t>
    <rPh sb="0" eb="2">
      <t>トウガイ</t>
    </rPh>
    <rPh sb="2" eb="4">
      <t>ツウキン</t>
    </rPh>
    <rPh sb="4" eb="6">
      <t>テアテ</t>
    </rPh>
    <rPh sb="7" eb="9">
      <t>シキュウ</t>
    </rPh>
    <rPh sb="9" eb="11">
      <t>タンイ</t>
    </rPh>
    <rPh sb="11" eb="13">
      <t>キカン</t>
    </rPh>
    <rPh sb="14" eb="15">
      <t>ジョ</t>
    </rPh>
    <rPh sb="17" eb="19">
      <t>カクツキ</t>
    </rPh>
    <rPh sb="19" eb="20">
      <t>ブン</t>
    </rPh>
    <rPh sb="23" eb="25">
      <t>サンテイ</t>
    </rPh>
    <rPh sb="28" eb="29">
      <t>ガク</t>
    </rPh>
    <rPh sb="31" eb="32">
      <t>エン</t>
    </rPh>
    <rPh sb="32" eb="34">
      <t>ミマン</t>
    </rPh>
    <rPh sb="35" eb="37">
      <t>ハスウ</t>
    </rPh>
    <rPh sb="38" eb="39">
      <t>ショウ</t>
    </rPh>
    <phoneticPr fontId="1"/>
  </si>
  <si>
    <t>期間中における末月分として算定される額に加算します。</t>
    <rPh sb="0" eb="3">
      <t>キカンチュウ</t>
    </rPh>
    <rPh sb="7" eb="8">
      <t>マツ</t>
    </rPh>
    <rPh sb="8" eb="9">
      <t>ゲツ</t>
    </rPh>
    <rPh sb="9" eb="10">
      <t>ブン</t>
    </rPh>
    <rPh sb="13" eb="15">
      <t>サンテイ</t>
    </rPh>
    <rPh sb="18" eb="19">
      <t>ガク</t>
    </rPh>
    <rPh sb="20" eb="22">
      <t>カサン</t>
    </rPh>
    <phoneticPr fontId="1"/>
  </si>
  <si>
    <t>期間中における末月以外の分として算定される額に係る端数金額はこれを切り捨て、切り捨てた額は当該支給単位</t>
    <rPh sb="7" eb="8">
      <t>マツ</t>
    </rPh>
    <rPh sb="8" eb="9">
      <t>ゲツ</t>
    </rPh>
    <rPh sb="9" eb="11">
      <t>イガイ</t>
    </rPh>
    <rPh sb="12" eb="13">
      <t>ブン</t>
    </rPh>
    <rPh sb="16" eb="18">
      <t>サンテイ</t>
    </rPh>
    <rPh sb="21" eb="22">
      <t>ガク</t>
    </rPh>
    <rPh sb="23" eb="24">
      <t>カカ</t>
    </rPh>
    <rPh sb="25" eb="27">
      <t>ハスウ</t>
    </rPh>
    <rPh sb="27" eb="29">
      <t>キンガク</t>
    </rPh>
    <rPh sb="33" eb="34">
      <t>キ</t>
    </rPh>
    <rPh sb="35" eb="36">
      <t>ス</t>
    </rPh>
    <phoneticPr fontId="1"/>
  </si>
  <si>
    <t>給与明細書等を確認し、</t>
    <rPh sb="0" eb="2">
      <t>キュウヨ</t>
    </rPh>
    <rPh sb="2" eb="5">
      <t>メイサイショ</t>
    </rPh>
    <rPh sb="5" eb="6">
      <t>トウ</t>
    </rPh>
    <rPh sb="7" eb="9">
      <t>カクニン</t>
    </rPh>
    <phoneticPr fontId="1"/>
  </si>
  <si>
    <t>ブルーの付いているセル</t>
    <phoneticPr fontId="1"/>
  </si>
  <si>
    <t xml:space="preserve"> 及び</t>
    <phoneticPr fontId="1"/>
  </si>
  <si>
    <t>通勤手当（茶色のセル）</t>
    <rPh sb="0" eb="2">
      <t>ツウキン</t>
    </rPh>
    <rPh sb="2" eb="4">
      <t>テアテ</t>
    </rPh>
    <rPh sb="5" eb="7">
      <t>チャイロ</t>
    </rPh>
    <phoneticPr fontId="1"/>
  </si>
  <si>
    <t>について入力してください。</t>
    <phoneticPr fontId="1"/>
  </si>
  <si>
    <t>※県立学校等、総務事務システム対象所属所の方は、給与事務担当者の証明は総務事務管理課で証明しますので、
   空欄のままにしてください。</t>
    <phoneticPr fontId="1"/>
  </si>
  <si>
    <t>令和</t>
    <rPh sb="0" eb="2">
      <t>レイワ</t>
    </rPh>
    <phoneticPr fontId="1"/>
  </si>
  <si>
    <t>（１円未満四捨五入）…①</t>
    <rPh sb="2" eb="3">
      <t>エン</t>
    </rPh>
    <rPh sb="3" eb="5">
      <t>ミマン</t>
    </rPh>
    <rPh sb="5" eb="9">
      <t>シシャゴニュウ</t>
    </rPh>
    <phoneticPr fontId="7"/>
  </si>
  <si>
    <r>
      <t>円</t>
    </r>
    <r>
      <rPr>
        <sz val="11"/>
        <rFont val="ＭＳ 明朝"/>
        <family val="1"/>
        <charset val="128"/>
      </rPr>
      <t>…⑤</t>
    </r>
    <rPh sb="0" eb="1">
      <t>エン</t>
    </rPh>
    <phoneticPr fontId="7"/>
  </si>
  <si>
    <t>令和</t>
    <rPh sb="0" eb="2">
      <t>レイワ</t>
    </rPh>
    <phoneticPr fontId="1"/>
  </si>
  <si>
    <t>試算の結果傷病手当金が発生した場合、職名・氏名を記入、内容を確認をしたうえ✔をし、請求書に添付してください。</t>
    <rPh sb="0" eb="2">
      <t>シサン</t>
    </rPh>
    <rPh sb="3" eb="5">
      <t>ケッカ</t>
    </rPh>
    <rPh sb="5" eb="7">
      <t>ショウビョウ</t>
    </rPh>
    <rPh sb="7" eb="9">
      <t>テアテ</t>
    </rPh>
    <rPh sb="9" eb="10">
      <t>キン</t>
    </rPh>
    <rPh sb="11" eb="13">
      <t>ハッセイ</t>
    </rPh>
    <rPh sb="15" eb="17">
      <t>バアイ</t>
    </rPh>
    <rPh sb="18" eb="20">
      <t>ショクメイ</t>
    </rPh>
    <rPh sb="21" eb="23">
      <t>シメイ</t>
    </rPh>
    <rPh sb="24" eb="26">
      <t>キニュウ</t>
    </rPh>
    <rPh sb="27" eb="29">
      <t>ナイヨウ</t>
    </rPh>
    <rPh sb="30" eb="32">
      <t>カクニン</t>
    </rPh>
    <rPh sb="41" eb="43">
      <t>セイキュウ</t>
    </rPh>
    <rPh sb="43" eb="44">
      <t>ショ</t>
    </rPh>
    <rPh sb="45" eb="47">
      <t>テンプ</t>
    </rPh>
    <phoneticPr fontId="1"/>
  </si>
  <si>
    <t>確認後
✔を記入</t>
    <phoneticPr fontId="1"/>
  </si>
  <si>
    <t>✔</t>
    <phoneticPr fontId="1"/>
  </si>
  <si>
    <t>令和</t>
    <rPh sb="0" eb="2">
      <t>レイワ</t>
    </rPh>
    <phoneticPr fontId="1"/>
  </si>
  <si>
    <t>組 合 員 番 号</t>
    <rPh sb="0" eb="1">
      <t>クミ</t>
    </rPh>
    <rPh sb="2" eb="3">
      <t>ア</t>
    </rPh>
    <rPh sb="4" eb="5">
      <t>イン</t>
    </rPh>
    <rPh sb="6" eb="7">
      <t>バン</t>
    </rPh>
    <rPh sb="8" eb="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</si>
</sst>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0\)"/>
  </numFmts>
  <fonts count="4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1"/>
      <color theme="1"/>
      <name val="ＭＳ ゴシック"/>
      <family val="3"/>
      <charset val="128"/>
    </font>
    <font>
      <b/>
      <sz val="16"/>
      <color theme="1"/>
      <name val="ＭＳ 明朝"/>
      <family val="1"/>
      <charset val="128"/>
    </font>
    <font>
      <b/>
      <sz val="8"/>
      <name val="ＭＳ ゴシック"/>
      <family val="3"/>
      <charset val="128"/>
    </font>
    <font>
      <sz val="6"/>
      <name val="ＭＳ Ｐゴシック"/>
      <family val="3"/>
      <charset val="128"/>
    </font>
    <font>
      <b/>
      <sz val="12"/>
      <name val="ＭＳ ゴシック"/>
      <family val="3"/>
      <charset val="128"/>
    </font>
    <font>
      <b/>
      <sz val="14"/>
      <name val="ＭＳ ゴシック"/>
      <family val="3"/>
      <charset val="128"/>
    </font>
    <font>
      <b/>
      <sz val="11"/>
      <name val="ＭＳ ゴシック"/>
      <family val="3"/>
      <charset val="128"/>
    </font>
    <font>
      <sz val="11"/>
      <name val="ＭＳ Ｐゴシック"/>
      <family val="3"/>
      <charset val="128"/>
    </font>
    <font>
      <sz val="11"/>
      <color indexed="18"/>
      <name val="ＭＳ Ｐゴシック"/>
      <family val="3"/>
      <charset val="128"/>
    </font>
    <font>
      <sz val="10"/>
      <color theme="1"/>
      <name val="ＭＳ 明朝"/>
      <family val="1"/>
      <charset val="128"/>
    </font>
    <font>
      <sz val="8"/>
      <color theme="1"/>
      <name val="ＭＳ 明朝"/>
      <family val="1"/>
      <charset val="128"/>
    </font>
    <font>
      <sz val="14"/>
      <color theme="1"/>
      <name val="ＭＳ 明朝"/>
      <family val="1"/>
      <charset val="128"/>
    </font>
    <font>
      <sz val="11"/>
      <color rgb="FFFF0000"/>
      <name val="ＭＳ Ｐゴシック"/>
      <family val="3"/>
      <charset val="128"/>
    </font>
    <font>
      <b/>
      <sz val="11"/>
      <color theme="1"/>
      <name val="ＭＳ 明朝"/>
      <family val="1"/>
      <charset val="128"/>
    </font>
    <font>
      <b/>
      <sz val="12"/>
      <color theme="1"/>
      <name val="ＭＳ 明朝"/>
      <family val="1"/>
      <charset val="128"/>
    </font>
    <font>
      <sz val="12"/>
      <color theme="1"/>
      <name val="ＭＳ 明朝"/>
      <family val="1"/>
      <charset val="128"/>
    </font>
    <font>
      <sz val="12"/>
      <color theme="1"/>
      <name val="ＭＳ ゴシック"/>
      <family val="3"/>
      <charset val="128"/>
    </font>
    <font>
      <sz val="12"/>
      <color indexed="18"/>
      <name val="ＭＳ Ｐゴシック"/>
      <family val="3"/>
      <charset val="128"/>
    </font>
    <font>
      <b/>
      <sz val="14"/>
      <color theme="1"/>
      <name val="ＭＳ 明朝"/>
      <family val="1"/>
      <charset val="128"/>
    </font>
    <font>
      <sz val="13"/>
      <color theme="1"/>
      <name val="ＭＳ 明朝"/>
      <family val="1"/>
      <charset val="128"/>
    </font>
    <font>
      <sz val="11"/>
      <color theme="1"/>
      <name val="ＭＳ Ｐゴシック"/>
      <family val="3"/>
      <charset val="128"/>
    </font>
    <font>
      <sz val="11"/>
      <name val="ＭＳ Ｐゴシック"/>
      <family val="3"/>
      <charset val="128"/>
      <scheme val="minor"/>
    </font>
    <font>
      <b/>
      <sz val="14"/>
      <color theme="1"/>
      <name val="ＭＳ Ｐゴシック"/>
      <family val="3"/>
      <charset val="128"/>
      <scheme val="minor"/>
    </font>
    <font>
      <b/>
      <sz val="11"/>
      <name val="ＭＳ Ｐゴシック"/>
      <family val="3"/>
      <charset val="128"/>
      <scheme val="minor"/>
    </font>
    <font>
      <b/>
      <u/>
      <sz val="11"/>
      <name val="ＭＳ Ｐゴシック"/>
      <family val="3"/>
      <charset val="128"/>
      <scheme val="minor"/>
    </font>
    <font>
      <b/>
      <sz val="12"/>
      <color theme="1"/>
      <name val="ＭＳ ゴシック"/>
      <family val="3"/>
      <charset val="128"/>
    </font>
    <font>
      <b/>
      <sz val="16"/>
      <name val="ＭＳ 明朝"/>
      <family val="1"/>
      <charset val="128"/>
    </font>
    <font>
      <sz val="11"/>
      <name val="ＭＳ 明朝"/>
      <family val="1"/>
      <charset val="128"/>
    </font>
    <font>
      <sz val="12"/>
      <name val="ＭＳ 明朝"/>
      <family val="1"/>
      <charset val="128"/>
    </font>
    <font>
      <b/>
      <sz val="12"/>
      <name val="ＭＳ 明朝"/>
      <family val="1"/>
      <charset val="128"/>
    </font>
    <font>
      <sz val="12"/>
      <name val="ＭＳ ゴシック"/>
      <family val="3"/>
      <charset val="128"/>
    </font>
    <font>
      <sz val="11"/>
      <name val="ＭＳ ゴシック"/>
      <family val="3"/>
      <charset val="128"/>
    </font>
    <font>
      <b/>
      <sz val="14"/>
      <name val="ＭＳ 明朝"/>
      <family val="1"/>
      <charset val="128"/>
    </font>
    <font>
      <sz val="14"/>
      <name val="ＭＳ 明朝"/>
      <family val="1"/>
      <charset val="128"/>
    </font>
    <font>
      <sz val="12"/>
      <name val="ＭＳ Ｐゴシック"/>
      <family val="3"/>
      <charset val="128"/>
    </font>
    <font>
      <sz val="8"/>
      <name val="ＭＳ 明朝"/>
      <family val="1"/>
      <charset val="128"/>
    </font>
    <font>
      <b/>
      <sz val="11"/>
      <name val="ＭＳ 明朝"/>
      <family val="1"/>
      <charset val="128"/>
    </font>
    <font>
      <sz val="10"/>
      <name val="ＭＳ 明朝"/>
      <family val="1"/>
      <charset val="128"/>
    </font>
  </fonts>
  <fills count="7">
    <fill>
      <patternFill patternType="none"/>
    </fill>
    <fill>
      <patternFill patternType="gray125"/>
    </fill>
    <fill>
      <patternFill patternType="solid">
        <fgColor theme="3"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FFFF00"/>
        <bgColor indexed="64"/>
      </patternFill>
    </fill>
    <fill>
      <patternFill patternType="solid">
        <fgColor theme="0"/>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thin">
        <color auto="1"/>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right/>
      <top style="thin">
        <color auto="1"/>
      </top>
      <bottom style="thin">
        <color auto="1"/>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right/>
      <top/>
      <bottom style="double">
        <color indexed="64"/>
      </bottom>
      <diagonal/>
    </border>
    <border>
      <left/>
      <right/>
      <top style="thin">
        <color indexed="64"/>
      </top>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double">
        <color indexed="64"/>
      </top>
      <bottom style="thin">
        <color auto="1"/>
      </bottom>
      <diagonal/>
    </border>
    <border>
      <left/>
      <right style="thin">
        <color auto="1"/>
      </right>
      <top style="double">
        <color indexed="64"/>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top style="thin">
        <color auto="1"/>
      </top>
      <bottom/>
      <diagonal/>
    </border>
    <border>
      <left/>
      <right/>
      <top/>
      <bottom style="hair">
        <color auto="1"/>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medium">
        <color auto="1"/>
      </bottom>
      <diagonal/>
    </border>
  </borders>
  <cellStyleXfs count="3">
    <xf numFmtId="0" fontId="0" fillId="0" borderId="0">
      <alignment vertical="center"/>
    </xf>
    <xf numFmtId="38" fontId="2" fillId="0" borderId="0" applyFont="0" applyFill="0" applyBorder="0" applyAlignment="0" applyProtection="0">
      <alignment vertical="center"/>
    </xf>
    <xf numFmtId="38" fontId="11" fillId="0" borderId="0" applyFont="0" applyFill="0" applyBorder="0" applyAlignment="0" applyProtection="0"/>
  </cellStyleXfs>
  <cellXfs count="897">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4" xfId="0" applyFont="1" applyBorder="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lignment vertical="center"/>
    </xf>
    <xf numFmtId="0" fontId="3" fillId="0" borderId="8" xfId="0" applyFont="1" applyBorder="1" applyAlignment="1">
      <alignment horizontal="center" vertical="center" justifyLastLine="1"/>
    </xf>
    <xf numFmtId="0" fontId="3" fillId="0" borderId="25" xfId="0" applyFont="1" applyBorder="1">
      <alignment vertical="center"/>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8"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justifyLastLine="1"/>
    </xf>
    <xf numFmtId="0" fontId="3" fillId="0" borderId="4" xfId="0" applyFont="1" applyBorder="1">
      <alignment vertical="center"/>
    </xf>
    <xf numFmtId="0" fontId="3" fillId="0" borderId="34" xfId="0" applyFont="1" applyBorder="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13" xfId="0" applyFont="1" applyBorder="1">
      <alignment vertical="center"/>
    </xf>
    <xf numFmtId="0" fontId="3" fillId="0" borderId="40" xfId="0" applyFont="1" applyBorder="1">
      <alignment vertical="center"/>
    </xf>
    <xf numFmtId="0" fontId="6" fillId="0" borderId="0" xfId="0" applyFont="1" applyFill="1" applyAlignment="1" applyProtection="1">
      <alignment vertical="center"/>
    </xf>
    <xf numFmtId="0" fontId="8" fillId="0" borderId="0" xfId="0" applyFont="1" applyFill="1" applyBorder="1" applyAlignment="1" applyProtection="1">
      <alignment horizontal="distributed" vertical="center"/>
    </xf>
    <xf numFmtId="0" fontId="10" fillId="0" borderId="0" xfId="0" applyFont="1" applyFill="1" applyAlignment="1" applyProtection="1">
      <alignment vertical="center"/>
    </xf>
    <xf numFmtId="0" fontId="12" fillId="0" borderId="0" xfId="0" applyFont="1" applyFill="1" applyAlignment="1" applyProtection="1"/>
    <xf numFmtId="0" fontId="3" fillId="0" borderId="0" xfId="0" applyFont="1" applyAlignment="1">
      <alignment horizontal="right" vertical="center"/>
    </xf>
    <xf numFmtId="0" fontId="16" fillId="0" borderId="0" xfId="0" applyFont="1" applyFill="1" applyBorder="1" applyAlignment="1" applyProtection="1">
      <alignment vertical="center"/>
    </xf>
    <xf numFmtId="0" fontId="3" fillId="0" borderId="56" xfId="0" applyFont="1" applyBorder="1">
      <alignment vertical="center"/>
    </xf>
    <xf numFmtId="0" fontId="3" fillId="0" borderId="57"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13" fillId="0" borderId="59" xfId="0" applyFont="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justifyLastLine="1"/>
    </xf>
    <xf numFmtId="38" fontId="3" fillId="0" borderId="0" xfId="1" applyFont="1" applyFill="1" applyBorder="1" applyAlignment="1">
      <alignment vertical="center"/>
    </xf>
    <xf numFmtId="0" fontId="3" fillId="0" borderId="0" xfId="0" applyFont="1" applyFill="1" applyBorder="1" applyAlignment="1">
      <alignment vertical="center" wrapText="1"/>
    </xf>
    <xf numFmtId="38" fontId="3" fillId="0" borderId="0" xfId="0" applyNumberFormat="1" applyFont="1" applyFill="1" applyBorder="1" applyAlignment="1">
      <alignment vertical="center"/>
    </xf>
    <xf numFmtId="0" fontId="15" fillId="0" borderId="0" xfId="0" applyFont="1" applyBorder="1" applyAlignment="1">
      <alignment horizontal="center" vertical="center"/>
    </xf>
    <xf numFmtId="0" fontId="20" fillId="0" borderId="23" xfId="0" applyFont="1" applyBorder="1" applyAlignment="1">
      <alignment horizontal="center" vertical="center"/>
    </xf>
    <xf numFmtId="0" fontId="19" fillId="0" borderId="8" xfId="0" applyFont="1" applyBorder="1" applyAlignment="1">
      <alignment horizontal="center" vertical="center"/>
    </xf>
    <xf numFmtId="0" fontId="19" fillId="0" borderId="31" xfId="0" applyFont="1" applyBorder="1" applyAlignment="1">
      <alignment horizontal="center" vertical="center"/>
    </xf>
    <xf numFmtId="0" fontId="19" fillId="0" borderId="0" xfId="0" applyFont="1" applyBorder="1">
      <alignment vertical="center"/>
    </xf>
    <xf numFmtId="0" fontId="19" fillId="0" borderId="0" xfId="0" applyFont="1">
      <alignment vertical="center"/>
    </xf>
    <xf numFmtId="0" fontId="19" fillId="0" borderId="0" xfId="0" applyFont="1" applyAlignment="1">
      <alignment horizontal="right" vertical="center"/>
    </xf>
    <xf numFmtId="0" fontId="19" fillId="0" borderId="2" xfId="0" applyFont="1" applyBorder="1" applyAlignment="1">
      <alignment horizontal="right" vertical="center"/>
    </xf>
    <xf numFmtId="0" fontId="19" fillId="0" borderId="2" xfId="0" applyFont="1" applyBorder="1">
      <alignment vertical="center"/>
    </xf>
    <xf numFmtId="0" fontId="19" fillId="0" borderId="0" xfId="0" applyFont="1" applyAlignment="1">
      <alignment horizontal="center" vertical="center"/>
    </xf>
    <xf numFmtId="0" fontId="18" fillId="0" borderId="0" xfId="0" applyFont="1">
      <alignment vertical="center"/>
    </xf>
    <xf numFmtId="0" fontId="21" fillId="0" borderId="0" xfId="0" applyFont="1" applyFill="1" applyAlignment="1" applyProtection="1"/>
    <xf numFmtId="0" fontId="21" fillId="0" borderId="0" xfId="0" applyFont="1" applyFill="1" applyBorder="1" applyAlignment="1" applyProtection="1">
      <alignment vertical="center"/>
    </xf>
    <xf numFmtId="0" fontId="19" fillId="0" borderId="61" xfId="0" applyFont="1" applyBorder="1" applyAlignment="1">
      <alignment horizontal="right" vertical="center"/>
    </xf>
    <xf numFmtId="0" fontId="19" fillId="0" borderId="40" xfId="0" applyFont="1" applyBorder="1">
      <alignment vertical="center"/>
    </xf>
    <xf numFmtId="0" fontId="19" fillId="0" borderId="62" xfId="0" applyFont="1" applyBorder="1">
      <alignment vertical="center"/>
    </xf>
    <xf numFmtId="0" fontId="20" fillId="0" borderId="4" xfId="0" applyFont="1" applyBorder="1">
      <alignment vertical="center"/>
    </xf>
    <xf numFmtId="0" fontId="20" fillId="0" borderId="34" xfId="0" applyFont="1" applyBorder="1">
      <alignment vertical="center"/>
    </xf>
    <xf numFmtId="0" fontId="20" fillId="0" borderId="14" xfId="0" applyFont="1" applyBorder="1">
      <alignment vertical="center"/>
    </xf>
    <xf numFmtId="0" fontId="20" fillId="0" borderId="3" xfId="0" applyFont="1" applyBorder="1">
      <alignment vertical="center"/>
    </xf>
    <xf numFmtId="0" fontId="20" fillId="0" borderId="36" xfId="0" applyFont="1" applyBorder="1">
      <alignment vertical="center"/>
    </xf>
    <xf numFmtId="0" fontId="20" fillId="0" borderId="13" xfId="0" applyFont="1" applyBorder="1">
      <alignment vertical="center"/>
    </xf>
    <xf numFmtId="38" fontId="19" fillId="0" borderId="0" xfId="1"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vertical="center" justifyLastLine="1"/>
    </xf>
    <xf numFmtId="0" fontId="19" fillId="0" borderId="27" xfId="0" applyFont="1" applyFill="1" applyBorder="1" applyAlignment="1">
      <alignment vertical="center"/>
    </xf>
    <xf numFmtId="176" fontId="19" fillId="0" borderId="24" xfId="0" applyNumberFormat="1" applyFont="1" applyFill="1" applyBorder="1" applyAlignment="1">
      <alignment vertical="center"/>
    </xf>
    <xf numFmtId="0" fontId="19" fillId="0" borderId="71" xfId="0" applyFont="1" applyFill="1" applyBorder="1" applyAlignment="1">
      <alignment vertical="center"/>
    </xf>
    <xf numFmtId="176" fontId="20" fillId="0" borderId="42" xfId="0" applyNumberFormat="1" applyFont="1" applyBorder="1">
      <alignment vertical="center"/>
    </xf>
    <xf numFmtId="176" fontId="20" fillId="0" borderId="30" xfId="0" applyNumberFormat="1" applyFont="1" applyBorder="1">
      <alignment vertical="center"/>
    </xf>
    <xf numFmtId="176" fontId="20" fillId="0" borderId="64" xfId="0" applyNumberFormat="1" applyFont="1" applyBorder="1">
      <alignment vertical="center"/>
    </xf>
    <xf numFmtId="176" fontId="20" fillId="0" borderId="0" xfId="0" applyNumberFormat="1" applyFont="1" applyBorder="1">
      <alignment vertical="center"/>
    </xf>
    <xf numFmtId="0" fontId="20" fillId="0" borderId="25" xfId="0" applyFont="1" applyBorder="1" applyAlignment="1">
      <alignment horizontal="center" vertical="center"/>
    </xf>
    <xf numFmtId="0" fontId="19" fillId="0" borderId="0" xfId="0" applyFont="1" applyAlignment="1">
      <alignment vertical="center"/>
    </xf>
    <xf numFmtId="0" fontId="3" fillId="0" borderId="4" xfId="0" applyFont="1" applyBorder="1" applyAlignment="1">
      <alignment horizontal="center" vertical="center"/>
    </xf>
    <xf numFmtId="0" fontId="19" fillId="0" borderId="27" xfId="0" applyFont="1" applyBorder="1" applyAlignment="1">
      <alignment horizontal="center" vertical="center"/>
    </xf>
    <xf numFmtId="0" fontId="19" fillId="0" borderId="0" xfId="0" applyFont="1" applyBorder="1" applyAlignment="1">
      <alignment horizontal="center" vertical="center"/>
    </xf>
    <xf numFmtId="0" fontId="5" fillId="0" borderId="0" xfId="0" applyFont="1" applyAlignment="1">
      <alignment horizontal="center" vertical="center"/>
    </xf>
    <xf numFmtId="0" fontId="3" fillId="0" borderId="30"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xf>
    <xf numFmtId="177" fontId="24" fillId="0" borderId="0" xfId="0" applyNumberFormat="1" applyFont="1" applyAlignment="1">
      <alignment horizontal="right" vertical="center"/>
    </xf>
    <xf numFmtId="176" fontId="20" fillId="0" borderId="0" xfId="0" applyNumberFormat="1" applyFont="1" applyFill="1" applyBorder="1">
      <alignment vertical="center"/>
    </xf>
    <xf numFmtId="176" fontId="20" fillId="0" borderId="42" xfId="0" applyNumberFormat="1" applyFont="1" applyFill="1" applyBorder="1">
      <alignment vertical="center"/>
    </xf>
    <xf numFmtId="0" fontId="0" fillId="0" borderId="0" xfId="0"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64" xfId="0" applyBorder="1">
      <alignment vertical="center"/>
    </xf>
    <xf numFmtId="0" fontId="0" fillId="0" borderId="81" xfId="0" applyBorder="1">
      <alignment vertical="center"/>
    </xf>
    <xf numFmtId="0" fontId="0" fillId="0" borderId="0" xfId="0" applyFill="1">
      <alignment vertical="center"/>
    </xf>
    <xf numFmtId="177" fontId="0" fillId="0" borderId="0" xfId="0" applyNumberFormat="1" applyAlignment="1">
      <alignment horizontal="right" vertical="center"/>
    </xf>
    <xf numFmtId="0" fontId="25" fillId="0" borderId="0" xfId="0" applyFont="1" applyFill="1" applyAlignment="1" applyProtection="1">
      <alignment vertical="center"/>
    </xf>
    <xf numFmtId="0" fontId="19" fillId="0" borderId="27" xfId="0" applyFont="1" applyBorder="1" applyAlignment="1">
      <alignment horizontal="center" vertical="center"/>
    </xf>
    <xf numFmtId="0" fontId="5" fillId="0" borderId="0" xfId="0" applyFont="1" applyAlignment="1">
      <alignment horizontal="center" vertical="center"/>
    </xf>
    <xf numFmtId="0" fontId="3" fillId="0" borderId="4" xfId="0" applyFont="1" applyBorder="1" applyAlignment="1">
      <alignment horizontal="center" vertical="center"/>
    </xf>
    <xf numFmtId="0" fontId="19" fillId="0" borderId="0" xfId="0" applyFont="1" applyAlignment="1">
      <alignment vertical="center"/>
    </xf>
    <xf numFmtId="177" fontId="0" fillId="0" borderId="0" xfId="0" applyNumberFormat="1" applyFill="1" applyAlignment="1">
      <alignment horizontal="right" vertical="center"/>
    </xf>
    <xf numFmtId="0" fontId="27" fillId="0" borderId="0" xfId="0" applyFont="1" applyFill="1" applyBorder="1" applyAlignment="1" applyProtection="1">
      <alignment horizontal="left" vertical="center" wrapText="1"/>
    </xf>
    <xf numFmtId="0" fontId="0" fillId="0" borderId="0" xfId="0" applyFill="1" applyBorder="1">
      <alignment vertical="center"/>
    </xf>
    <xf numFmtId="0" fontId="19" fillId="0" borderId="0" xfId="0" applyFont="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18" fillId="2" borderId="0" xfId="0" applyFont="1" applyFill="1" applyBorder="1">
      <alignment vertical="center"/>
    </xf>
    <xf numFmtId="0" fontId="18" fillId="2" borderId="0" xfId="0" applyFont="1" applyFill="1" applyBorder="1" applyAlignment="1">
      <alignment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0" fillId="2" borderId="4" xfId="0" applyFont="1" applyFill="1" applyBorder="1" applyAlignment="1" applyProtection="1">
      <alignment horizontal="center" vertical="center"/>
      <protection locked="0"/>
    </xf>
    <xf numFmtId="0" fontId="20" fillId="2" borderId="0" xfId="0" applyFont="1" applyFill="1" applyBorder="1" applyAlignment="1" applyProtection="1">
      <alignment horizontal="center" vertical="center"/>
      <protection locked="0"/>
    </xf>
    <xf numFmtId="0" fontId="3" fillId="0" borderId="0" xfId="0" applyFont="1" applyProtection="1">
      <alignment vertical="center"/>
    </xf>
    <xf numFmtId="0" fontId="5" fillId="0" borderId="0" xfId="0" applyFont="1" applyAlignment="1" applyProtection="1">
      <alignment horizontal="center" vertical="center"/>
    </xf>
    <xf numFmtId="0" fontId="3" fillId="0" borderId="0" xfId="0" applyFont="1" applyFill="1" applyBorder="1" applyAlignment="1" applyProtection="1">
      <alignment vertical="center"/>
    </xf>
    <xf numFmtId="0" fontId="20" fillId="0" borderId="23"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3" fillId="0" borderId="25" xfId="0" applyFont="1" applyBorder="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justifyLastLine="1"/>
    </xf>
    <xf numFmtId="0" fontId="19" fillId="0" borderId="0" xfId="0" applyFont="1" applyFill="1" applyBorder="1" applyAlignment="1" applyProtection="1">
      <alignment vertical="center" justifyLastLine="1"/>
    </xf>
    <xf numFmtId="0" fontId="3" fillId="0" borderId="0" xfId="0" applyFont="1" applyBorder="1" applyAlignment="1" applyProtection="1">
      <alignment horizontal="center" vertical="center" justifyLastLine="1"/>
    </xf>
    <xf numFmtId="0" fontId="3" fillId="0" borderId="7" xfId="0" applyFont="1" applyBorder="1" applyProtection="1">
      <alignment vertical="center"/>
    </xf>
    <xf numFmtId="0" fontId="19" fillId="0" borderId="8" xfId="0" applyFont="1" applyBorder="1" applyAlignment="1" applyProtection="1">
      <alignment horizontal="center" vertical="center"/>
    </xf>
    <xf numFmtId="38" fontId="3" fillId="0" borderId="0" xfId="1" applyFont="1" applyFill="1" applyBorder="1" applyAlignment="1" applyProtection="1">
      <alignment vertical="center"/>
    </xf>
    <xf numFmtId="0" fontId="3" fillId="0" borderId="30" xfId="0" applyFont="1" applyBorder="1" applyAlignment="1" applyProtection="1">
      <alignment horizontal="center" vertical="center" justifyLastLine="1"/>
    </xf>
    <xf numFmtId="0" fontId="3" fillId="0" borderId="28" xfId="0" applyFont="1" applyBorder="1" applyProtection="1">
      <alignment vertical="center"/>
    </xf>
    <xf numFmtId="0" fontId="19" fillId="0" borderId="31" xfId="0" applyFont="1" applyBorder="1" applyAlignment="1" applyProtection="1">
      <alignment horizontal="center" vertical="center"/>
    </xf>
    <xf numFmtId="38" fontId="19" fillId="0" borderId="0" xfId="1" applyFont="1" applyFill="1" applyBorder="1" applyAlignment="1" applyProtection="1">
      <alignment vertical="center"/>
    </xf>
    <xf numFmtId="0" fontId="20" fillId="0" borderId="25" xfId="0" applyFont="1" applyBorder="1" applyAlignment="1" applyProtection="1">
      <alignment horizontal="center" vertical="center"/>
    </xf>
    <xf numFmtId="0" fontId="19" fillId="0" borderId="27" xfId="0" applyFont="1" applyBorder="1" applyAlignment="1" applyProtection="1">
      <alignment horizontal="center" vertical="center"/>
    </xf>
    <xf numFmtId="0" fontId="19" fillId="0" borderId="27" xfId="0" applyFont="1" applyFill="1" applyBorder="1" applyAlignment="1" applyProtection="1">
      <alignment vertical="center"/>
    </xf>
    <xf numFmtId="0" fontId="3" fillId="0" borderId="4"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3" fillId="0" borderId="2"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8" xfId="0" applyFont="1" applyBorder="1" applyAlignment="1" applyProtection="1">
      <alignment horizontal="center" vertical="center" justifyLastLine="1"/>
    </xf>
    <xf numFmtId="0" fontId="3" fillId="0" borderId="0" xfId="0" applyFont="1" applyBorder="1" applyAlignment="1" applyProtection="1">
      <alignment horizontal="center" vertical="center"/>
    </xf>
    <xf numFmtId="176" fontId="20" fillId="0" borderId="42" xfId="0" applyNumberFormat="1" applyFont="1" applyBorder="1" applyProtection="1">
      <alignment vertical="center"/>
    </xf>
    <xf numFmtId="176" fontId="20" fillId="0" borderId="0" xfId="0" applyNumberFormat="1" applyFont="1" applyBorder="1" applyProtection="1">
      <alignment vertical="center"/>
    </xf>
    <xf numFmtId="0" fontId="3" fillId="0" borderId="0" xfId="0" applyFont="1" applyFill="1" applyBorder="1" applyAlignment="1" applyProtection="1">
      <alignment horizontal="center" vertical="center"/>
    </xf>
    <xf numFmtId="0" fontId="3" fillId="0" borderId="31" xfId="0" applyFont="1" applyBorder="1" applyAlignment="1" applyProtection="1">
      <alignment horizontal="center" vertical="center" justifyLastLine="1"/>
    </xf>
    <xf numFmtId="0" fontId="3" fillId="0" borderId="30" xfId="0" applyFont="1" applyBorder="1" applyAlignment="1" applyProtection="1">
      <alignment horizontal="center" vertical="center"/>
    </xf>
    <xf numFmtId="176" fontId="20" fillId="0" borderId="30" xfId="0" applyNumberFormat="1" applyFont="1" applyBorder="1" applyProtection="1">
      <alignment vertical="center"/>
    </xf>
    <xf numFmtId="0" fontId="19" fillId="0" borderId="71" xfId="0" applyFont="1" applyFill="1" applyBorder="1" applyAlignment="1" applyProtection="1">
      <alignment vertical="center"/>
    </xf>
    <xf numFmtId="176" fontId="19" fillId="0" borderId="24" xfId="0" applyNumberFormat="1" applyFont="1" applyFill="1" applyBorder="1" applyAlignment="1" applyProtection="1">
      <alignment vertical="center"/>
    </xf>
    <xf numFmtId="176" fontId="20" fillId="0" borderId="64" xfId="0" applyNumberFormat="1" applyFont="1" applyBorder="1" applyProtection="1">
      <alignment vertical="center"/>
    </xf>
    <xf numFmtId="0" fontId="3" fillId="0" borderId="0" xfId="0" applyFont="1" applyBorder="1" applyProtection="1">
      <alignment vertical="center"/>
    </xf>
    <xf numFmtId="38" fontId="3" fillId="0" borderId="0" xfId="0" applyNumberFormat="1" applyFont="1" applyFill="1" applyBorder="1" applyAlignment="1" applyProtection="1">
      <alignment vertical="center"/>
    </xf>
    <xf numFmtId="0" fontId="19" fillId="0" borderId="0" xfId="0" applyFont="1" applyFill="1" applyBorder="1" applyAlignment="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6" xfId="0" applyFont="1" applyBorder="1" applyProtection="1">
      <alignment vertical="center"/>
    </xf>
    <xf numFmtId="0" fontId="19" fillId="0" borderId="0" xfId="0" applyFont="1" applyBorder="1" applyAlignment="1" applyProtection="1">
      <alignment horizontal="center" vertical="center"/>
    </xf>
    <xf numFmtId="0" fontId="19" fillId="0" borderId="0" xfId="0" applyFont="1" applyBorder="1" applyProtection="1">
      <alignment vertical="center"/>
    </xf>
    <xf numFmtId="0" fontId="3" fillId="0" borderId="8" xfId="0" applyFont="1" applyBorder="1" applyProtection="1">
      <alignment vertical="center"/>
    </xf>
    <xf numFmtId="0" fontId="3" fillId="0" borderId="13" xfId="0" applyFont="1" applyBorder="1" applyProtection="1">
      <alignment vertical="center"/>
    </xf>
    <xf numFmtId="0" fontId="3" fillId="0" borderId="14" xfId="0" applyFont="1" applyBorder="1" applyProtection="1">
      <alignment vertical="center"/>
    </xf>
    <xf numFmtId="0" fontId="3" fillId="0" borderId="40" xfId="0" applyFont="1" applyBorder="1" applyProtection="1">
      <alignment vertical="center"/>
    </xf>
    <xf numFmtId="0" fontId="15" fillId="0" borderId="0" xfId="0" applyFont="1" applyBorder="1" applyAlignment="1" applyProtection="1">
      <alignment horizontal="center" vertical="center"/>
    </xf>
    <xf numFmtId="0" fontId="20" fillId="0" borderId="4" xfId="0" applyFont="1" applyBorder="1" applyProtection="1">
      <alignment vertical="center"/>
    </xf>
    <xf numFmtId="0" fontId="3" fillId="0" borderId="4" xfId="0" applyFont="1" applyBorder="1" applyAlignment="1" applyProtection="1">
      <alignment horizontal="center" vertical="center"/>
    </xf>
    <xf numFmtId="0" fontId="20" fillId="0" borderId="3" xfId="0" applyFont="1" applyBorder="1" applyProtection="1">
      <alignment vertical="center"/>
    </xf>
    <xf numFmtId="0" fontId="3" fillId="0" borderId="6" xfId="0" applyFont="1" applyBorder="1" applyAlignment="1" applyProtection="1">
      <alignment horizontal="center" vertical="center"/>
    </xf>
    <xf numFmtId="0" fontId="20" fillId="0" borderId="34" xfId="0" applyFont="1" applyBorder="1" applyProtection="1">
      <alignment vertical="center"/>
    </xf>
    <xf numFmtId="0" fontId="3" fillId="0" borderId="34" xfId="0" applyFont="1" applyBorder="1" applyProtection="1">
      <alignment vertical="center"/>
    </xf>
    <xf numFmtId="0" fontId="3" fillId="0" borderId="34" xfId="0" applyFont="1" applyBorder="1" applyAlignment="1" applyProtection="1">
      <alignment horizontal="center" vertical="center"/>
    </xf>
    <xf numFmtId="0" fontId="20" fillId="0" borderId="36" xfId="0" applyFont="1" applyBorder="1" applyProtection="1">
      <alignment vertical="center"/>
    </xf>
    <xf numFmtId="0" fontId="3" fillId="0" borderId="35" xfId="0" applyFont="1" applyBorder="1" applyAlignment="1" applyProtection="1">
      <alignment horizontal="center" vertical="center"/>
    </xf>
    <xf numFmtId="0" fontId="20" fillId="0" borderId="14" xfId="0" applyFont="1" applyBorder="1" applyProtection="1">
      <alignment vertical="center"/>
    </xf>
    <xf numFmtId="0" fontId="3" fillId="0" borderId="14" xfId="0" applyFont="1" applyBorder="1" applyAlignment="1" applyProtection="1">
      <alignment horizontal="center" vertical="center"/>
    </xf>
    <xf numFmtId="0" fontId="20" fillId="0" borderId="13" xfId="0" applyFont="1" applyBorder="1" applyProtection="1">
      <alignment vertical="center"/>
    </xf>
    <xf numFmtId="0" fontId="3" fillId="0" borderId="15" xfId="0" applyFont="1" applyBorder="1" applyAlignment="1" applyProtection="1">
      <alignment horizontal="center" vertical="center"/>
    </xf>
    <xf numFmtId="0" fontId="19" fillId="0" borderId="0" xfId="0" applyFont="1" applyProtection="1">
      <alignment vertical="center"/>
    </xf>
    <xf numFmtId="0" fontId="3" fillId="0" borderId="0" xfId="0" applyFont="1" applyAlignment="1" applyProtection="1">
      <alignment horizontal="right" vertical="center"/>
    </xf>
    <xf numFmtId="0" fontId="19" fillId="0" borderId="0" xfId="0" applyFont="1" applyAlignment="1" applyProtection="1">
      <alignment vertical="center"/>
    </xf>
    <xf numFmtId="0" fontId="3" fillId="0" borderId="56" xfId="0" applyFont="1" applyBorder="1" applyProtection="1">
      <alignment vertical="center"/>
    </xf>
    <xf numFmtId="0" fontId="3" fillId="0" borderId="57" xfId="0" applyFont="1" applyBorder="1" applyProtection="1">
      <alignment vertical="center"/>
    </xf>
    <xf numFmtId="0" fontId="3" fillId="0" borderId="58" xfId="0" applyFont="1" applyBorder="1" applyProtection="1">
      <alignment vertical="center"/>
    </xf>
    <xf numFmtId="0" fontId="3" fillId="0" borderId="59" xfId="0" applyFont="1" applyBorder="1" applyProtection="1">
      <alignment vertical="center"/>
    </xf>
    <xf numFmtId="0" fontId="13" fillId="0" borderId="59" xfId="0" applyFont="1" applyBorder="1" applyProtection="1">
      <alignment vertical="center"/>
    </xf>
    <xf numFmtId="0" fontId="3" fillId="0" borderId="60" xfId="0" applyFont="1" applyBorder="1" applyProtection="1">
      <alignment vertical="center"/>
    </xf>
    <xf numFmtId="0" fontId="19" fillId="0" borderId="0" xfId="0" applyFont="1" applyAlignment="1" applyProtection="1">
      <alignment horizontal="right" vertical="center"/>
    </xf>
    <xf numFmtId="0" fontId="19" fillId="0" borderId="2" xfId="0" applyFont="1" applyBorder="1" applyAlignment="1" applyProtection="1">
      <alignment horizontal="right" vertical="center"/>
    </xf>
    <xf numFmtId="0" fontId="19" fillId="0" borderId="2" xfId="0" applyFont="1" applyBorder="1" applyProtection="1">
      <alignment vertical="center"/>
    </xf>
    <xf numFmtId="0" fontId="3" fillId="0" borderId="0" xfId="0" applyFont="1" applyAlignment="1" applyProtection="1">
      <alignment horizontal="left" vertical="center"/>
    </xf>
    <xf numFmtId="0" fontId="19" fillId="0" borderId="61" xfId="0" applyFont="1" applyBorder="1" applyAlignment="1" applyProtection="1">
      <alignment horizontal="right" vertical="center"/>
    </xf>
    <xf numFmtId="0" fontId="19" fillId="0" borderId="40" xfId="0" applyFont="1" applyBorder="1" applyProtection="1">
      <alignment vertical="center"/>
    </xf>
    <xf numFmtId="0" fontId="19" fillId="0" borderId="62" xfId="0" applyFont="1" applyBorder="1" applyProtection="1">
      <alignment vertical="center"/>
    </xf>
    <xf numFmtId="0" fontId="19" fillId="0" borderId="0" xfId="0" applyFont="1" applyAlignment="1" applyProtection="1">
      <alignment horizontal="center" vertical="center"/>
    </xf>
    <xf numFmtId="0" fontId="18" fillId="0" borderId="0" xfId="0" applyFont="1" applyProtection="1">
      <alignment vertical="center"/>
    </xf>
    <xf numFmtId="0" fontId="19" fillId="0" borderId="0" xfId="0" applyFont="1" applyBorder="1" applyAlignment="1" applyProtection="1">
      <alignment horizontal="center" vertical="center"/>
    </xf>
    <xf numFmtId="0" fontId="19" fillId="2" borderId="0"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0" fontId="31" fillId="0" borderId="0" xfId="0" applyFont="1">
      <alignment vertical="center"/>
    </xf>
    <xf numFmtId="0" fontId="30" fillId="0" borderId="0" xfId="0" applyFont="1" applyAlignment="1">
      <alignment horizontal="center" vertical="center"/>
    </xf>
    <xf numFmtId="0" fontId="8" fillId="2" borderId="4" xfId="0" applyFont="1" applyFill="1" applyBorder="1" applyAlignment="1">
      <alignment horizontal="center" vertical="center"/>
    </xf>
    <xf numFmtId="0" fontId="34" fillId="2" borderId="4" xfId="0" applyFont="1" applyFill="1" applyBorder="1" applyAlignment="1">
      <alignment horizontal="center" vertical="center"/>
    </xf>
    <xf numFmtId="0" fontId="31" fillId="0" borderId="0" xfId="0" applyFont="1" applyFill="1" applyBorder="1" applyAlignment="1">
      <alignment vertical="center"/>
    </xf>
    <xf numFmtId="0" fontId="31" fillId="0" borderId="0" xfId="0" applyFont="1" applyProtection="1">
      <alignment vertical="center"/>
    </xf>
    <xf numFmtId="0" fontId="8" fillId="2" borderId="0" xfId="0" applyFont="1" applyFill="1" applyBorder="1" applyAlignment="1">
      <alignment horizontal="center" vertical="center"/>
    </xf>
    <xf numFmtId="0" fontId="34" fillId="2" borderId="0" xfId="0" applyFont="1" applyFill="1" applyBorder="1" applyAlignment="1">
      <alignment horizontal="center" vertical="center"/>
    </xf>
    <xf numFmtId="0" fontId="34" fillId="0" borderId="23" xfId="0" applyFont="1" applyBorder="1" applyAlignment="1">
      <alignment horizontal="center" vertical="center"/>
    </xf>
    <xf numFmtId="0" fontId="35" fillId="0" borderId="0" xfId="0" applyFont="1" applyFill="1" applyBorder="1" applyAlignment="1">
      <alignment horizontal="center" vertical="center"/>
    </xf>
    <xf numFmtId="0" fontId="31" fillId="0" borderId="25" xfId="0" applyFont="1" applyBorder="1">
      <alignment vertical="center"/>
    </xf>
    <xf numFmtId="0" fontId="31" fillId="0" borderId="0" xfId="0" applyFont="1" applyFill="1" applyBorder="1">
      <alignment vertical="center"/>
    </xf>
    <xf numFmtId="0" fontId="31" fillId="0" borderId="0" xfId="0" applyFont="1" applyFill="1" applyBorder="1" applyAlignment="1">
      <alignment vertical="center" justifyLastLine="1"/>
    </xf>
    <xf numFmtId="0" fontId="32" fillId="0" borderId="0" xfId="0" applyFont="1" applyFill="1" applyBorder="1" applyAlignment="1">
      <alignment vertical="center" justifyLastLine="1"/>
    </xf>
    <xf numFmtId="0" fontId="31" fillId="0" borderId="0" xfId="0" applyFont="1" applyBorder="1" applyAlignment="1">
      <alignment horizontal="center" vertical="center" justifyLastLine="1"/>
    </xf>
    <xf numFmtId="0" fontId="31" fillId="0" borderId="7" xfId="0" applyFont="1" applyBorder="1">
      <alignment vertical="center"/>
    </xf>
    <xf numFmtId="0" fontId="32" fillId="0" borderId="8" xfId="0" applyFont="1" applyBorder="1" applyAlignment="1">
      <alignment horizontal="center" vertical="center"/>
    </xf>
    <xf numFmtId="38" fontId="31" fillId="0" borderId="0" xfId="1" applyFont="1" applyFill="1" applyBorder="1" applyAlignment="1">
      <alignment vertical="center"/>
    </xf>
    <xf numFmtId="0" fontId="31" fillId="0" borderId="30" xfId="0" applyFont="1" applyBorder="1" applyAlignment="1">
      <alignment horizontal="center" vertical="center" justifyLastLine="1"/>
    </xf>
    <xf numFmtId="0" fontId="31" fillId="0" borderId="28" xfId="0" applyFont="1" applyBorder="1">
      <alignment vertical="center"/>
    </xf>
    <xf numFmtId="0" fontId="32" fillId="0" borderId="31" xfId="0" applyFont="1" applyBorder="1" applyAlignment="1">
      <alignment horizontal="center" vertical="center"/>
    </xf>
    <xf numFmtId="38" fontId="32" fillId="0" borderId="0" xfId="1" applyFont="1" applyFill="1" applyBorder="1" applyAlignment="1">
      <alignment vertical="center"/>
    </xf>
    <xf numFmtId="0" fontId="34" fillId="0" borderId="25" xfId="0" applyFont="1" applyBorder="1" applyAlignment="1">
      <alignment horizontal="center" vertical="center"/>
    </xf>
    <xf numFmtId="0" fontId="32" fillId="0" borderId="27" xfId="0" applyFont="1" applyBorder="1" applyAlignment="1">
      <alignment horizontal="center" vertical="center"/>
    </xf>
    <xf numFmtId="0" fontId="32" fillId="0" borderId="27" xfId="0" applyFont="1" applyFill="1" applyBorder="1" applyAlignment="1">
      <alignment vertical="center"/>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0" xfId="0" applyFont="1" applyFill="1" applyBorder="1" applyAlignment="1">
      <alignment vertical="center" wrapText="1"/>
    </xf>
    <xf numFmtId="0" fontId="31" fillId="0" borderId="2"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8" xfId="0" applyFont="1" applyBorder="1" applyAlignment="1">
      <alignment horizontal="center" vertical="center" justifyLastLine="1"/>
    </xf>
    <xf numFmtId="0" fontId="31" fillId="0" borderId="0" xfId="0" applyFont="1" applyBorder="1" applyAlignment="1">
      <alignment horizontal="center" vertical="center"/>
    </xf>
    <xf numFmtId="176" fontId="34" fillId="0" borderId="42" xfId="0" applyNumberFormat="1" applyFont="1" applyBorder="1">
      <alignment vertical="center"/>
    </xf>
    <xf numFmtId="176" fontId="34" fillId="0" borderId="0" xfId="0" applyNumberFormat="1" applyFont="1" applyBorder="1">
      <alignment vertical="center"/>
    </xf>
    <xf numFmtId="0" fontId="31" fillId="0" borderId="0" xfId="0" applyFont="1" applyFill="1" applyBorder="1" applyAlignment="1">
      <alignment horizontal="center" vertical="center"/>
    </xf>
    <xf numFmtId="0" fontId="31" fillId="0" borderId="31" xfId="0" applyFont="1" applyBorder="1" applyAlignment="1">
      <alignment horizontal="center" vertical="center" justifyLastLine="1"/>
    </xf>
    <xf numFmtId="0" fontId="31" fillId="0" borderId="30" xfId="0" applyFont="1" applyBorder="1" applyAlignment="1">
      <alignment horizontal="center" vertical="center"/>
    </xf>
    <xf numFmtId="176" fontId="34" fillId="0" borderId="30" xfId="0" applyNumberFormat="1" applyFont="1" applyBorder="1">
      <alignment vertical="center"/>
    </xf>
    <xf numFmtId="0" fontId="31" fillId="0" borderId="30" xfId="0" applyFont="1" applyFill="1" applyBorder="1" applyAlignment="1">
      <alignment horizontal="center" vertical="center"/>
    </xf>
    <xf numFmtId="176" fontId="34" fillId="0" borderId="30" xfId="0" applyNumberFormat="1" applyFont="1" applyFill="1" applyBorder="1">
      <alignment vertical="center"/>
    </xf>
    <xf numFmtId="0" fontId="32" fillId="0" borderId="71" xfId="0" applyFont="1" applyFill="1" applyBorder="1" applyAlignment="1">
      <alignment vertical="center"/>
    </xf>
    <xf numFmtId="176" fontId="32" fillId="0" borderId="24" xfId="0" applyNumberFormat="1" applyFont="1" applyFill="1" applyBorder="1" applyAlignment="1">
      <alignment vertical="center"/>
    </xf>
    <xf numFmtId="176" fontId="34" fillId="0" borderId="64" xfId="0" applyNumberFormat="1" applyFont="1" applyBorder="1">
      <alignment vertical="center"/>
    </xf>
    <xf numFmtId="176" fontId="34" fillId="0" borderId="0" xfId="0" applyNumberFormat="1" applyFont="1" applyFill="1" applyBorder="1">
      <alignment vertical="center"/>
    </xf>
    <xf numFmtId="0" fontId="31" fillId="0" borderId="0" xfId="0" applyFont="1" applyBorder="1">
      <alignment vertical="center"/>
    </xf>
    <xf numFmtId="38" fontId="31" fillId="0" borderId="0" xfId="0" applyNumberFormat="1" applyFont="1" applyFill="1" applyBorder="1" applyAlignment="1">
      <alignment vertical="center"/>
    </xf>
    <xf numFmtId="0" fontId="32" fillId="0" borderId="0" xfId="0" applyFont="1" applyFill="1" applyBorder="1" applyAlignment="1">
      <alignment vertical="center"/>
    </xf>
    <xf numFmtId="0" fontId="31" fillId="0" borderId="3" xfId="0" applyFont="1" applyBorder="1">
      <alignment vertical="center"/>
    </xf>
    <xf numFmtId="0" fontId="31" fillId="0" borderId="4" xfId="0" applyFont="1" applyBorder="1">
      <alignment vertical="center"/>
    </xf>
    <xf numFmtId="0" fontId="31" fillId="0" borderId="6" xfId="0" applyFont="1" applyBorder="1">
      <alignment vertical="center"/>
    </xf>
    <xf numFmtId="0" fontId="32" fillId="0" borderId="0" xfId="0" applyFont="1" applyBorder="1" applyAlignment="1">
      <alignment horizontal="center" vertical="center"/>
    </xf>
    <xf numFmtId="0" fontId="33" fillId="2" borderId="0" xfId="0" applyFont="1" applyFill="1" applyBorder="1">
      <alignment vertical="center"/>
    </xf>
    <xf numFmtId="0" fontId="32" fillId="0" borderId="0" xfId="0" applyFont="1" applyBorder="1">
      <alignment vertical="center"/>
    </xf>
    <xf numFmtId="0" fontId="31" fillId="0" borderId="8" xfId="0" applyFont="1" applyBorder="1">
      <alignment vertical="center"/>
    </xf>
    <xf numFmtId="0" fontId="33" fillId="2" borderId="0" xfId="0" applyFont="1" applyFill="1" applyBorder="1" applyAlignment="1">
      <alignment vertical="center"/>
    </xf>
    <xf numFmtId="0" fontId="31" fillId="0" borderId="13" xfId="0" applyFont="1" applyBorder="1">
      <alignment vertical="center"/>
    </xf>
    <xf numFmtId="0" fontId="31" fillId="0" borderId="14" xfId="0" applyFont="1" applyBorder="1">
      <alignment vertical="center"/>
    </xf>
    <xf numFmtId="0" fontId="31" fillId="0" borderId="40" xfId="0" applyFont="1" applyBorder="1">
      <alignment vertical="center"/>
    </xf>
    <xf numFmtId="0" fontId="37" fillId="0" borderId="0" xfId="0" applyFont="1" applyBorder="1" applyAlignment="1">
      <alignment horizontal="center" vertical="center"/>
    </xf>
    <xf numFmtId="0" fontId="34" fillId="0" borderId="4" xfId="0" applyFont="1" applyBorder="1">
      <alignment vertical="center"/>
    </xf>
    <xf numFmtId="0" fontId="31" fillId="0" borderId="4" xfId="0" applyFont="1" applyBorder="1" applyAlignment="1">
      <alignment horizontal="center" vertical="center"/>
    </xf>
    <xf numFmtId="0" fontId="34" fillId="0" borderId="3" xfId="0" applyFont="1" applyBorder="1">
      <alignment vertical="center"/>
    </xf>
    <xf numFmtId="0" fontId="31" fillId="0" borderId="6" xfId="0" applyFont="1" applyBorder="1" applyAlignment="1">
      <alignment horizontal="center" vertical="center"/>
    </xf>
    <xf numFmtId="0" fontId="34" fillId="0" borderId="34" xfId="0" applyFont="1" applyBorder="1">
      <alignment vertical="center"/>
    </xf>
    <xf numFmtId="0" fontId="31" fillId="0" borderId="34" xfId="0" applyFont="1" applyBorder="1">
      <alignment vertical="center"/>
    </xf>
    <xf numFmtId="0" fontId="31" fillId="0" borderId="34" xfId="0" applyFont="1" applyBorder="1" applyAlignment="1">
      <alignment horizontal="center" vertical="center"/>
    </xf>
    <xf numFmtId="0" fontId="34" fillId="0" borderId="36" xfId="0" applyFont="1" applyBorder="1">
      <alignment vertical="center"/>
    </xf>
    <xf numFmtId="0" fontId="31" fillId="0" borderId="35" xfId="0" applyFont="1" applyBorder="1" applyAlignment="1">
      <alignment horizontal="center" vertical="center"/>
    </xf>
    <xf numFmtId="0" fontId="34" fillId="0" borderId="14" xfId="0" applyFont="1" applyBorder="1">
      <alignment vertical="center"/>
    </xf>
    <xf numFmtId="0" fontId="31" fillId="0" borderId="14" xfId="0" applyFont="1" applyBorder="1" applyAlignment="1">
      <alignment horizontal="center" vertical="center"/>
    </xf>
    <xf numFmtId="0" fontId="34" fillId="0" borderId="13" xfId="0" applyFont="1" applyBorder="1">
      <alignment vertical="center"/>
    </xf>
    <xf numFmtId="0" fontId="31" fillId="0" borderId="15" xfId="0" applyFont="1" applyBorder="1" applyAlignment="1">
      <alignment horizontal="center" vertical="center"/>
    </xf>
    <xf numFmtId="0" fontId="38" fillId="0" borderId="0" xfId="0" applyFont="1" applyFill="1" applyAlignment="1" applyProtection="1"/>
    <xf numFmtId="0" fontId="11" fillId="0" borderId="0" xfId="0" applyFont="1" applyFill="1" applyAlignment="1" applyProtection="1"/>
    <xf numFmtId="0" fontId="32" fillId="0" borderId="0" xfId="0" applyFont="1">
      <alignment vertical="center"/>
    </xf>
    <xf numFmtId="0" fontId="31" fillId="0" borderId="0" xfId="0" applyFont="1" applyAlignment="1">
      <alignment horizontal="right" vertical="center"/>
    </xf>
    <xf numFmtId="0" fontId="32" fillId="0" borderId="0" xfId="0" applyFont="1" applyAlignment="1">
      <alignment vertical="center"/>
    </xf>
    <xf numFmtId="0" fontId="38" fillId="0" borderId="0" xfId="0" applyFont="1" applyFill="1" applyBorder="1" applyAlignment="1" applyProtection="1">
      <alignment vertical="center"/>
    </xf>
    <xf numFmtId="0" fontId="31" fillId="0" borderId="56" xfId="0" applyFont="1" applyBorder="1">
      <alignment vertical="center"/>
    </xf>
    <xf numFmtId="0" fontId="31" fillId="0" borderId="57" xfId="0" applyFont="1" applyBorder="1">
      <alignment vertical="center"/>
    </xf>
    <xf numFmtId="0" fontId="31" fillId="0" borderId="58" xfId="0" applyFont="1" applyBorder="1">
      <alignment vertical="center"/>
    </xf>
    <xf numFmtId="0" fontId="31" fillId="0" borderId="59" xfId="0" applyFont="1" applyBorder="1">
      <alignment vertical="center"/>
    </xf>
    <xf numFmtId="0" fontId="11" fillId="0" borderId="0" xfId="0" applyFont="1" applyFill="1" applyBorder="1" applyAlignment="1" applyProtection="1">
      <alignment vertical="center"/>
    </xf>
    <xf numFmtId="0" fontId="41" fillId="0" borderId="59" xfId="0" applyFont="1" applyBorder="1">
      <alignment vertical="center"/>
    </xf>
    <xf numFmtId="0" fontId="31" fillId="0" borderId="60" xfId="0" applyFont="1" applyBorder="1">
      <alignment vertical="center"/>
    </xf>
    <xf numFmtId="0" fontId="32" fillId="0" borderId="0" xfId="0" applyFont="1" applyAlignment="1">
      <alignment horizontal="right" vertical="center"/>
    </xf>
    <xf numFmtId="0" fontId="32" fillId="0" borderId="2" xfId="0" applyFont="1" applyBorder="1" applyAlignment="1">
      <alignment horizontal="right" vertical="center"/>
    </xf>
    <xf numFmtId="0" fontId="32" fillId="0" borderId="2" xfId="0" applyFont="1" applyBorder="1">
      <alignment vertical="center"/>
    </xf>
    <xf numFmtId="0" fontId="31" fillId="0" borderId="0" xfId="0" applyFont="1" applyAlignment="1">
      <alignment horizontal="left" vertical="center"/>
    </xf>
    <xf numFmtId="0" fontId="32" fillId="0" borderId="61" xfId="0" applyFont="1" applyBorder="1" applyAlignment="1">
      <alignment horizontal="right" vertical="center"/>
    </xf>
    <xf numFmtId="0" fontId="32" fillId="0" borderId="40" xfId="0" applyFont="1" applyBorder="1">
      <alignment vertical="center"/>
    </xf>
    <xf numFmtId="0" fontId="32" fillId="0" borderId="62" xfId="0" applyFont="1" applyBorder="1">
      <alignment vertical="center"/>
    </xf>
    <xf numFmtId="0" fontId="32" fillId="0" borderId="0" xfId="0" applyFont="1" applyAlignment="1">
      <alignment horizontal="center" vertical="center"/>
    </xf>
    <xf numFmtId="0" fontId="33" fillId="0" borderId="0" xfId="0" applyFont="1">
      <alignment vertical="center"/>
    </xf>
    <xf numFmtId="0" fontId="0" fillId="0" borderId="0" xfId="0" applyAlignment="1">
      <alignment horizontal="left" vertical="center" wrapText="1"/>
    </xf>
    <xf numFmtId="0" fontId="26" fillId="0" borderId="0" xfId="0" applyFont="1" applyAlignment="1">
      <alignment horizontal="center" vertical="center"/>
    </xf>
    <xf numFmtId="0" fontId="27" fillId="5" borderId="82" xfId="0" applyFont="1" applyFill="1" applyBorder="1" applyAlignment="1" applyProtection="1">
      <alignment horizontal="left" vertical="center" wrapText="1" indent="1"/>
    </xf>
    <xf numFmtId="0" fontId="27" fillId="5" borderId="83" xfId="0" applyFont="1" applyFill="1" applyBorder="1" applyAlignment="1" applyProtection="1">
      <alignment horizontal="left" vertical="center" wrapText="1" indent="1"/>
    </xf>
    <xf numFmtId="0" fontId="27" fillId="5" borderId="84" xfId="0" applyFont="1" applyFill="1" applyBorder="1" applyAlignment="1" applyProtection="1">
      <alignment horizontal="left" vertical="center" wrapText="1" indent="1"/>
    </xf>
    <xf numFmtId="0" fontId="27" fillId="5" borderId="82" xfId="0" applyFont="1" applyFill="1" applyBorder="1" applyAlignment="1" applyProtection="1">
      <alignment horizontal="left" vertical="center" wrapText="1"/>
    </xf>
    <xf numFmtId="0" fontId="27" fillId="5" borderId="83" xfId="0" applyFont="1" applyFill="1" applyBorder="1" applyAlignment="1" applyProtection="1">
      <alignment horizontal="left" vertical="center" wrapText="1"/>
    </xf>
    <xf numFmtId="0" fontId="27" fillId="5" borderId="84" xfId="0" applyFont="1" applyFill="1" applyBorder="1" applyAlignment="1" applyProtection="1">
      <alignment horizontal="left" vertical="center" wrapText="1"/>
    </xf>
    <xf numFmtId="0" fontId="0" fillId="6" borderId="0" xfId="0" applyFill="1" applyAlignment="1">
      <alignment horizontal="left" vertical="center"/>
    </xf>
    <xf numFmtId="0" fontId="0" fillId="2" borderId="0" xfId="0" applyFill="1" applyAlignment="1">
      <alignment horizontal="left" vertical="center"/>
    </xf>
    <xf numFmtId="0" fontId="0" fillId="4" borderId="0" xfId="0" applyFill="1" applyAlignment="1">
      <alignment horizontal="center" vertical="center"/>
    </xf>
    <xf numFmtId="0" fontId="19" fillId="0" borderId="13" xfId="0" applyFont="1" applyBorder="1" applyAlignment="1" applyProtection="1">
      <alignment horizontal="center" vertical="center"/>
    </xf>
    <xf numFmtId="0" fontId="19" fillId="0" borderId="14" xfId="0" applyFont="1" applyBorder="1" applyAlignment="1" applyProtection="1">
      <alignment horizontal="center" vertical="center"/>
    </xf>
    <xf numFmtId="0" fontId="19" fillId="0" borderId="15" xfId="0" applyFont="1" applyBorder="1" applyAlignment="1" applyProtection="1">
      <alignment horizontal="center" vertical="center"/>
    </xf>
    <xf numFmtId="38" fontId="20" fillId="2" borderId="25" xfId="1" applyFont="1" applyFill="1" applyBorder="1" applyAlignment="1" applyProtection="1">
      <alignment horizontal="right" vertical="center"/>
      <protection locked="0"/>
    </xf>
    <xf numFmtId="38" fontId="20" fillId="2" borderId="26" xfId="1" applyFont="1" applyFill="1" applyBorder="1" applyAlignment="1" applyProtection="1">
      <alignment horizontal="right" vertical="center"/>
      <protection locked="0"/>
    </xf>
    <xf numFmtId="38" fontId="20" fillId="0" borderId="70" xfId="1" applyFont="1" applyFill="1" applyBorder="1" applyAlignment="1" applyProtection="1">
      <alignment horizontal="right" vertical="center"/>
    </xf>
    <xf numFmtId="38" fontId="20" fillId="0" borderId="52" xfId="1" applyFont="1" applyFill="1" applyBorder="1" applyAlignment="1" applyProtection="1">
      <alignment horizontal="right" vertical="center"/>
    </xf>
    <xf numFmtId="38" fontId="19" fillId="0" borderId="18" xfId="1" applyFont="1" applyFill="1" applyBorder="1" applyAlignment="1" applyProtection="1">
      <alignment horizontal="center" vertical="center"/>
    </xf>
    <xf numFmtId="38" fontId="19" fillId="0" borderId="19" xfId="1" applyFont="1" applyFill="1" applyBorder="1" applyAlignment="1" applyProtection="1">
      <alignment horizontal="center" vertical="center"/>
    </xf>
    <xf numFmtId="38" fontId="19" fillId="0" borderId="21" xfId="1" applyFont="1" applyFill="1" applyBorder="1" applyAlignment="1" applyProtection="1">
      <alignment horizontal="center" vertical="center"/>
    </xf>
    <xf numFmtId="38" fontId="19" fillId="0" borderId="66" xfId="1" applyFont="1" applyFill="1" applyBorder="1" applyAlignment="1" applyProtection="1">
      <alignment horizontal="center" vertical="center"/>
    </xf>
    <xf numFmtId="38" fontId="19" fillId="0" borderId="65" xfId="1" applyFont="1" applyFill="1" applyBorder="1" applyAlignment="1" applyProtection="1">
      <alignment horizontal="center" vertical="center"/>
    </xf>
    <xf numFmtId="38" fontId="19" fillId="0" borderId="67" xfId="1" applyFont="1" applyFill="1" applyBorder="1" applyAlignment="1" applyProtection="1">
      <alignment horizontal="center" vertical="center"/>
    </xf>
    <xf numFmtId="0" fontId="19" fillId="0" borderId="3" xfId="0" applyFont="1" applyFill="1" applyBorder="1" applyAlignment="1" applyProtection="1">
      <alignment horizontal="center" vertical="center" justifyLastLine="1"/>
    </xf>
    <xf numFmtId="0" fontId="19" fillId="0" borderId="4" xfId="0" applyFont="1" applyFill="1" applyBorder="1" applyAlignment="1" applyProtection="1">
      <alignment horizontal="center" vertical="center" justifyLastLine="1"/>
    </xf>
    <xf numFmtId="0" fontId="19" fillId="0" borderId="6" xfId="0" applyFont="1" applyFill="1" applyBorder="1" applyAlignment="1" applyProtection="1">
      <alignment horizontal="center" vertical="center" justifyLastLine="1"/>
    </xf>
    <xf numFmtId="0" fontId="19" fillId="0" borderId="11" xfId="0" applyFont="1" applyFill="1" applyBorder="1" applyAlignment="1" applyProtection="1">
      <alignment horizontal="center" vertical="center" justifyLastLine="1"/>
    </xf>
    <xf numFmtId="0" fontId="19" fillId="0" borderId="2" xfId="0" applyFont="1" applyFill="1" applyBorder="1" applyAlignment="1" applyProtection="1">
      <alignment horizontal="center" vertical="center" justifyLastLine="1"/>
    </xf>
    <xf numFmtId="0" fontId="19" fillId="0" borderId="12" xfId="0" applyFont="1" applyFill="1" applyBorder="1" applyAlignment="1" applyProtection="1">
      <alignment horizontal="center" vertical="center" justifyLastLine="1"/>
    </xf>
    <xf numFmtId="176" fontId="19" fillId="0" borderId="68" xfId="0" applyNumberFormat="1" applyFont="1" applyFill="1" applyBorder="1" applyAlignment="1" applyProtection="1">
      <alignment horizontal="center" vertical="center" wrapText="1"/>
    </xf>
    <xf numFmtId="176" fontId="19" fillId="0" borderId="50" xfId="0" applyNumberFormat="1" applyFont="1" applyFill="1" applyBorder="1" applyAlignment="1" applyProtection="1">
      <alignment horizontal="center" vertical="center" wrapText="1"/>
    </xf>
    <xf numFmtId="176" fontId="19" fillId="0" borderId="69" xfId="0" applyNumberFormat="1" applyFont="1" applyFill="1" applyBorder="1" applyAlignment="1" applyProtection="1">
      <alignment horizontal="center" vertical="center" wrapText="1"/>
    </xf>
    <xf numFmtId="176" fontId="19" fillId="0" borderId="66" xfId="0" applyNumberFormat="1" applyFont="1" applyFill="1" applyBorder="1" applyAlignment="1" applyProtection="1">
      <alignment horizontal="center" vertical="center" wrapText="1"/>
    </xf>
    <xf numFmtId="176" fontId="19" fillId="0" borderId="65" xfId="0" applyNumberFormat="1" applyFont="1" applyFill="1" applyBorder="1" applyAlignment="1" applyProtection="1">
      <alignment horizontal="center" vertical="center" wrapText="1"/>
    </xf>
    <xf numFmtId="176" fontId="19" fillId="0" borderId="67" xfId="0" applyNumberFormat="1" applyFont="1" applyFill="1" applyBorder="1" applyAlignment="1" applyProtection="1">
      <alignment horizontal="center" vertical="center" wrapText="1"/>
    </xf>
    <xf numFmtId="38" fontId="19" fillId="2" borderId="23" xfId="1" applyFont="1" applyFill="1" applyBorder="1" applyAlignment="1" applyProtection="1">
      <alignment horizontal="right" vertical="center"/>
      <protection locked="0"/>
    </xf>
    <xf numFmtId="38" fontId="19" fillId="2" borderId="37" xfId="1" applyFont="1" applyFill="1" applyBorder="1" applyAlignment="1" applyProtection="1">
      <alignment horizontal="right" vertical="center"/>
      <protection locked="0"/>
    </xf>
    <xf numFmtId="0" fontId="19" fillId="0" borderId="23" xfId="0" applyFont="1" applyBorder="1" applyAlignment="1" applyProtection="1">
      <alignment horizontal="distributed" vertical="center" justifyLastLine="1"/>
    </xf>
    <xf numFmtId="0" fontId="19" fillId="0" borderId="37" xfId="0" applyFont="1" applyBorder="1" applyAlignment="1" applyProtection="1">
      <alignment horizontal="distributed" vertical="center" justifyLastLine="1"/>
    </xf>
    <xf numFmtId="0" fontId="19" fillId="0" borderId="24" xfId="0" applyFont="1" applyBorder="1" applyAlignment="1" applyProtection="1">
      <alignment horizontal="distributed" vertical="center" justifyLastLine="1"/>
    </xf>
    <xf numFmtId="0" fontId="20" fillId="2" borderId="37" xfId="0" applyFont="1" applyFill="1" applyBorder="1" applyAlignment="1" applyProtection="1">
      <alignment horizontal="right" vertical="center"/>
      <protection locked="0"/>
    </xf>
    <xf numFmtId="0" fontId="19" fillId="0" borderId="37" xfId="0" applyFont="1" applyBorder="1" applyAlignment="1" applyProtection="1">
      <alignment horizontal="center" vertical="center"/>
    </xf>
    <xf numFmtId="0" fontId="19" fillId="0" borderId="24" xfId="0" applyFont="1" applyBorder="1" applyAlignment="1" applyProtection="1">
      <alignment horizontal="center" vertical="center"/>
    </xf>
    <xf numFmtId="0" fontId="19" fillId="0" borderId="18" xfId="0" applyFont="1" applyBorder="1" applyAlignment="1" applyProtection="1">
      <alignment horizontal="distributed" vertical="center" justifyLastLine="1"/>
    </xf>
    <xf numFmtId="0" fontId="19" fillId="0" borderId="22" xfId="0" applyFont="1" applyBorder="1" applyAlignment="1" applyProtection="1">
      <alignment horizontal="distributed" vertical="center" justifyLastLine="1"/>
    </xf>
    <xf numFmtId="0" fontId="19" fillId="0" borderId="19" xfId="0" applyFont="1" applyBorder="1" applyAlignment="1" applyProtection="1">
      <alignment horizontal="distributed" vertical="center" justifyLastLine="1"/>
    </xf>
    <xf numFmtId="0" fontId="19" fillId="0" borderId="20" xfId="0" applyFont="1" applyBorder="1" applyAlignment="1" applyProtection="1">
      <alignment horizontal="distributed" vertical="center" justifyLastLine="1"/>
    </xf>
    <xf numFmtId="0" fontId="19" fillId="0" borderId="21" xfId="0" applyFont="1" applyBorder="1" applyAlignment="1" applyProtection="1">
      <alignment horizontal="distributed" vertical="center" justifyLastLine="1"/>
    </xf>
    <xf numFmtId="0" fontId="19" fillId="0" borderId="9" xfId="0" applyFont="1" applyBorder="1" applyAlignment="1" applyProtection="1">
      <alignment horizontal="distributed" vertical="center" justifyLastLine="1"/>
    </xf>
    <xf numFmtId="0" fontId="19" fillId="0" borderId="1" xfId="0" applyFont="1" applyBorder="1" applyAlignment="1" applyProtection="1">
      <alignment horizontal="distributed" vertical="center" justifyLastLine="1"/>
    </xf>
    <xf numFmtId="0" fontId="19" fillId="0" borderId="10" xfId="0" applyFont="1" applyBorder="1" applyAlignment="1" applyProtection="1">
      <alignment horizontal="distributed" vertical="center" justifyLastLine="1"/>
    </xf>
    <xf numFmtId="0" fontId="19" fillId="0" borderId="23" xfId="0" applyFont="1" applyBorder="1" applyAlignment="1" applyProtection="1">
      <alignment horizontal="center" vertical="center" justifyLastLine="1"/>
    </xf>
    <xf numFmtId="0" fontId="19" fillId="0" borderId="37" xfId="0" applyFont="1" applyBorder="1" applyAlignment="1" applyProtection="1">
      <alignment horizontal="center" vertical="center" justifyLastLine="1"/>
    </xf>
    <xf numFmtId="0" fontId="19" fillId="0" borderId="17" xfId="0" applyFont="1" applyBorder="1" applyAlignment="1" applyProtection="1">
      <alignment horizontal="center" vertical="center" justifyLastLine="1"/>
    </xf>
    <xf numFmtId="0" fontId="19" fillId="0" borderId="16" xfId="0" applyFont="1" applyBorder="1" applyAlignment="1" applyProtection="1">
      <alignment horizontal="distributed" vertical="center" justifyLastLine="1"/>
    </xf>
    <xf numFmtId="0" fontId="19" fillId="0" borderId="25" xfId="0" applyFont="1" applyBorder="1" applyAlignment="1" applyProtection="1">
      <alignment horizontal="distributed" vertical="center" justifyLastLine="1"/>
    </xf>
    <xf numFmtId="0" fontId="19" fillId="0" borderId="26" xfId="0" applyFont="1" applyBorder="1" applyAlignment="1" applyProtection="1">
      <alignment horizontal="distributed" vertical="center" justifyLastLine="1"/>
    </xf>
    <xf numFmtId="0" fontId="19" fillId="0" borderId="27" xfId="0" applyFont="1" applyBorder="1" applyAlignment="1" applyProtection="1">
      <alignment horizontal="distributed" vertical="center" justifyLastLine="1"/>
    </xf>
    <xf numFmtId="0" fontId="20" fillId="2" borderId="26" xfId="0" applyFont="1" applyFill="1" applyBorder="1" applyAlignment="1" applyProtection="1">
      <alignment horizontal="right" vertical="center"/>
      <protection locked="0"/>
    </xf>
    <xf numFmtId="0" fontId="19" fillId="0" borderId="26" xfId="0" applyFont="1" applyBorder="1" applyAlignment="1" applyProtection="1">
      <alignment horizontal="center" vertical="center"/>
    </xf>
    <xf numFmtId="0" fontId="19" fillId="0" borderId="27" xfId="0" applyFont="1" applyBorder="1" applyAlignment="1" applyProtection="1">
      <alignment horizontal="center" vertical="center"/>
    </xf>
    <xf numFmtId="0" fontId="5" fillId="0" borderId="0" xfId="0" applyFont="1" applyAlignment="1" applyProtection="1">
      <alignment horizontal="center" vertical="center"/>
    </xf>
    <xf numFmtId="0" fontId="19" fillId="0" borderId="3" xfId="0" applyFont="1" applyBorder="1" applyAlignment="1" applyProtection="1">
      <alignment horizontal="distributed" vertical="center" justifyLastLine="1"/>
    </xf>
    <xf numFmtId="0" fontId="19" fillId="0" borderId="4" xfId="0" applyFont="1" applyBorder="1" applyAlignment="1" applyProtection="1">
      <alignment horizontal="distributed" vertical="center" justifyLastLine="1"/>
    </xf>
    <xf numFmtId="0" fontId="19" fillId="0" borderId="7" xfId="0" applyFont="1" applyBorder="1" applyAlignment="1" applyProtection="1">
      <alignment horizontal="distributed" vertical="center" justifyLastLine="1"/>
    </xf>
    <xf numFmtId="0" fontId="19" fillId="0" borderId="0" xfId="0" applyFont="1" applyBorder="1" applyAlignment="1" applyProtection="1">
      <alignment horizontal="distributed" vertical="center" justifyLastLine="1"/>
    </xf>
    <xf numFmtId="0" fontId="19" fillId="0" borderId="3" xfId="0" applyFont="1" applyBorder="1" applyAlignment="1" applyProtection="1">
      <alignment horizontal="center" vertical="center"/>
    </xf>
    <xf numFmtId="0" fontId="19" fillId="0" borderId="7" xfId="0" applyFont="1" applyBorder="1" applyAlignment="1" applyProtection="1">
      <alignment horizontal="center" vertical="center"/>
    </xf>
    <xf numFmtId="0" fontId="20" fillId="2" borderId="4" xfId="0" applyFont="1" applyFill="1" applyBorder="1" applyAlignment="1" applyProtection="1">
      <alignment horizontal="center" vertical="center"/>
      <protection locked="0"/>
    </xf>
    <xf numFmtId="0" fontId="20" fillId="2" borderId="0" xfId="0" applyFont="1" applyFill="1" applyBorder="1" applyAlignment="1" applyProtection="1">
      <alignment horizontal="center" vertical="center"/>
      <protection locked="0"/>
    </xf>
    <xf numFmtId="0" fontId="19" fillId="0" borderId="4"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6" xfId="0" applyFont="1" applyBorder="1" applyAlignment="1" applyProtection="1">
      <alignment horizontal="center" vertical="center"/>
    </xf>
    <xf numFmtId="0" fontId="19" fillId="0" borderId="72" xfId="0" applyFont="1" applyBorder="1" applyAlignment="1" applyProtection="1">
      <alignment horizontal="center" vertical="center"/>
    </xf>
    <xf numFmtId="0" fontId="19" fillId="0" borderId="73" xfId="0" applyFont="1" applyBorder="1" applyAlignment="1" applyProtection="1">
      <alignment horizontal="center" vertical="center"/>
    </xf>
    <xf numFmtId="0" fontId="19" fillId="0" borderId="74" xfId="0" applyFont="1" applyBorder="1" applyAlignment="1" applyProtection="1">
      <alignment horizontal="center" vertical="center"/>
    </xf>
    <xf numFmtId="0" fontId="19" fillId="2" borderId="72" xfId="0" applyFont="1" applyFill="1" applyBorder="1" applyAlignment="1" applyProtection="1">
      <alignment horizontal="center" vertical="center"/>
      <protection locked="0"/>
    </xf>
    <xf numFmtId="0" fontId="19" fillId="2" borderId="73" xfId="0" applyFont="1" applyFill="1" applyBorder="1" applyAlignment="1" applyProtection="1">
      <alignment horizontal="center" vertical="center"/>
      <protection locked="0"/>
    </xf>
    <xf numFmtId="0" fontId="19" fillId="2" borderId="74" xfId="0" applyFont="1" applyFill="1" applyBorder="1" applyAlignment="1" applyProtection="1">
      <alignment horizontal="center" vertical="center"/>
      <protection locked="0"/>
    </xf>
    <xf numFmtId="0" fontId="19" fillId="2" borderId="13" xfId="0" applyFont="1" applyFill="1" applyBorder="1" applyAlignment="1" applyProtection="1">
      <alignment horizontal="center" vertical="center"/>
      <protection locked="0"/>
    </xf>
    <xf numFmtId="0" fontId="19" fillId="2" borderId="14" xfId="0" applyFont="1" applyFill="1" applyBorder="1" applyAlignment="1" applyProtection="1">
      <alignment horizontal="center" vertical="center"/>
      <protection locked="0"/>
    </xf>
    <xf numFmtId="0" fontId="19" fillId="2" borderId="15" xfId="0" applyFont="1" applyFill="1" applyBorder="1" applyAlignment="1" applyProtection="1">
      <alignment horizontal="center" vertical="center"/>
      <protection locked="0"/>
    </xf>
    <xf numFmtId="0" fontId="19" fillId="0" borderId="28" xfId="0" applyFont="1" applyBorder="1" applyAlignment="1" applyProtection="1">
      <alignment horizontal="center" vertical="center" justifyLastLine="1"/>
    </xf>
    <xf numFmtId="0" fontId="19" fillId="0" borderId="30" xfId="0" applyFont="1" applyBorder="1" applyAlignment="1" applyProtection="1">
      <alignment horizontal="center" vertical="center" justifyLastLine="1"/>
    </xf>
    <xf numFmtId="0" fontId="19" fillId="0" borderId="44" xfId="0" applyFont="1" applyBorder="1" applyAlignment="1" applyProtection="1">
      <alignment horizontal="center" vertical="center" justifyLastLine="1"/>
    </xf>
    <xf numFmtId="38" fontId="20" fillId="2" borderId="29" xfId="1" applyFont="1" applyFill="1" applyBorder="1" applyAlignment="1" applyProtection="1">
      <alignment horizontal="right" vertical="center" justifyLastLine="1"/>
      <protection locked="0"/>
    </xf>
    <xf numFmtId="38" fontId="20" fillId="2" borderId="30" xfId="1" applyFont="1" applyFill="1" applyBorder="1" applyAlignment="1" applyProtection="1">
      <alignment horizontal="right" vertical="center" justifyLastLine="1"/>
      <protection locked="0"/>
    </xf>
    <xf numFmtId="38" fontId="20" fillId="0" borderId="30" xfId="1" applyFont="1" applyBorder="1" applyProtection="1">
      <alignment vertical="center"/>
    </xf>
    <xf numFmtId="0" fontId="3" fillId="0" borderId="36" xfId="0" applyFont="1" applyBorder="1" applyAlignment="1" applyProtection="1">
      <alignment horizontal="center" vertical="center" justifyLastLine="1"/>
    </xf>
    <xf numFmtId="0" fontId="3" fillId="0" borderId="34" xfId="0" applyFont="1" applyBorder="1" applyAlignment="1" applyProtection="1">
      <alignment horizontal="center" vertical="center" justifyLastLine="1"/>
    </xf>
    <xf numFmtId="0" fontId="3" fillId="0" borderId="45" xfId="0" applyFont="1" applyBorder="1" applyAlignment="1" applyProtection="1">
      <alignment horizontal="center" vertical="center" justifyLastLine="1"/>
    </xf>
    <xf numFmtId="38" fontId="20" fillId="2" borderId="33" xfId="1" applyFont="1" applyFill="1" applyBorder="1" applyAlignment="1" applyProtection="1">
      <alignment horizontal="right" vertical="center" justifyLastLine="1"/>
      <protection locked="0"/>
    </xf>
    <xf numFmtId="38" fontId="20" fillId="2" borderId="34" xfId="1" applyFont="1" applyFill="1" applyBorder="1" applyAlignment="1" applyProtection="1">
      <alignment horizontal="right" vertical="center" justifyLastLine="1"/>
      <protection locked="0"/>
    </xf>
    <xf numFmtId="38" fontId="20" fillId="0" borderId="0" xfId="1" applyFont="1" applyBorder="1" applyProtection="1">
      <alignment vertical="center"/>
    </xf>
    <xf numFmtId="0" fontId="19" fillId="0" borderId="38" xfId="0" applyFont="1" applyBorder="1" applyAlignment="1" applyProtection="1">
      <alignment horizontal="center" vertical="center" justifyLastLine="1"/>
    </xf>
    <xf numFmtId="0" fontId="19" fillId="0" borderId="42" xfId="0" applyFont="1" applyBorder="1" applyAlignment="1" applyProtection="1">
      <alignment horizontal="center" vertical="center" justifyLastLine="1"/>
    </xf>
    <xf numFmtId="0" fontId="19" fillId="0" borderId="43" xfId="0" applyFont="1" applyBorder="1" applyAlignment="1" applyProtection="1">
      <alignment horizontal="center" vertical="center" justifyLastLine="1"/>
    </xf>
    <xf numFmtId="38" fontId="20" fillId="2" borderId="39" xfId="1" applyFont="1" applyFill="1" applyBorder="1" applyAlignment="1" applyProtection="1">
      <alignment horizontal="right" vertical="center" justifyLastLine="1"/>
      <protection locked="0"/>
    </xf>
    <xf numFmtId="38" fontId="20" fillId="2" borderId="42" xfId="1" applyFont="1" applyFill="1" applyBorder="1" applyAlignment="1" applyProtection="1">
      <alignment horizontal="right" vertical="center" justifyLastLine="1"/>
      <protection locked="0"/>
    </xf>
    <xf numFmtId="38" fontId="20" fillId="0" borderId="26" xfId="1" applyFont="1" applyBorder="1" applyProtection="1">
      <alignment vertical="center"/>
    </xf>
    <xf numFmtId="0" fontId="19" fillId="0" borderId="3" xfId="0"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38" fontId="20" fillId="0" borderId="7" xfId="1" applyFont="1" applyBorder="1" applyAlignment="1" applyProtection="1">
      <alignment horizontal="right" vertical="center"/>
    </xf>
    <xf numFmtId="38" fontId="20" fillId="0" borderId="0" xfId="1" applyFont="1" applyBorder="1" applyAlignment="1" applyProtection="1">
      <alignment horizontal="right" vertical="center"/>
    </xf>
    <xf numFmtId="38" fontId="20" fillId="0" borderId="30" xfId="1" applyFont="1" applyBorder="1" applyAlignment="1" applyProtection="1">
      <alignment horizontal="right" vertical="center"/>
    </xf>
    <xf numFmtId="38" fontId="20" fillId="0" borderId="28" xfId="1" applyFont="1" applyBorder="1" applyAlignment="1" applyProtection="1">
      <alignment horizontal="right" vertical="center"/>
    </xf>
    <xf numFmtId="0" fontId="14" fillId="0" borderId="54" xfId="0" applyFont="1" applyBorder="1" applyAlignment="1" applyProtection="1">
      <alignment horizontal="center" vertical="center" wrapText="1"/>
    </xf>
    <xf numFmtId="0" fontId="14" fillId="0" borderId="55" xfId="0" applyFont="1" applyBorder="1" applyAlignment="1" applyProtection="1">
      <alignment horizontal="center" vertical="center" wrapText="1"/>
    </xf>
    <xf numFmtId="38" fontId="19" fillId="0" borderId="50" xfId="0" applyNumberFormat="1" applyFont="1" applyBorder="1" applyAlignment="1" applyProtection="1">
      <alignment horizontal="center" vertical="center"/>
    </xf>
    <xf numFmtId="40" fontId="4" fillId="0" borderId="34" xfId="1" applyNumberFormat="1" applyFont="1" applyBorder="1" applyAlignment="1" applyProtection="1">
      <alignment horizontal="right" vertical="center"/>
    </xf>
    <xf numFmtId="40" fontId="3" fillId="0" borderId="34" xfId="1" applyNumberFormat="1" applyFont="1" applyBorder="1" applyAlignment="1" applyProtection="1">
      <alignment horizontal="right" vertical="center"/>
    </xf>
    <xf numFmtId="0" fontId="19" fillId="0" borderId="32" xfId="0" applyFont="1" applyBorder="1" applyAlignment="1" applyProtection="1">
      <alignment horizontal="distributed" vertical="center" justifyLastLine="1"/>
    </xf>
    <xf numFmtId="38" fontId="4" fillId="0" borderId="14" xfId="1" applyNumberFormat="1" applyFont="1" applyBorder="1" applyAlignment="1" applyProtection="1">
      <alignment horizontal="right" vertical="center"/>
    </xf>
    <xf numFmtId="38" fontId="3" fillId="0" borderId="14" xfId="1" applyNumberFormat="1" applyFont="1" applyBorder="1" applyAlignment="1" applyProtection="1">
      <alignment horizontal="right" vertical="center"/>
    </xf>
    <xf numFmtId="38" fontId="17" fillId="0" borderId="0" xfId="0" applyNumberFormat="1" applyFont="1" applyFill="1" applyAlignment="1" applyProtection="1">
      <alignment horizontal="center" vertical="center"/>
    </xf>
    <xf numFmtId="49" fontId="19" fillId="0" borderId="0" xfId="0" applyNumberFormat="1" applyFont="1" applyAlignment="1" applyProtection="1">
      <alignment horizontal="center" vertical="center"/>
    </xf>
    <xf numFmtId="38" fontId="17" fillId="0" borderId="0" xfId="0" applyNumberFormat="1" applyFont="1" applyAlignment="1" applyProtection="1">
      <alignment horizontal="center" vertical="center"/>
    </xf>
    <xf numFmtId="0" fontId="17" fillId="0" borderId="0" xfId="0" applyFont="1" applyAlignment="1" applyProtection="1">
      <alignment horizontal="center" vertical="center"/>
    </xf>
    <xf numFmtId="0" fontId="19" fillId="0" borderId="3" xfId="0" applyFont="1" applyBorder="1" applyAlignment="1" applyProtection="1">
      <alignment horizontal="center" vertical="center" justifyLastLine="1"/>
    </xf>
    <xf numFmtId="0" fontId="19" fillId="0" borderId="4" xfId="0" applyFont="1" applyBorder="1" applyAlignment="1" applyProtection="1">
      <alignment horizontal="center" vertical="center" justifyLastLine="1"/>
    </xf>
    <xf numFmtId="0" fontId="19" fillId="0" borderId="46" xfId="0" applyFont="1" applyBorder="1" applyAlignment="1" applyProtection="1">
      <alignment horizontal="center" vertical="center" justifyLastLine="1"/>
    </xf>
    <xf numFmtId="0" fontId="19" fillId="0" borderId="7" xfId="0" applyFont="1" applyBorder="1" applyAlignment="1" applyProtection="1">
      <alignment horizontal="center" vertical="center" justifyLastLine="1"/>
    </xf>
    <xf numFmtId="0" fontId="19" fillId="0" borderId="0" xfId="0" applyFont="1" applyBorder="1" applyAlignment="1" applyProtection="1">
      <alignment horizontal="center" vertical="center" justifyLastLine="1"/>
    </xf>
    <xf numFmtId="0" fontId="19" fillId="0" borderId="47" xfId="0" applyFont="1" applyBorder="1" applyAlignment="1" applyProtection="1">
      <alignment horizontal="center" vertical="center" justifyLastLine="1"/>
    </xf>
    <xf numFmtId="0" fontId="19" fillId="0" borderId="13" xfId="0" applyFont="1" applyBorder="1" applyAlignment="1" applyProtection="1">
      <alignment horizontal="center" vertical="center" justifyLastLine="1"/>
    </xf>
    <xf numFmtId="0" fontId="19" fillId="0" borderId="14" xfId="0" applyFont="1" applyBorder="1" applyAlignment="1" applyProtection="1">
      <alignment horizontal="center" vertical="center" justifyLastLine="1"/>
    </xf>
    <xf numFmtId="0" fontId="19" fillId="0" borderId="48" xfId="0" applyFont="1" applyBorder="1" applyAlignment="1" applyProtection="1">
      <alignment horizontal="center" vertical="center" justifyLastLine="1"/>
    </xf>
    <xf numFmtId="0" fontId="19" fillId="0" borderId="5" xfId="0" applyFont="1" applyBorder="1" applyAlignment="1" applyProtection="1">
      <alignment horizontal="distributed" vertical="center" justifyLastLine="1"/>
    </xf>
    <xf numFmtId="0" fontId="19" fillId="0" borderId="6" xfId="0" applyFont="1" applyBorder="1" applyAlignment="1" applyProtection="1">
      <alignment horizontal="distributed" vertical="center" justifyLastLine="1"/>
    </xf>
    <xf numFmtId="40" fontId="4" fillId="0" borderId="4" xfId="1" applyNumberFormat="1" applyFont="1" applyBorder="1" applyAlignment="1" applyProtection="1">
      <alignment horizontal="right" vertical="center"/>
    </xf>
    <xf numFmtId="40" fontId="3" fillId="0" borderId="4" xfId="1" applyNumberFormat="1" applyFont="1" applyBorder="1" applyAlignment="1" applyProtection="1">
      <alignment horizontal="right" vertical="center"/>
    </xf>
    <xf numFmtId="0" fontId="19" fillId="0" borderId="33" xfId="0" applyFont="1" applyBorder="1" applyAlignment="1" applyProtection="1">
      <alignment horizontal="distributed" vertical="center" justifyLastLine="1"/>
    </xf>
    <xf numFmtId="0" fontId="19" fillId="0" borderId="34" xfId="0" applyFont="1" applyBorder="1" applyAlignment="1" applyProtection="1">
      <alignment horizontal="distributed" vertical="center" justifyLastLine="1"/>
    </xf>
    <xf numFmtId="0" fontId="19" fillId="0" borderId="35" xfId="0" applyFont="1" applyBorder="1" applyAlignment="1" applyProtection="1">
      <alignment horizontal="distributed" vertical="center" justifyLastLine="1"/>
    </xf>
    <xf numFmtId="0" fontId="3" fillId="0" borderId="1" xfId="0" applyFont="1" applyBorder="1" applyAlignment="1" applyProtection="1">
      <alignment horizontal="center" vertical="center"/>
    </xf>
    <xf numFmtId="38" fontId="3" fillId="0" borderId="1" xfId="0" applyNumberFormat="1" applyFont="1" applyFill="1" applyBorder="1" applyAlignment="1" applyProtection="1">
      <alignment horizontal="right" vertical="center"/>
    </xf>
    <xf numFmtId="0" fontId="3" fillId="0" borderId="1" xfId="0" applyFont="1" applyFill="1" applyBorder="1" applyAlignment="1" applyProtection="1">
      <alignment horizontal="right" vertical="center"/>
    </xf>
    <xf numFmtId="38" fontId="3" fillId="0" borderId="41" xfId="0" applyNumberFormat="1" applyFont="1" applyBorder="1" applyAlignment="1" applyProtection="1">
      <alignment horizontal="right" vertical="center"/>
    </xf>
    <xf numFmtId="3" fontId="19" fillId="0" borderId="52" xfId="0" applyNumberFormat="1" applyFont="1" applyFill="1" applyBorder="1" applyAlignment="1" applyProtection="1">
      <alignment horizontal="right" vertical="center"/>
    </xf>
    <xf numFmtId="38" fontId="19" fillId="0" borderId="0" xfId="0" applyNumberFormat="1" applyFont="1" applyAlignment="1" applyProtection="1">
      <alignment vertical="center"/>
    </xf>
    <xf numFmtId="0" fontId="19" fillId="0" borderId="0" xfId="0" applyFont="1" applyAlignment="1" applyProtection="1">
      <alignment vertical="center"/>
    </xf>
    <xf numFmtId="0" fontId="19" fillId="0" borderId="2" xfId="0" applyFont="1" applyBorder="1" applyAlignment="1" applyProtection="1">
      <alignment horizontal="center" vertical="center" shrinkToFit="1"/>
    </xf>
    <xf numFmtId="0" fontId="19" fillId="0" borderId="2" xfId="0" applyFont="1" applyBorder="1" applyAlignment="1" applyProtection="1">
      <alignment horizontal="left" vertical="center"/>
    </xf>
    <xf numFmtId="38" fontId="19" fillId="0" borderId="0" xfId="0" applyNumberFormat="1" applyFont="1" applyAlignment="1" applyProtection="1">
      <alignment horizontal="right" vertical="center"/>
    </xf>
    <xf numFmtId="0" fontId="4" fillId="0" borderId="1" xfId="0" applyFont="1" applyFill="1" applyBorder="1" applyAlignment="1" applyProtection="1">
      <alignment horizontal="center" vertical="center"/>
    </xf>
    <xf numFmtId="38" fontId="4" fillId="0" borderId="1" xfId="0" applyNumberFormat="1" applyFont="1" applyFill="1" applyBorder="1" applyAlignment="1" applyProtection="1">
      <alignment horizontal="right" vertical="center"/>
    </xf>
    <xf numFmtId="3" fontId="3" fillId="0" borderId="0" xfId="0" applyNumberFormat="1" applyFont="1" applyFill="1" applyBorder="1" applyAlignment="1" applyProtection="1">
      <alignment horizontal="right" vertical="center"/>
    </xf>
    <xf numFmtId="0" fontId="19" fillId="0" borderId="16" xfId="0" applyFont="1" applyBorder="1" applyAlignment="1" applyProtection="1">
      <alignment horizontal="center" vertical="center"/>
    </xf>
    <xf numFmtId="0" fontId="19" fillId="0" borderId="17" xfId="0" applyFont="1" applyBorder="1" applyAlignment="1" applyProtection="1">
      <alignment horizontal="center" vertical="center"/>
    </xf>
    <xf numFmtId="38" fontId="20" fillId="0" borderId="26" xfId="0" applyNumberFormat="1" applyFont="1" applyBorder="1" applyProtection="1">
      <alignment vertical="center"/>
    </xf>
    <xf numFmtId="0" fontId="20" fillId="0" borderId="26" xfId="0" applyFont="1" applyBorder="1" applyProtection="1">
      <alignment vertical="center"/>
    </xf>
    <xf numFmtId="0" fontId="19" fillId="0" borderId="0" xfId="0" applyFont="1" applyBorder="1" applyAlignment="1" applyProtection="1">
      <alignment horizontal="distributed" vertical="center"/>
    </xf>
    <xf numFmtId="0" fontId="19" fillId="4" borderId="36" xfId="0" applyFont="1" applyFill="1" applyBorder="1" applyAlignment="1" applyProtection="1">
      <alignment horizontal="center" vertical="center" justifyLastLine="1"/>
    </xf>
    <xf numFmtId="0" fontId="19" fillId="4" borderId="34" xfId="0" applyFont="1" applyFill="1" applyBorder="1" applyAlignment="1" applyProtection="1">
      <alignment horizontal="center" vertical="center" justifyLastLine="1"/>
    </xf>
    <xf numFmtId="0" fontId="19" fillId="4" borderId="45" xfId="0" applyFont="1" applyFill="1" applyBorder="1" applyAlignment="1" applyProtection="1">
      <alignment horizontal="center" vertical="center" justifyLastLine="1"/>
    </xf>
    <xf numFmtId="38" fontId="20" fillId="4" borderId="29" xfId="1" applyFont="1" applyFill="1" applyBorder="1" applyAlignment="1" applyProtection="1">
      <alignment horizontal="right" vertical="center" justifyLastLine="1"/>
      <protection locked="0"/>
    </xf>
    <xf numFmtId="38" fontId="20" fillId="4" borderId="30" xfId="1" applyFont="1" applyFill="1" applyBorder="1" applyAlignment="1" applyProtection="1">
      <alignment horizontal="right" vertical="center" justifyLastLine="1"/>
      <protection locked="0"/>
    </xf>
    <xf numFmtId="38" fontId="18" fillId="0" borderId="0" xfId="0" applyNumberFormat="1" applyFont="1" applyAlignment="1" applyProtection="1">
      <alignment horizontal="center" vertical="center"/>
    </xf>
    <xf numFmtId="0" fontId="18" fillId="0" borderId="0" xfId="0" applyFont="1" applyAlignment="1" applyProtection="1">
      <alignment horizontal="center" vertical="center"/>
    </xf>
    <xf numFmtId="3" fontId="18" fillId="0" borderId="0" xfId="0" applyNumberFormat="1" applyFont="1" applyAlignment="1" applyProtection="1">
      <alignment horizontal="center" vertical="center"/>
    </xf>
    <xf numFmtId="3" fontId="18" fillId="0" borderId="14" xfId="0" applyNumberFormat="1" applyFont="1" applyBorder="1" applyAlignment="1" applyProtection="1">
      <alignment horizontal="center" vertical="center"/>
    </xf>
    <xf numFmtId="3" fontId="3" fillId="0" borderId="2" xfId="0" applyNumberFormat="1" applyFont="1" applyFill="1" applyBorder="1" applyAlignment="1" applyProtection="1">
      <alignment horizontal="right" vertical="center"/>
    </xf>
    <xf numFmtId="0" fontId="9" fillId="0" borderId="2" xfId="0" applyFont="1" applyFill="1" applyBorder="1" applyAlignment="1" applyProtection="1">
      <alignment horizontal="distributed" vertical="center"/>
    </xf>
    <xf numFmtId="0" fontId="19" fillId="0" borderId="0" xfId="0" applyFont="1" applyBorder="1" applyAlignment="1" applyProtection="1">
      <alignment horizontal="center" vertical="center" wrapText="1"/>
    </xf>
    <xf numFmtId="0" fontId="22" fillId="0" borderId="3"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6" xfId="0" applyFont="1" applyBorder="1" applyAlignment="1" applyProtection="1">
      <alignment horizontal="center" vertical="center"/>
    </xf>
    <xf numFmtId="0" fontId="22" fillId="0" borderId="13" xfId="0" applyFont="1" applyBorder="1" applyAlignment="1" applyProtection="1">
      <alignment horizontal="center" vertical="center"/>
    </xf>
    <xf numFmtId="0" fontId="22" fillId="0" borderId="14" xfId="0" applyFont="1" applyBorder="1" applyAlignment="1" applyProtection="1">
      <alignment horizontal="center" vertical="center"/>
    </xf>
    <xf numFmtId="0" fontId="22" fillId="0" borderId="15" xfId="0" applyFont="1" applyBorder="1" applyAlignment="1" applyProtection="1">
      <alignment horizontal="center" vertical="center"/>
    </xf>
    <xf numFmtId="38" fontId="19" fillId="0" borderId="0" xfId="0" applyNumberFormat="1" applyFont="1" applyFill="1" applyAlignment="1" applyProtection="1">
      <alignment vertical="center" shrinkToFit="1"/>
    </xf>
    <xf numFmtId="0" fontId="19" fillId="0" borderId="0" xfId="0" applyFont="1" applyAlignment="1" applyProtection="1">
      <alignment horizontal="center" vertical="center" shrinkToFit="1"/>
    </xf>
    <xf numFmtId="0" fontId="19" fillId="0" borderId="0" xfId="0" applyFont="1" applyAlignment="1" applyProtection="1">
      <alignment horizontal="left" vertical="center"/>
    </xf>
    <xf numFmtId="0" fontId="19" fillId="0" borderId="1" xfId="0" applyFont="1" applyBorder="1" applyAlignment="1" applyProtection="1">
      <alignment horizontal="center" vertical="center"/>
    </xf>
    <xf numFmtId="38" fontId="4" fillId="0" borderId="16" xfId="0" applyNumberFormat="1" applyFont="1" applyFill="1" applyBorder="1" applyAlignment="1" applyProtection="1">
      <alignment horizontal="right" vertical="center"/>
    </xf>
    <xf numFmtId="38" fontId="4" fillId="0" borderId="37" xfId="0" applyNumberFormat="1" applyFont="1" applyFill="1" applyBorder="1" applyAlignment="1" applyProtection="1">
      <alignment horizontal="right" vertical="center"/>
    </xf>
    <xf numFmtId="38" fontId="4" fillId="0" borderId="17" xfId="0" applyNumberFormat="1" applyFont="1" applyFill="1" applyBorder="1" applyAlignment="1" applyProtection="1">
      <alignment horizontal="right" vertical="center"/>
    </xf>
    <xf numFmtId="0" fontId="19" fillId="0" borderId="49" xfId="0" applyFont="1" applyBorder="1" applyAlignment="1" applyProtection="1">
      <alignment horizontal="center" vertical="center"/>
    </xf>
    <xf numFmtId="38" fontId="4" fillId="0" borderId="51" xfId="0" applyNumberFormat="1" applyFont="1" applyBorder="1" applyAlignment="1" applyProtection="1">
      <alignment horizontal="right" vertical="center"/>
    </xf>
    <xf numFmtId="38" fontId="4" fillId="0" borderId="52" xfId="0" applyNumberFormat="1" applyFont="1" applyBorder="1" applyAlignment="1" applyProtection="1">
      <alignment horizontal="right" vertical="center"/>
    </xf>
    <xf numFmtId="38" fontId="4" fillId="0" borderId="53" xfId="0" applyNumberFormat="1" applyFont="1" applyBorder="1" applyAlignment="1" applyProtection="1">
      <alignment horizontal="right" vertical="center"/>
    </xf>
    <xf numFmtId="0" fontId="19" fillId="2" borderId="0" xfId="0" applyFont="1" applyFill="1" applyBorder="1" applyAlignment="1" applyProtection="1">
      <alignment horizontal="left" vertical="center"/>
      <protection locked="0"/>
    </xf>
    <xf numFmtId="3" fontId="18" fillId="3" borderId="63" xfId="0" applyNumberFormat="1" applyFont="1" applyFill="1" applyBorder="1" applyAlignment="1" applyProtection="1">
      <alignment horizontal="right" vertical="center"/>
    </xf>
    <xf numFmtId="0" fontId="18" fillId="3" borderId="41" xfId="0" applyFont="1" applyFill="1" applyBorder="1" applyAlignment="1" applyProtection="1">
      <alignment horizontal="right" vertical="center"/>
    </xf>
    <xf numFmtId="0" fontId="18" fillId="3" borderId="13" xfId="0" applyFont="1" applyFill="1" applyBorder="1" applyAlignment="1" applyProtection="1">
      <alignment horizontal="right" vertical="center"/>
    </xf>
    <xf numFmtId="0" fontId="18" fillId="3" borderId="14" xfId="0" applyFont="1" applyFill="1" applyBorder="1" applyAlignment="1" applyProtection="1">
      <alignment horizontal="right" vertical="center"/>
    </xf>
    <xf numFmtId="0" fontId="19" fillId="0" borderId="8"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9" fillId="0" borderId="16" xfId="0" applyFont="1" applyBorder="1" applyAlignment="1" applyProtection="1">
      <alignment horizontal="center" vertical="center" wrapText="1"/>
    </xf>
    <xf numFmtId="0" fontId="23" fillId="0" borderId="85" xfId="0" applyFont="1" applyBorder="1" applyAlignment="1" applyProtection="1">
      <alignment horizontal="center" vertical="center"/>
    </xf>
    <xf numFmtId="0" fontId="23" fillId="0" borderId="41" xfId="0" applyFont="1" applyBorder="1" applyAlignment="1" applyProtection="1">
      <alignment horizontal="center" vertical="center"/>
    </xf>
    <xf numFmtId="0" fontId="23" fillId="0" borderId="86" xfId="0" applyFont="1" applyBorder="1" applyAlignment="1" applyProtection="1">
      <alignment horizontal="center" vertical="center"/>
    </xf>
    <xf numFmtId="0" fontId="23" fillId="0" borderId="87"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5" xfId="0" applyFont="1" applyBorder="1" applyAlignment="1" applyProtection="1">
      <alignment horizontal="center" vertical="center"/>
    </xf>
    <xf numFmtId="0" fontId="33" fillId="2" borderId="13"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15" xfId="0" applyFont="1" applyFill="1" applyBorder="1" applyAlignment="1">
      <alignment horizontal="center" vertical="center"/>
    </xf>
    <xf numFmtId="0" fontId="32" fillId="0" borderId="3" xfId="0" applyFont="1" applyBorder="1" applyAlignment="1">
      <alignment horizontal="distributed" vertical="center" justifyLastLine="1"/>
    </xf>
    <xf numFmtId="0" fontId="32" fillId="0" borderId="4" xfId="0" applyFont="1" applyBorder="1" applyAlignment="1">
      <alignment horizontal="distributed" vertical="center" justifyLastLine="1"/>
    </xf>
    <xf numFmtId="0" fontId="32" fillId="0" borderId="7" xfId="0" applyFont="1" applyBorder="1" applyAlignment="1">
      <alignment horizontal="distributed" vertical="center" justifyLastLine="1"/>
    </xf>
    <xf numFmtId="0" fontId="32" fillId="0" borderId="0" xfId="0" applyFont="1" applyBorder="1" applyAlignment="1">
      <alignment horizontal="distributed" vertical="center" justifyLastLine="1"/>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30" fillId="0" borderId="0" xfId="0" applyFont="1" applyAlignment="1">
      <alignment horizontal="center" vertical="center"/>
    </xf>
    <xf numFmtId="0" fontId="32" fillId="0" borderId="72"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3" fillId="2" borderId="72" xfId="0" applyFont="1" applyFill="1" applyBorder="1" applyAlignment="1">
      <alignment horizontal="center" vertical="center"/>
    </xf>
    <xf numFmtId="0" fontId="33" fillId="2" borderId="73" xfId="0" applyFont="1" applyFill="1" applyBorder="1" applyAlignment="1">
      <alignment horizontal="center" vertical="center"/>
    </xf>
    <xf numFmtId="0" fontId="33" fillId="2" borderId="74"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25" xfId="0" applyFont="1" applyBorder="1" applyAlignment="1">
      <alignment horizontal="distributed" vertical="center" justifyLastLine="1"/>
    </xf>
    <xf numFmtId="0" fontId="32" fillId="0" borderId="26" xfId="0" applyFont="1" applyBorder="1" applyAlignment="1">
      <alignment horizontal="distributed" vertical="center" justifyLastLine="1"/>
    </xf>
    <xf numFmtId="0" fontId="32" fillId="0" borderId="27" xfId="0" applyFont="1" applyBorder="1" applyAlignment="1">
      <alignment horizontal="distributed" vertical="center" justifyLastLine="1"/>
    </xf>
    <xf numFmtId="0" fontId="8" fillId="2" borderId="26" xfId="0" applyFont="1" applyFill="1" applyBorder="1" applyAlignment="1">
      <alignment horizontal="right"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4" fillId="2" borderId="26" xfId="0" applyFont="1" applyFill="1" applyBorder="1" applyAlignment="1">
      <alignment horizontal="right" vertical="center"/>
    </xf>
    <xf numFmtId="0" fontId="32" fillId="0" borderId="6" xfId="0" applyFont="1" applyBorder="1" applyAlignment="1">
      <alignment horizontal="center" vertical="center"/>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2" xfId="0" applyFont="1" applyBorder="1" applyAlignment="1">
      <alignment horizontal="center" vertical="center"/>
    </xf>
    <xf numFmtId="0" fontId="32" fillId="0" borderId="12" xfId="0" applyFont="1" applyBorder="1" applyAlignment="1">
      <alignment horizontal="center" vertical="center"/>
    </xf>
    <xf numFmtId="0" fontId="32" fillId="0" borderId="23" xfId="0" applyFont="1" applyBorder="1" applyAlignment="1">
      <alignment horizontal="distributed" vertical="center" justifyLastLine="1"/>
    </xf>
    <xf numFmtId="0" fontId="32" fillId="0" borderId="37" xfId="0" applyFont="1" applyBorder="1" applyAlignment="1">
      <alignment horizontal="distributed" vertical="center" justifyLastLine="1"/>
    </xf>
    <xf numFmtId="0" fontId="32" fillId="0" borderId="24" xfId="0" applyFont="1" applyBorder="1" applyAlignment="1">
      <alignment horizontal="distributed" vertical="center" justifyLastLine="1"/>
    </xf>
    <xf numFmtId="0" fontId="8" fillId="2" borderId="37" xfId="0" applyFont="1" applyFill="1" applyBorder="1" applyAlignment="1">
      <alignment horizontal="right" vertical="center"/>
    </xf>
    <xf numFmtId="0" fontId="32" fillId="0" borderId="37" xfId="0" applyFont="1" applyBorder="1" applyAlignment="1">
      <alignment horizontal="center" vertical="center"/>
    </xf>
    <xf numFmtId="0" fontId="32" fillId="0" borderId="24" xfId="0" applyFont="1" applyBorder="1" applyAlignment="1">
      <alignment horizontal="center" vertical="center"/>
    </xf>
    <xf numFmtId="0" fontId="34" fillId="2" borderId="37" xfId="0" applyFont="1" applyFill="1" applyBorder="1" applyAlignment="1">
      <alignment horizontal="right" vertical="center"/>
    </xf>
    <xf numFmtId="3" fontId="33" fillId="3" borderId="63" xfId="0" applyNumberFormat="1" applyFont="1" applyFill="1" applyBorder="1" applyAlignment="1">
      <alignment horizontal="right" vertical="center"/>
    </xf>
    <xf numFmtId="0" fontId="33" fillId="3" borderId="41" xfId="0" applyFont="1" applyFill="1" applyBorder="1" applyAlignment="1">
      <alignment horizontal="right" vertical="center"/>
    </xf>
    <xf numFmtId="0" fontId="33" fillId="3" borderId="13" xfId="0" applyFont="1" applyFill="1" applyBorder="1" applyAlignment="1">
      <alignment horizontal="right" vertical="center"/>
    </xf>
    <xf numFmtId="0" fontId="33" fillId="3" borderId="14" xfId="0" applyFont="1" applyFill="1" applyBorder="1" applyAlignment="1">
      <alignment horizontal="right" vertical="center"/>
    </xf>
    <xf numFmtId="0" fontId="34" fillId="2" borderId="4" xfId="0" applyFont="1" applyFill="1" applyBorder="1" applyAlignment="1">
      <alignment horizontal="center" vertical="center"/>
    </xf>
    <xf numFmtId="0" fontId="34" fillId="2" borderId="0" xfId="0" applyFont="1" applyFill="1" applyBorder="1" applyAlignment="1">
      <alignment horizontal="center" vertical="center"/>
    </xf>
    <xf numFmtId="0" fontId="32" fillId="0" borderId="28" xfId="0" applyFont="1" applyBorder="1" applyAlignment="1">
      <alignment horizontal="center" vertical="center" justifyLastLine="1"/>
    </xf>
    <xf numFmtId="0" fontId="32" fillId="0" borderId="30" xfId="0" applyFont="1" applyBorder="1" applyAlignment="1">
      <alignment horizontal="center" vertical="center" justifyLastLine="1"/>
    </xf>
    <xf numFmtId="0" fontId="32" fillId="0" borderId="44" xfId="0" applyFont="1" applyBorder="1" applyAlignment="1">
      <alignment horizontal="center" vertical="center" justifyLastLine="1"/>
    </xf>
    <xf numFmtId="38" fontId="8" fillId="2" borderId="29" xfId="1" applyFont="1" applyFill="1" applyBorder="1" applyAlignment="1">
      <alignment horizontal="right" vertical="center" justifyLastLine="1"/>
    </xf>
    <xf numFmtId="38" fontId="8" fillId="2" borderId="30" xfId="1" applyFont="1" applyFill="1" applyBorder="1" applyAlignment="1">
      <alignment horizontal="right" vertical="center" justifyLastLine="1"/>
    </xf>
    <xf numFmtId="38" fontId="34" fillId="0" borderId="30" xfId="1" applyFont="1" applyBorder="1">
      <alignment vertical="center"/>
    </xf>
    <xf numFmtId="38" fontId="34" fillId="2" borderId="29" xfId="1" applyFont="1" applyFill="1" applyBorder="1" applyAlignment="1">
      <alignment horizontal="right" vertical="center" justifyLastLine="1"/>
    </xf>
    <xf numFmtId="38" fontId="34" fillId="2" borderId="30" xfId="1" applyFont="1" applyFill="1" applyBorder="1" applyAlignment="1">
      <alignment horizontal="right" vertical="center" justifyLastLine="1"/>
    </xf>
    <xf numFmtId="0" fontId="32" fillId="0" borderId="18" xfId="0" applyFont="1" applyBorder="1" applyAlignment="1">
      <alignment horizontal="distributed" vertical="center" justifyLastLine="1"/>
    </xf>
    <xf numFmtId="0" fontId="32" fillId="0" borderId="22" xfId="0" applyFont="1" applyBorder="1" applyAlignment="1">
      <alignment horizontal="distributed" vertical="center" justifyLastLine="1"/>
    </xf>
    <xf numFmtId="0" fontId="32" fillId="0" borderId="19" xfId="0" applyFont="1" applyBorder="1" applyAlignment="1">
      <alignment horizontal="distributed" vertical="center" justifyLastLine="1"/>
    </xf>
    <xf numFmtId="0" fontId="32" fillId="0" borderId="20" xfId="0" applyFont="1" applyBorder="1" applyAlignment="1">
      <alignment horizontal="distributed" vertical="center" justifyLastLine="1"/>
    </xf>
    <xf numFmtId="0" fontId="32" fillId="0" borderId="21" xfId="0" applyFont="1" applyBorder="1" applyAlignment="1">
      <alignment horizontal="distributed" vertical="center" justifyLastLine="1"/>
    </xf>
    <xf numFmtId="0" fontId="32" fillId="0" borderId="9" xfId="0" applyFont="1" applyBorder="1" applyAlignment="1">
      <alignment horizontal="distributed" vertical="center" justifyLastLine="1"/>
    </xf>
    <xf numFmtId="0" fontId="32" fillId="0" borderId="1" xfId="0" applyFont="1" applyBorder="1" applyAlignment="1">
      <alignment horizontal="distributed" vertical="center" justifyLastLine="1"/>
    </xf>
    <xf numFmtId="0" fontId="32" fillId="0" borderId="10" xfId="0" applyFont="1" applyBorder="1" applyAlignment="1">
      <alignment horizontal="distributed" vertical="center" justifyLastLine="1"/>
    </xf>
    <xf numFmtId="0" fontId="32" fillId="0" borderId="23" xfId="0" applyFont="1" applyBorder="1" applyAlignment="1">
      <alignment horizontal="center" vertical="center" justifyLastLine="1"/>
    </xf>
    <xf numFmtId="0" fontId="32" fillId="0" borderId="37" xfId="0" applyFont="1" applyBorder="1" applyAlignment="1">
      <alignment horizontal="center" vertical="center" justifyLastLine="1"/>
    </xf>
    <xf numFmtId="0" fontId="32" fillId="0" borderId="17" xfId="0" applyFont="1" applyBorder="1" applyAlignment="1">
      <alignment horizontal="center" vertical="center" justifyLastLine="1"/>
    </xf>
    <xf numFmtId="0" fontId="32" fillId="0" borderId="16" xfId="0" applyFont="1" applyBorder="1" applyAlignment="1">
      <alignment horizontal="distributed" vertical="center" justifyLastLine="1"/>
    </xf>
    <xf numFmtId="0" fontId="32" fillId="0" borderId="38" xfId="0" applyFont="1" applyBorder="1" applyAlignment="1">
      <alignment horizontal="center" vertical="center" justifyLastLine="1"/>
    </xf>
    <xf numFmtId="0" fontId="32" fillId="0" borderId="42" xfId="0" applyFont="1" applyBorder="1" applyAlignment="1">
      <alignment horizontal="center" vertical="center" justifyLastLine="1"/>
    </xf>
    <xf numFmtId="0" fontId="32" fillId="0" borderId="43" xfId="0" applyFont="1" applyBorder="1" applyAlignment="1">
      <alignment horizontal="center" vertical="center" justifyLastLine="1"/>
    </xf>
    <xf numFmtId="38" fontId="8" fillId="2" borderId="39" xfId="1" applyFont="1" applyFill="1" applyBorder="1" applyAlignment="1">
      <alignment horizontal="right" vertical="center" justifyLastLine="1"/>
    </xf>
    <xf numFmtId="38" fontId="8" fillId="2" borderId="42" xfId="1" applyFont="1" applyFill="1" applyBorder="1" applyAlignment="1">
      <alignment horizontal="right" vertical="center" justifyLastLine="1"/>
    </xf>
    <xf numFmtId="38" fontId="34" fillId="0" borderId="0" xfId="1" applyFont="1" applyBorder="1">
      <alignment vertical="center"/>
    </xf>
    <xf numFmtId="0" fontId="32" fillId="0" borderId="3" xfId="0" applyFont="1" applyFill="1" applyBorder="1" applyAlignment="1">
      <alignment horizontal="center" vertical="center" justifyLastLine="1"/>
    </xf>
    <xf numFmtId="0" fontId="32" fillId="0" borderId="4" xfId="0" applyFont="1" applyFill="1" applyBorder="1" applyAlignment="1">
      <alignment horizontal="center" vertical="center" justifyLastLine="1"/>
    </xf>
    <xf numFmtId="0" fontId="32" fillId="0" borderId="6" xfId="0" applyFont="1" applyFill="1" applyBorder="1" applyAlignment="1">
      <alignment horizontal="center" vertical="center" justifyLastLine="1"/>
    </xf>
    <xf numFmtId="0" fontId="32" fillId="0" borderId="11" xfId="0" applyFont="1" applyFill="1" applyBorder="1" applyAlignment="1">
      <alignment horizontal="center" vertical="center" justifyLastLine="1"/>
    </xf>
    <xf numFmtId="0" fontId="32" fillId="0" borderId="2" xfId="0" applyFont="1" applyFill="1" applyBorder="1" applyAlignment="1">
      <alignment horizontal="center" vertical="center" justifyLastLine="1"/>
    </xf>
    <xf numFmtId="0" fontId="32" fillId="0" borderId="12" xfId="0" applyFont="1" applyFill="1" applyBorder="1" applyAlignment="1">
      <alignment horizontal="center" vertical="center" justifyLastLine="1"/>
    </xf>
    <xf numFmtId="0" fontId="31" fillId="0" borderId="36" xfId="0" applyFont="1" applyBorder="1" applyAlignment="1">
      <alignment horizontal="center" vertical="center" justifyLastLine="1"/>
    </xf>
    <xf numFmtId="0" fontId="31" fillId="0" borderId="34" xfId="0" applyFont="1" applyBorder="1" applyAlignment="1">
      <alignment horizontal="center" vertical="center" justifyLastLine="1"/>
    </xf>
    <xf numFmtId="0" fontId="31" fillId="0" borderId="45" xfId="0" applyFont="1" applyBorder="1" applyAlignment="1">
      <alignment horizontal="center" vertical="center" justifyLastLine="1"/>
    </xf>
    <xf numFmtId="38" fontId="34" fillId="2" borderId="33" xfId="1" applyFont="1" applyFill="1" applyBorder="1" applyAlignment="1">
      <alignment horizontal="right" vertical="center" justifyLastLine="1"/>
    </xf>
    <xf numFmtId="38" fontId="34" fillId="2" borderId="34" xfId="1" applyFont="1" applyFill="1" applyBorder="1" applyAlignment="1">
      <alignment horizontal="right" vertical="center" justifyLastLine="1"/>
    </xf>
    <xf numFmtId="38" fontId="34" fillId="0" borderId="26" xfId="1" applyFont="1" applyBorder="1">
      <alignment vertical="center"/>
    </xf>
    <xf numFmtId="38" fontId="8" fillId="2" borderId="25" xfId="1" applyFont="1" applyFill="1" applyBorder="1" applyAlignment="1">
      <alignment horizontal="right" vertical="center"/>
    </xf>
    <xf numFmtId="38" fontId="8" fillId="2" borderId="26" xfId="1" applyFont="1" applyFill="1" applyBorder="1" applyAlignment="1">
      <alignment horizontal="right" vertical="center"/>
    </xf>
    <xf numFmtId="38" fontId="32" fillId="0" borderId="18" xfId="1" applyFont="1" applyFill="1" applyBorder="1" applyAlignment="1">
      <alignment horizontal="center" vertical="center"/>
    </xf>
    <xf numFmtId="38" fontId="32" fillId="0" borderId="19" xfId="1" applyFont="1" applyFill="1" applyBorder="1" applyAlignment="1">
      <alignment horizontal="center" vertical="center"/>
    </xf>
    <xf numFmtId="38" fontId="32" fillId="0" borderId="21" xfId="1" applyFont="1" applyFill="1" applyBorder="1" applyAlignment="1">
      <alignment horizontal="center" vertical="center"/>
    </xf>
    <xf numFmtId="38" fontId="32" fillId="0" borderId="66" xfId="1" applyFont="1" applyFill="1" applyBorder="1" applyAlignment="1">
      <alignment horizontal="center" vertical="center"/>
    </xf>
    <xf numFmtId="38" fontId="32" fillId="0" borderId="65" xfId="1" applyFont="1" applyFill="1" applyBorder="1" applyAlignment="1">
      <alignment horizontal="center" vertical="center"/>
    </xf>
    <xf numFmtId="38" fontId="32" fillId="0" borderId="67" xfId="1" applyFont="1" applyFill="1" applyBorder="1" applyAlignment="1">
      <alignment horizontal="center" vertical="center"/>
    </xf>
    <xf numFmtId="38" fontId="34" fillId="0" borderId="28" xfId="1" applyFont="1" applyBorder="1" applyAlignment="1">
      <alignment horizontal="right" vertical="center"/>
    </xf>
    <xf numFmtId="38" fontId="34" fillId="0" borderId="30" xfId="1" applyFont="1" applyBorder="1" applyAlignment="1">
      <alignment horizontal="right" vertical="center"/>
    </xf>
    <xf numFmtId="0" fontId="32" fillId="0" borderId="4" xfId="0" applyFont="1" applyBorder="1" applyAlignment="1">
      <alignment horizontal="center" vertical="center" wrapText="1"/>
    </xf>
    <xf numFmtId="0" fontId="32" fillId="0" borderId="2" xfId="0" applyFont="1" applyBorder="1" applyAlignment="1">
      <alignment horizontal="center" vertical="center" wrapText="1"/>
    </xf>
    <xf numFmtId="38" fontId="34" fillId="2" borderId="39" xfId="1" applyFont="1" applyFill="1" applyBorder="1" applyAlignment="1">
      <alignment horizontal="right" vertical="center" justifyLastLine="1"/>
    </xf>
    <xf numFmtId="38" fontId="34" fillId="2" borderId="42" xfId="1" applyFont="1" applyFill="1" applyBorder="1" applyAlignment="1">
      <alignment horizontal="right" vertical="center" justifyLastLine="1"/>
    </xf>
    <xf numFmtId="38" fontId="34" fillId="0" borderId="7" xfId="1" applyFont="1" applyBorder="1" applyAlignment="1">
      <alignment horizontal="right" vertical="center"/>
    </xf>
    <xf numFmtId="38" fontId="34" fillId="0" borderId="0" xfId="1" applyFont="1" applyBorder="1" applyAlignment="1">
      <alignment horizontal="right" vertical="center"/>
    </xf>
    <xf numFmtId="0" fontId="32" fillId="0" borderId="3" xfId="0" applyFont="1" applyBorder="1" applyAlignment="1">
      <alignment horizontal="center" vertical="center" wrapText="1"/>
    </xf>
    <xf numFmtId="0" fontId="32" fillId="0" borderId="11" xfId="0" applyFont="1" applyBorder="1" applyAlignment="1">
      <alignment horizontal="center" vertical="center" wrapText="1"/>
    </xf>
    <xf numFmtId="0" fontId="31" fillId="0" borderId="4" xfId="0" applyFont="1" applyBorder="1" applyAlignment="1">
      <alignment horizontal="center" vertical="center"/>
    </xf>
    <xf numFmtId="0" fontId="31" fillId="0" borderId="2" xfId="0" applyFont="1" applyBorder="1" applyAlignment="1">
      <alignment horizontal="center" vertical="center"/>
    </xf>
    <xf numFmtId="38" fontId="34" fillId="0" borderId="70" xfId="1" applyFont="1" applyFill="1" applyBorder="1" applyAlignment="1">
      <alignment horizontal="right" vertical="center"/>
    </xf>
    <xf numFmtId="38" fontId="34" fillId="0" borderId="52" xfId="1" applyFont="1" applyFill="1" applyBorder="1" applyAlignment="1">
      <alignment horizontal="right" vertical="center"/>
    </xf>
    <xf numFmtId="38" fontId="34" fillId="0" borderId="28" xfId="1" applyFont="1" applyFill="1" applyBorder="1" applyAlignment="1">
      <alignment horizontal="right" vertical="center"/>
    </xf>
    <xf numFmtId="38" fontId="34" fillId="0" borderId="30" xfId="1" applyFont="1" applyFill="1" applyBorder="1" applyAlignment="1">
      <alignment horizontal="right" vertical="center"/>
    </xf>
    <xf numFmtId="176" fontId="32" fillId="0" borderId="68" xfId="0" applyNumberFormat="1" applyFont="1" applyFill="1" applyBorder="1" applyAlignment="1">
      <alignment horizontal="center" vertical="center" wrapText="1"/>
    </xf>
    <xf numFmtId="176" fontId="32" fillId="0" borderId="50" xfId="0" applyNumberFormat="1" applyFont="1" applyFill="1" applyBorder="1" applyAlignment="1">
      <alignment horizontal="center" vertical="center" wrapText="1"/>
    </xf>
    <xf numFmtId="176" fontId="32" fillId="0" borderId="69" xfId="0" applyNumberFormat="1" applyFont="1" applyFill="1" applyBorder="1" applyAlignment="1">
      <alignment horizontal="center" vertical="center" wrapText="1"/>
    </xf>
    <xf numFmtId="176" fontId="32" fillId="0" borderId="66" xfId="0" applyNumberFormat="1" applyFont="1" applyFill="1" applyBorder="1" applyAlignment="1">
      <alignment horizontal="center" vertical="center" wrapText="1"/>
    </xf>
    <xf numFmtId="176" fontId="32" fillId="0" borderId="65" xfId="0" applyNumberFormat="1" applyFont="1" applyFill="1" applyBorder="1" applyAlignment="1">
      <alignment horizontal="center" vertical="center" wrapText="1"/>
    </xf>
    <xf numFmtId="176" fontId="32" fillId="0" borderId="67" xfId="0" applyNumberFormat="1" applyFont="1" applyFill="1" applyBorder="1" applyAlignment="1">
      <alignment horizontal="center" vertical="center" wrapText="1"/>
    </xf>
    <xf numFmtId="38" fontId="32" fillId="2" borderId="23" xfId="1" applyFont="1" applyFill="1" applyBorder="1" applyAlignment="1">
      <alignment horizontal="right" vertical="center"/>
    </xf>
    <xf numFmtId="38" fontId="32" fillId="2" borderId="37" xfId="1" applyFont="1" applyFill="1" applyBorder="1" applyAlignment="1">
      <alignment horizontal="right" vertical="center"/>
    </xf>
    <xf numFmtId="38" fontId="34" fillId="2" borderId="25" xfId="1" applyFont="1" applyFill="1" applyBorder="1" applyAlignment="1">
      <alignment horizontal="right" vertical="center"/>
    </xf>
    <xf numFmtId="38" fontId="34" fillId="2" borderId="26" xfId="1" applyFont="1" applyFill="1" applyBorder="1" applyAlignment="1">
      <alignment horizontal="right" vertical="center"/>
    </xf>
    <xf numFmtId="38" fontId="34" fillId="0" borderId="26" xfId="0" applyNumberFormat="1" applyFont="1" applyBorder="1">
      <alignment vertical="center"/>
    </xf>
    <xf numFmtId="0" fontId="34" fillId="0" borderId="26" xfId="0" applyFont="1" applyBorder="1">
      <alignment vertical="center"/>
    </xf>
    <xf numFmtId="0" fontId="32" fillId="0" borderId="0" xfId="0" applyFont="1" applyBorder="1" applyAlignment="1">
      <alignment horizontal="center" vertical="center" wrapText="1"/>
    </xf>
    <xf numFmtId="0" fontId="32" fillId="0" borderId="0" xfId="0" applyFont="1" applyBorder="1" applyAlignment="1">
      <alignment horizontal="distributed" vertical="center"/>
    </xf>
    <xf numFmtId="0" fontId="32" fillId="4" borderId="36" xfId="0" applyFont="1" applyFill="1" applyBorder="1" applyAlignment="1">
      <alignment horizontal="center" vertical="center" justifyLastLine="1"/>
    </xf>
    <xf numFmtId="0" fontId="32" fillId="4" borderId="34" xfId="0" applyFont="1" applyFill="1" applyBorder="1" applyAlignment="1">
      <alignment horizontal="center" vertical="center" justifyLastLine="1"/>
    </xf>
    <xf numFmtId="0" fontId="32" fillId="4" borderId="45" xfId="0" applyFont="1" applyFill="1" applyBorder="1" applyAlignment="1">
      <alignment horizontal="center" vertical="center" justifyLastLine="1"/>
    </xf>
    <xf numFmtId="38" fontId="8" fillId="4" borderId="29" xfId="1" applyFont="1" applyFill="1" applyBorder="1" applyAlignment="1">
      <alignment horizontal="right" vertical="center" justifyLastLine="1"/>
    </xf>
    <xf numFmtId="38" fontId="8" fillId="4" borderId="30" xfId="1" applyFont="1" applyFill="1" applyBorder="1" applyAlignment="1">
      <alignment horizontal="right" vertical="center" justifyLastLine="1"/>
    </xf>
    <xf numFmtId="38" fontId="34" fillId="0" borderId="7" xfId="1" applyFont="1" applyFill="1" applyBorder="1" applyAlignment="1">
      <alignment horizontal="right" vertical="center"/>
    </xf>
    <xf numFmtId="38" fontId="34" fillId="0" borderId="0" xfId="1" applyFont="1" applyFill="1" applyBorder="1" applyAlignment="1">
      <alignment horizontal="right" vertical="center"/>
    </xf>
    <xf numFmtId="40" fontId="31" fillId="0" borderId="34" xfId="1" applyNumberFormat="1" applyFont="1" applyBorder="1" applyAlignment="1">
      <alignment horizontal="right" vertical="center"/>
    </xf>
    <xf numFmtId="0" fontId="32" fillId="0" borderId="32" xfId="0" applyFont="1" applyBorder="1" applyAlignment="1">
      <alignment horizontal="distributed" vertical="center" justifyLastLine="1"/>
    </xf>
    <xf numFmtId="38" fontId="35" fillId="0" borderId="14" xfId="1" applyNumberFormat="1" applyFont="1" applyBorder="1" applyAlignment="1">
      <alignment horizontal="right" vertical="center"/>
    </xf>
    <xf numFmtId="38" fontId="31" fillId="0" borderId="14" xfId="1" applyNumberFormat="1" applyFont="1" applyBorder="1" applyAlignment="1">
      <alignment horizontal="right" vertical="center"/>
    </xf>
    <xf numFmtId="0" fontId="32" fillId="0" borderId="1" xfId="0" applyFont="1" applyBorder="1" applyAlignment="1">
      <alignment horizontal="center" vertical="center"/>
    </xf>
    <xf numFmtId="38" fontId="35" fillId="0" borderId="16" xfId="0" applyNumberFormat="1" applyFont="1" applyFill="1" applyBorder="1" applyAlignment="1">
      <alignment horizontal="right" vertical="center"/>
    </xf>
    <xf numFmtId="38" fontId="35" fillId="0" borderId="37" xfId="0" applyNumberFormat="1" applyFont="1" applyFill="1" applyBorder="1" applyAlignment="1">
      <alignment horizontal="right" vertical="center"/>
    </xf>
    <xf numFmtId="38" fontId="35" fillId="0" borderId="17" xfId="0" applyNumberFormat="1" applyFont="1" applyFill="1" applyBorder="1" applyAlignment="1">
      <alignment horizontal="right"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6"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32" fillId="0" borderId="3" xfId="0" applyFont="1" applyBorder="1" applyAlignment="1">
      <alignment horizontal="center" vertical="center" justifyLastLine="1"/>
    </xf>
    <xf numFmtId="0" fontId="32" fillId="0" borderId="4" xfId="0" applyFont="1" applyBorder="1" applyAlignment="1">
      <alignment horizontal="center" vertical="center" justifyLastLine="1"/>
    </xf>
    <xf numFmtId="0" fontId="32" fillId="0" borderId="46" xfId="0" applyFont="1" applyBorder="1" applyAlignment="1">
      <alignment horizontal="center" vertical="center" justifyLastLine="1"/>
    </xf>
    <xf numFmtId="0" fontId="32" fillId="0" borderId="7" xfId="0" applyFont="1" applyBorder="1" applyAlignment="1">
      <alignment horizontal="center" vertical="center" justifyLastLine="1"/>
    </xf>
    <xf numFmtId="0" fontId="32" fillId="0" borderId="0" xfId="0" applyFont="1" applyBorder="1" applyAlignment="1">
      <alignment horizontal="center" vertical="center" justifyLastLine="1"/>
    </xf>
    <xf numFmtId="0" fontId="32" fillId="0" borderId="47" xfId="0" applyFont="1" applyBorder="1" applyAlignment="1">
      <alignment horizontal="center" vertical="center" justifyLastLine="1"/>
    </xf>
    <xf numFmtId="0" fontId="32" fillId="0" borderId="13" xfId="0" applyFont="1" applyBorder="1" applyAlignment="1">
      <alignment horizontal="center" vertical="center" justifyLastLine="1"/>
    </xf>
    <xf numFmtId="0" fontId="32" fillId="0" borderId="14" xfId="0" applyFont="1" applyBorder="1" applyAlignment="1">
      <alignment horizontal="center" vertical="center" justifyLastLine="1"/>
    </xf>
    <xf numFmtId="0" fontId="32" fillId="0" borderId="48" xfId="0" applyFont="1" applyBorder="1" applyAlignment="1">
      <alignment horizontal="center" vertical="center" justifyLastLine="1"/>
    </xf>
    <xf numFmtId="0" fontId="32" fillId="0" borderId="5" xfId="0" applyFont="1" applyBorder="1" applyAlignment="1">
      <alignment horizontal="distributed" vertical="center" justifyLastLine="1"/>
    </xf>
    <xf numFmtId="0" fontId="32" fillId="0" borderId="6" xfId="0" applyFont="1" applyBorder="1" applyAlignment="1">
      <alignment horizontal="distributed" vertical="center" justifyLastLine="1"/>
    </xf>
    <xf numFmtId="40" fontId="35" fillId="0" borderId="4" xfId="1" applyNumberFormat="1" applyFont="1" applyBorder="1" applyAlignment="1">
      <alignment horizontal="right" vertical="center"/>
    </xf>
    <xf numFmtId="40" fontId="31" fillId="0" borderId="4" xfId="1" applyNumberFormat="1" applyFont="1" applyBorder="1" applyAlignment="1">
      <alignment horizontal="right" vertical="center"/>
    </xf>
    <xf numFmtId="0" fontId="32" fillId="0" borderId="33" xfId="0" applyFont="1" applyBorder="1" applyAlignment="1">
      <alignment horizontal="distributed" vertical="center" justifyLastLine="1"/>
    </xf>
    <xf numFmtId="0" fontId="32" fillId="0" borderId="34" xfId="0" applyFont="1" applyBorder="1" applyAlignment="1">
      <alignment horizontal="distributed" vertical="center" justifyLastLine="1"/>
    </xf>
    <xf numFmtId="0" fontId="32" fillId="0" borderId="35" xfId="0" applyFont="1" applyBorder="1" applyAlignment="1">
      <alignment horizontal="distributed" vertical="center" justifyLastLine="1"/>
    </xf>
    <xf numFmtId="40" fontId="35" fillId="0" borderId="34" xfId="1" applyNumberFormat="1" applyFont="1" applyBorder="1" applyAlignment="1">
      <alignment horizontal="right" vertical="center"/>
    </xf>
    <xf numFmtId="38" fontId="40" fillId="0" borderId="0" xfId="0" applyNumberFormat="1" applyFont="1" applyAlignment="1">
      <alignment horizontal="center" vertical="center"/>
    </xf>
    <xf numFmtId="0" fontId="40" fillId="0" borderId="0" xfId="0" applyFont="1" applyAlignment="1">
      <alignment horizontal="center" vertical="center"/>
    </xf>
    <xf numFmtId="0" fontId="35" fillId="0" borderId="1" xfId="0" applyFont="1" applyFill="1" applyBorder="1" applyAlignment="1">
      <alignment horizontal="center" vertical="center"/>
    </xf>
    <xf numFmtId="38" fontId="35" fillId="0" borderId="1" xfId="0" applyNumberFormat="1" applyFont="1" applyFill="1" applyBorder="1" applyAlignment="1">
      <alignment horizontal="right" vertical="center"/>
    </xf>
    <xf numFmtId="49" fontId="32" fillId="0" borderId="0" xfId="0" applyNumberFormat="1" applyFont="1" applyAlignment="1">
      <alignment horizontal="center" vertical="center"/>
    </xf>
    <xf numFmtId="0" fontId="32" fillId="0" borderId="49" xfId="0" applyFont="1" applyBorder="1" applyAlignment="1">
      <alignment horizontal="center" vertical="center"/>
    </xf>
    <xf numFmtId="38" fontId="35" fillId="0" borderId="51" xfId="0" applyNumberFormat="1" applyFont="1" applyBorder="1" applyAlignment="1">
      <alignment horizontal="right" vertical="center"/>
    </xf>
    <xf numFmtId="38" fontId="35" fillId="0" borderId="52" xfId="0" applyNumberFormat="1" applyFont="1" applyBorder="1" applyAlignment="1">
      <alignment horizontal="right" vertical="center"/>
    </xf>
    <xf numFmtId="38" fontId="35" fillId="0" borderId="53" xfId="0" applyNumberFormat="1" applyFont="1" applyBorder="1" applyAlignment="1">
      <alignment horizontal="right" vertical="center"/>
    </xf>
    <xf numFmtId="0" fontId="39" fillId="0" borderId="54" xfId="0" applyFont="1" applyBorder="1" applyAlignment="1">
      <alignment horizontal="center" vertical="center" wrapText="1"/>
    </xf>
    <xf numFmtId="0" fontId="39" fillId="0" borderId="55" xfId="0" applyFont="1" applyBorder="1" applyAlignment="1">
      <alignment horizontal="center" vertical="center" wrapText="1"/>
    </xf>
    <xf numFmtId="38" fontId="32" fillId="0" borderId="50" xfId="0" applyNumberFormat="1" applyFont="1" applyBorder="1" applyAlignment="1">
      <alignment horizontal="center" vertical="center"/>
    </xf>
    <xf numFmtId="38" fontId="40" fillId="0" borderId="0" xfId="0" applyNumberFormat="1" applyFont="1" applyFill="1" applyAlignment="1">
      <alignment horizontal="center" vertical="center"/>
    </xf>
    <xf numFmtId="3" fontId="31" fillId="0" borderId="0" xfId="0" applyNumberFormat="1" applyFont="1" applyFill="1" applyBorder="1" applyAlignment="1">
      <alignment horizontal="right"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38" fontId="32" fillId="0" borderId="0" xfId="0" applyNumberFormat="1" applyFont="1" applyFill="1" applyAlignment="1" applyProtection="1">
      <alignment vertical="center" shrinkToFit="1"/>
    </xf>
    <xf numFmtId="0" fontId="32" fillId="0" borderId="0" xfId="0" applyFont="1" applyAlignment="1">
      <alignment horizontal="center" vertical="center" shrinkToFit="1"/>
    </xf>
    <xf numFmtId="0" fontId="32" fillId="0" borderId="0" xfId="0" applyFont="1" applyAlignment="1">
      <alignment horizontal="left" vertical="center"/>
    </xf>
    <xf numFmtId="38" fontId="32" fillId="0" borderId="0" xfId="0" applyNumberFormat="1" applyFont="1" applyAlignment="1">
      <alignment horizontal="right" vertical="center"/>
    </xf>
    <xf numFmtId="38" fontId="32" fillId="0" borderId="0" xfId="0" applyNumberFormat="1" applyFont="1" applyAlignment="1">
      <alignment vertical="center"/>
    </xf>
    <xf numFmtId="0" fontId="32" fillId="0" borderId="0" xfId="0" applyFont="1" applyAlignment="1">
      <alignment vertical="center"/>
    </xf>
    <xf numFmtId="38" fontId="33" fillId="0" borderId="0" xfId="0" applyNumberFormat="1" applyFont="1" applyAlignment="1">
      <alignment horizontal="center" vertical="center"/>
    </xf>
    <xf numFmtId="0" fontId="33" fillId="0" borderId="0" xfId="0" applyFont="1" applyAlignment="1">
      <alignment horizontal="center" vertical="center"/>
    </xf>
    <xf numFmtId="3" fontId="33" fillId="0" borderId="0" xfId="0" applyNumberFormat="1" applyFont="1" applyAlignment="1">
      <alignment horizontal="center" vertical="center"/>
    </xf>
    <xf numFmtId="3" fontId="33" fillId="0" borderId="14" xfId="0" applyNumberFormat="1" applyFont="1" applyBorder="1" applyAlignment="1">
      <alignment horizontal="center" vertical="center"/>
    </xf>
    <xf numFmtId="3" fontId="31" fillId="0" borderId="2" xfId="0" applyNumberFormat="1" applyFont="1" applyFill="1" applyBorder="1" applyAlignment="1">
      <alignment horizontal="right" vertical="center"/>
    </xf>
    <xf numFmtId="0" fontId="31" fillId="0" borderId="1" xfId="0" applyFont="1" applyBorder="1" applyAlignment="1">
      <alignment horizontal="center" vertical="center"/>
    </xf>
    <xf numFmtId="38" fontId="31" fillId="0" borderId="1" xfId="0" applyNumberFormat="1" applyFont="1" applyFill="1" applyBorder="1" applyAlignment="1">
      <alignment horizontal="right" vertical="center"/>
    </xf>
    <xf numFmtId="0" fontId="31" fillId="0" borderId="1" xfId="0" applyFont="1" applyFill="1" applyBorder="1" applyAlignment="1">
      <alignment horizontal="right" vertical="center"/>
    </xf>
    <xf numFmtId="38" fontId="31" fillId="0" borderId="41" xfId="0" applyNumberFormat="1" applyFont="1" applyBorder="1" applyAlignment="1">
      <alignment horizontal="right" vertical="center"/>
    </xf>
    <xf numFmtId="3" fontId="32" fillId="0" borderId="52" xfId="0" applyNumberFormat="1" applyFont="1" applyFill="1" applyBorder="1" applyAlignment="1">
      <alignment horizontal="right" vertical="center"/>
    </xf>
    <xf numFmtId="0" fontId="32" fillId="0" borderId="2" xfId="0" applyFont="1" applyBorder="1" applyAlignment="1">
      <alignment horizontal="center" vertical="center" shrinkToFit="1"/>
    </xf>
    <xf numFmtId="0" fontId="32" fillId="0" borderId="2" xfId="0" applyFont="1" applyBorder="1" applyAlignment="1">
      <alignment horizontal="left"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9" fillId="0" borderId="3" xfId="0" applyFont="1" applyBorder="1" applyAlignment="1">
      <alignment horizontal="distributed" vertical="center" justifyLastLine="1"/>
    </xf>
    <xf numFmtId="0" fontId="19" fillId="0" borderId="4" xfId="0" applyFont="1" applyBorder="1" applyAlignment="1">
      <alignment horizontal="distributed" vertical="center" justifyLastLine="1"/>
    </xf>
    <xf numFmtId="0" fontId="19" fillId="0" borderId="7" xfId="0" applyFont="1" applyBorder="1" applyAlignment="1">
      <alignment horizontal="distributed" vertical="center" justifyLastLine="1"/>
    </xf>
    <xf numFmtId="0" fontId="19" fillId="0" borderId="0" xfId="0" applyFont="1" applyBorder="1" applyAlignment="1">
      <alignment horizontal="distributed" vertical="center" justifyLastLine="1"/>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5" fillId="0" borderId="0" xfId="0" applyFont="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0" borderId="74"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8" fillId="2" borderId="72" xfId="0" applyFont="1" applyFill="1" applyBorder="1" applyAlignment="1">
      <alignment horizontal="center" vertical="center"/>
    </xf>
    <xf numFmtId="0" fontId="18" fillId="2" borderId="73" xfId="0" applyFont="1" applyFill="1" applyBorder="1" applyAlignment="1">
      <alignment horizontal="center" vertical="center"/>
    </xf>
    <xf numFmtId="0" fontId="18" fillId="2" borderId="74"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5" xfId="0" applyFont="1" applyBorder="1" applyAlignment="1">
      <alignment horizontal="distributed" vertical="center" justifyLastLine="1"/>
    </xf>
    <xf numFmtId="0" fontId="19" fillId="0" borderId="26" xfId="0" applyFont="1" applyBorder="1" applyAlignment="1">
      <alignment horizontal="distributed" vertical="center" justifyLastLine="1"/>
    </xf>
    <xf numFmtId="0" fontId="19" fillId="0" borderId="27" xfId="0" applyFont="1" applyBorder="1" applyAlignment="1">
      <alignment horizontal="distributed" vertical="center" justifyLastLine="1"/>
    </xf>
    <xf numFmtId="0" fontId="29" fillId="2" borderId="26" xfId="0" applyFont="1" applyFill="1" applyBorder="1" applyAlignment="1">
      <alignment horizontal="right"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6" xfId="0" applyFont="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2" xfId="0" applyFont="1" applyBorder="1" applyAlignment="1">
      <alignment horizontal="center" vertical="center"/>
    </xf>
    <xf numFmtId="0" fontId="19" fillId="0" borderId="12" xfId="0" applyFont="1" applyBorder="1" applyAlignment="1">
      <alignment horizontal="center" vertical="center"/>
    </xf>
    <xf numFmtId="0" fontId="19" fillId="0" borderId="23" xfId="0" applyFont="1" applyBorder="1" applyAlignment="1">
      <alignment horizontal="distributed" vertical="center" justifyLastLine="1"/>
    </xf>
    <xf numFmtId="0" fontId="19" fillId="0" borderId="37" xfId="0" applyFont="1" applyBorder="1" applyAlignment="1">
      <alignment horizontal="distributed" vertical="center" justifyLastLine="1"/>
    </xf>
    <xf numFmtId="0" fontId="19" fillId="0" borderId="24" xfId="0" applyFont="1" applyBorder="1" applyAlignment="1">
      <alignment horizontal="distributed" vertical="center" justifyLastLine="1"/>
    </xf>
    <xf numFmtId="0" fontId="29" fillId="2" borderId="37" xfId="0" applyFont="1" applyFill="1" applyBorder="1" applyAlignment="1">
      <alignment horizontal="right" vertical="center"/>
    </xf>
    <xf numFmtId="0" fontId="19" fillId="0" borderId="37" xfId="0" applyFont="1" applyBorder="1" applyAlignment="1">
      <alignment horizontal="center" vertical="center"/>
    </xf>
    <xf numFmtId="0" fontId="19" fillId="0" borderId="24" xfId="0" applyFont="1" applyBorder="1" applyAlignment="1">
      <alignment horizontal="center" vertical="center"/>
    </xf>
    <xf numFmtId="3" fontId="18" fillId="3" borderId="63" xfId="0" applyNumberFormat="1" applyFont="1" applyFill="1" applyBorder="1" applyAlignment="1">
      <alignment horizontal="right" vertical="center"/>
    </xf>
    <xf numFmtId="0" fontId="18" fillId="3" borderId="41" xfId="0" applyFont="1" applyFill="1" applyBorder="1" applyAlignment="1">
      <alignment horizontal="right" vertical="center"/>
    </xf>
    <xf numFmtId="0" fontId="18" fillId="3" borderId="13" xfId="0" applyFont="1" applyFill="1" applyBorder="1" applyAlignment="1">
      <alignment horizontal="right" vertical="center"/>
    </xf>
    <xf numFmtId="0" fontId="18" fillId="3" borderId="14" xfId="0" applyFont="1" applyFill="1" applyBorder="1" applyAlignment="1">
      <alignment horizontal="right" vertical="center"/>
    </xf>
    <xf numFmtId="0" fontId="19" fillId="0" borderId="28" xfId="0" applyFont="1" applyBorder="1" applyAlignment="1">
      <alignment horizontal="center" vertical="center" justifyLastLine="1"/>
    </xf>
    <xf numFmtId="0" fontId="19" fillId="0" borderId="30" xfId="0" applyFont="1" applyBorder="1" applyAlignment="1">
      <alignment horizontal="center" vertical="center" justifyLastLine="1"/>
    </xf>
    <xf numFmtId="0" fontId="19" fillId="0" borderId="44" xfId="0" applyFont="1" applyBorder="1" applyAlignment="1">
      <alignment horizontal="center" vertical="center" justifyLastLine="1"/>
    </xf>
    <xf numFmtId="38" fontId="29" fillId="2" borderId="29" xfId="1" applyFont="1" applyFill="1" applyBorder="1" applyAlignment="1">
      <alignment horizontal="right" vertical="center" justifyLastLine="1"/>
    </xf>
    <xf numFmtId="38" fontId="29" fillId="2" borderId="30" xfId="1" applyFont="1" applyFill="1" applyBorder="1" applyAlignment="1">
      <alignment horizontal="right" vertical="center" justifyLastLine="1"/>
    </xf>
    <xf numFmtId="38" fontId="20" fillId="0" borderId="30" xfId="1" applyFont="1" applyBorder="1">
      <alignment vertical="center"/>
    </xf>
    <xf numFmtId="38" fontId="20" fillId="2" borderId="29" xfId="1" applyFont="1" applyFill="1" applyBorder="1" applyAlignment="1">
      <alignment horizontal="right" vertical="center" justifyLastLine="1"/>
    </xf>
    <xf numFmtId="38" fontId="20" fillId="2" borderId="30" xfId="1" applyFont="1" applyFill="1" applyBorder="1" applyAlignment="1">
      <alignment horizontal="right" vertical="center" justifyLastLine="1"/>
    </xf>
    <xf numFmtId="0" fontId="19" fillId="0" borderId="18" xfId="0" applyFont="1" applyBorder="1" applyAlignment="1">
      <alignment horizontal="distributed" vertical="center" justifyLastLine="1"/>
    </xf>
    <xf numFmtId="0" fontId="19" fillId="0" borderId="22" xfId="0" applyFont="1" applyBorder="1" applyAlignment="1">
      <alignment horizontal="distributed" vertical="center" justifyLastLine="1"/>
    </xf>
    <xf numFmtId="0" fontId="19" fillId="0" borderId="19" xfId="0" applyFont="1" applyBorder="1" applyAlignment="1">
      <alignment horizontal="distributed" vertical="center" justifyLastLine="1"/>
    </xf>
    <xf numFmtId="0" fontId="19" fillId="0" borderId="20" xfId="0" applyFont="1" applyBorder="1" applyAlignment="1">
      <alignment horizontal="distributed" vertical="center" justifyLastLine="1"/>
    </xf>
    <xf numFmtId="0" fontId="19" fillId="0" borderId="21" xfId="0" applyFont="1" applyBorder="1" applyAlignment="1">
      <alignment horizontal="distributed" vertical="center" justifyLastLine="1"/>
    </xf>
    <xf numFmtId="0" fontId="19" fillId="0" borderId="9" xfId="0" applyFont="1" applyBorder="1" applyAlignment="1">
      <alignment horizontal="distributed" vertical="center" justifyLastLine="1"/>
    </xf>
    <xf numFmtId="0" fontId="19" fillId="0" borderId="1" xfId="0" applyFont="1" applyBorder="1" applyAlignment="1">
      <alignment horizontal="distributed" vertical="center" justifyLastLine="1"/>
    </xf>
    <xf numFmtId="0" fontId="19" fillId="0" borderId="10" xfId="0" applyFont="1" applyBorder="1" applyAlignment="1">
      <alignment horizontal="distributed" vertical="center" justifyLastLine="1"/>
    </xf>
    <xf numFmtId="0" fontId="19" fillId="0" borderId="23" xfId="0" applyFont="1" applyBorder="1" applyAlignment="1">
      <alignment horizontal="center" vertical="center" justifyLastLine="1"/>
    </xf>
    <xf numFmtId="0" fontId="19" fillId="0" borderId="37" xfId="0" applyFont="1" applyBorder="1" applyAlignment="1">
      <alignment horizontal="center" vertical="center" justifyLastLine="1"/>
    </xf>
    <xf numFmtId="0" fontId="19" fillId="0" borderId="17" xfId="0" applyFont="1" applyBorder="1" applyAlignment="1">
      <alignment horizontal="center" vertical="center" justifyLastLine="1"/>
    </xf>
    <xf numFmtId="0" fontId="19" fillId="0" borderId="16" xfId="0" applyFont="1" applyBorder="1" applyAlignment="1">
      <alignment horizontal="distributed" vertical="center" justifyLastLine="1"/>
    </xf>
    <xf numFmtId="0" fontId="19" fillId="0" borderId="38" xfId="0" applyFont="1" applyBorder="1" applyAlignment="1">
      <alignment horizontal="center" vertical="center" justifyLastLine="1"/>
    </xf>
    <xf numFmtId="0" fontId="19" fillId="0" borderId="42" xfId="0" applyFont="1" applyBorder="1" applyAlignment="1">
      <alignment horizontal="center" vertical="center" justifyLastLine="1"/>
    </xf>
    <xf numFmtId="0" fontId="19" fillId="0" borderId="43" xfId="0" applyFont="1" applyBorder="1" applyAlignment="1">
      <alignment horizontal="center" vertical="center" justifyLastLine="1"/>
    </xf>
    <xf numFmtId="38" fontId="29" fillId="2" borderId="39" xfId="1" applyFont="1" applyFill="1" applyBorder="1" applyAlignment="1">
      <alignment horizontal="right" vertical="center" justifyLastLine="1"/>
    </xf>
    <xf numFmtId="38" fontId="29" fillId="2" borderId="42" xfId="1" applyFont="1" applyFill="1" applyBorder="1" applyAlignment="1">
      <alignment horizontal="right" vertical="center" justifyLastLine="1"/>
    </xf>
    <xf numFmtId="38" fontId="20" fillId="0" borderId="0" xfId="1" applyFont="1" applyBorder="1">
      <alignment vertical="center"/>
    </xf>
    <xf numFmtId="0" fontId="19" fillId="0" borderId="3" xfId="0" applyFont="1" applyFill="1" applyBorder="1" applyAlignment="1">
      <alignment horizontal="center" vertical="center" justifyLastLine="1"/>
    </xf>
    <xf numFmtId="0" fontId="19" fillId="0" borderId="4" xfId="0" applyFont="1" applyFill="1" applyBorder="1" applyAlignment="1">
      <alignment horizontal="center" vertical="center" justifyLastLine="1"/>
    </xf>
    <xf numFmtId="0" fontId="19" fillId="0" borderId="6" xfId="0" applyFont="1" applyFill="1" applyBorder="1" applyAlignment="1">
      <alignment horizontal="center" vertical="center" justifyLastLine="1"/>
    </xf>
    <xf numFmtId="0" fontId="19" fillId="0" borderId="11" xfId="0" applyFont="1" applyFill="1" applyBorder="1" applyAlignment="1">
      <alignment horizontal="center" vertical="center" justifyLastLine="1"/>
    </xf>
    <xf numFmtId="0" fontId="19" fillId="0" borderId="2" xfId="0" applyFont="1" applyFill="1" applyBorder="1" applyAlignment="1">
      <alignment horizontal="center" vertical="center" justifyLastLine="1"/>
    </xf>
    <xf numFmtId="0" fontId="19" fillId="0" borderId="12" xfId="0" applyFont="1" applyFill="1" applyBorder="1" applyAlignment="1">
      <alignment horizontal="center" vertical="center" justifyLastLine="1"/>
    </xf>
    <xf numFmtId="0" fontId="3" fillId="0" borderId="36" xfId="0" applyFont="1" applyBorder="1" applyAlignment="1">
      <alignment horizontal="center" vertical="center" justifyLastLine="1"/>
    </xf>
    <xf numFmtId="0" fontId="3" fillId="0" borderId="34" xfId="0" applyFont="1" applyBorder="1" applyAlignment="1">
      <alignment horizontal="center" vertical="center" justifyLastLine="1"/>
    </xf>
    <xf numFmtId="0" fontId="3" fillId="0" borderId="45" xfId="0" applyFont="1" applyBorder="1" applyAlignment="1">
      <alignment horizontal="center" vertical="center" justifyLastLine="1"/>
    </xf>
    <xf numFmtId="38" fontId="20" fillId="2" borderId="33" xfId="1" applyFont="1" applyFill="1" applyBorder="1" applyAlignment="1">
      <alignment horizontal="right" vertical="center" justifyLastLine="1"/>
    </xf>
    <xf numFmtId="38" fontId="20" fillId="2" borderId="34" xfId="1" applyFont="1" applyFill="1" applyBorder="1" applyAlignment="1">
      <alignment horizontal="right" vertical="center" justifyLastLine="1"/>
    </xf>
    <xf numFmtId="38" fontId="20" fillId="0" borderId="26" xfId="1" applyFont="1" applyBorder="1">
      <alignment vertical="center"/>
    </xf>
    <xf numFmtId="38" fontId="29" fillId="2" borderId="25" xfId="1" applyFont="1" applyFill="1" applyBorder="1" applyAlignment="1">
      <alignment horizontal="right" vertical="center"/>
    </xf>
    <xf numFmtId="38" fontId="29" fillId="2" borderId="26" xfId="1" applyFont="1" applyFill="1" applyBorder="1" applyAlignment="1">
      <alignment horizontal="right" vertical="center"/>
    </xf>
    <xf numFmtId="38" fontId="19" fillId="0" borderId="18" xfId="1" applyFont="1" applyFill="1" applyBorder="1" applyAlignment="1">
      <alignment horizontal="center" vertical="center"/>
    </xf>
    <xf numFmtId="38" fontId="19" fillId="0" borderId="19" xfId="1" applyFont="1" applyFill="1" applyBorder="1" applyAlignment="1">
      <alignment horizontal="center" vertical="center"/>
    </xf>
    <xf numFmtId="38" fontId="19" fillId="0" borderId="21" xfId="1" applyFont="1" applyFill="1" applyBorder="1" applyAlignment="1">
      <alignment horizontal="center" vertical="center"/>
    </xf>
    <xf numFmtId="38" fontId="19" fillId="0" borderId="66" xfId="1" applyFont="1" applyFill="1" applyBorder="1" applyAlignment="1">
      <alignment horizontal="center" vertical="center"/>
    </xf>
    <xf numFmtId="38" fontId="19" fillId="0" borderId="65" xfId="1" applyFont="1" applyFill="1" applyBorder="1" applyAlignment="1">
      <alignment horizontal="center" vertical="center"/>
    </xf>
    <xf numFmtId="38" fontId="19" fillId="0" borderId="67" xfId="1" applyFont="1" applyFill="1" applyBorder="1" applyAlignment="1">
      <alignment horizontal="center" vertical="center"/>
    </xf>
    <xf numFmtId="38" fontId="20" fillId="0" borderId="28" xfId="1" applyFont="1" applyBorder="1" applyAlignment="1">
      <alignment horizontal="right" vertical="center"/>
    </xf>
    <xf numFmtId="38" fontId="20" fillId="0" borderId="30" xfId="1" applyFont="1" applyBorder="1" applyAlignment="1">
      <alignment horizontal="right" vertical="center"/>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38" fontId="20" fillId="2" borderId="39" xfId="1" applyFont="1" applyFill="1" applyBorder="1" applyAlignment="1">
      <alignment horizontal="right" vertical="center" justifyLastLine="1"/>
    </xf>
    <xf numFmtId="38" fontId="20" fillId="2" borderId="42" xfId="1" applyFont="1" applyFill="1" applyBorder="1" applyAlignment="1">
      <alignment horizontal="right" vertical="center" justifyLastLine="1"/>
    </xf>
    <xf numFmtId="38" fontId="20" fillId="0" borderId="7" xfId="1" applyFont="1" applyBorder="1" applyAlignment="1">
      <alignment horizontal="right" vertical="center"/>
    </xf>
    <xf numFmtId="38" fontId="20" fillId="0" borderId="0" xfId="1" applyFont="1" applyBorder="1" applyAlignment="1">
      <alignment horizontal="right" vertical="center"/>
    </xf>
    <xf numFmtId="0" fontId="19" fillId="0" borderId="3" xfId="0" applyFont="1" applyBorder="1" applyAlignment="1">
      <alignment horizontal="center" vertical="center" wrapText="1"/>
    </xf>
    <xf numFmtId="0" fontId="19" fillId="0" borderId="11" xfId="0" applyFont="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xf>
    <xf numFmtId="38" fontId="20" fillId="0" borderId="70" xfId="1" applyFont="1" applyFill="1" applyBorder="1" applyAlignment="1">
      <alignment horizontal="right" vertical="center"/>
    </xf>
    <xf numFmtId="38" fontId="20" fillId="0" borderId="52" xfId="1" applyFont="1" applyFill="1" applyBorder="1" applyAlignment="1">
      <alignment horizontal="right" vertical="center"/>
    </xf>
    <xf numFmtId="176" fontId="19" fillId="0" borderId="68" xfId="0" applyNumberFormat="1" applyFont="1" applyFill="1" applyBorder="1" applyAlignment="1">
      <alignment horizontal="center" vertical="center" wrapText="1"/>
    </xf>
    <xf numFmtId="176" fontId="19" fillId="0" borderId="50" xfId="0" applyNumberFormat="1" applyFont="1" applyFill="1" applyBorder="1" applyAlignment="1">
      <alignment horizontal="center" vertical="center" wrapText="1"/>
    </xf>
    <xf numFmtId="176" fontId="19" fillId="0" borderId="69" xfId="0" applyNumberFormat="1" applyFont="1" applyFill="1" applyBorder="1" applyAlignment="1">
      <alignment horizontal="center" vertical="center" wrapText="1"/>
    </xf>
    <xf numFmtId="176" fontId="19" fillId="0" borderId="66" xfId="0" applyNumberFormat="1" applyFont="1" applyFill="1" applyBorder="1" applyAlignment="1">
      <alignment horizontal="center" vertical="center" wrapText="1"/>
    </xf>
    <xf numFmtId="176" fontId="19" fillId="0" borderId="65" xfId="0" applyNumberFormat="1" applyFont="1" applyFill="1" applyBorder="1" applyAlignment="1">
      <alignment horizontal="center" vertical="center" wrapText="1"/>
    </xf>
    <xf numFmtId="176" fontId="19" fillId="0" borderId="67" xfId="0" applyNumberFormat="1" applyFont="1" applyFill="1" applyBorder="1" applyAlignment="1">
      <alignment horizontal="center" vertical="center" wrapText="1"/>
    </xf>
    <xf numFmtId="38" fontId="19" fillId="2" borderId="23" xfId="1" applyFont="1" applyFill="1" applyBorder="1" applyAlignment="1">
      <alignment horizontal="right" vertical="center"/>
    </xf>
    <xf numFmtId="38" fontId="19" fillId="2" borderId="37" xfId="1" applyFont="1" applyFill="1" applyBorder="1" applyAlignment="1">
      <alignment horizontal="right" vertical="center"/>
    </xf>
    <xf numFmtId="38" fontId="20" fillId="2" borderId="25" xfId="1" applyFont="1" applyFill="1" applyBorder="1" applyAlignment="1">
      <alignment horizontal="right" vertical="center"/>
    </xf>
    <xf numFmtId="38" fontId="20" fillId="2" borderId="26" xfId="1" applyFont="1" applyFill="1" applyBorder="1" applyAlignment="1">
      <alignment horizontal="right" vertical="center"/>
    </xf>
    <xf numFmtId="38" fontId="20" fillId="0" borderId="26" xfId="0" applyNumberFormat="1" applyFont="1" applyBorder="1">
      <alignment vertical="center"/>
    </xf>
    <xf numFmtId="0" fontId="20" fillId="0" borderId="26" xfId="0" applyFont="1" applyBorder="1">
      <alignment vertical="center"/>
    </xf>
    <xf numFmtId="0" fontId="19" fillId="0" borderId="0" xfId="0" applyFont="1" applyBorder="1" applyAlignment="1">
      <alignment horizontal="center" vertical="center" wrapText="1"/>
    </xf>
    <xf numFmtId="0" fontId="19" fillId="0" borderId="0" xfId="0" applyFont="1" applyBorder="1" applyAlignment="1">
      <alignment horizontal="distributed" vertical="center"/>
    </xf>
    <xf numFmtId="0" fontId="19" fillId="4" borderId="36" xfId="0" applyFont="1" applyFill="1" applyBorder="1" applyAlignment="1">
      <alignment horizontal="center" vertical="center" justifyLastLine="1"/>
    </xf>
    <xf numFmtId="0" fontId="19" fillId="4" borderId="34" xfId="0" applyFont="1" applyFill="1" applyBorder="1" applyAlignment="1">
      <alignment horizontal="center" vertical="center" justifyLastLine="1"/>
    </xf>
    <xf numFmtId="0" fontId="19" fillId="4" borderId="45" xfId="0" applyFont="1" applyFill="1" applyBorder="1" applyAlignment="1">
      <alignment horizontal="center" vertical="center" justifyLastLine="1"/>
    </xf>
    <xf numFmtId="38" fontId="29" fillId="4" borderId="29" xfId="1" applyFont="1" applyFill="1" applyBorder="1" applyAlignment="1">
      <alignment horizontal="right" vertical="center" justifyLastLine="1"/>
    </xf>
    <xf numFmtId="38" fontId="29" fillId="4" borderId="30" xfId="1" applyFont="1" applyFill="1" applyBorder="1" applyAlignment="1">
      <alignment horizontal="right" vertical="center" justifyLastLine="1"/>
    </xf>
    <xf numFmtId="40" fontId="3" fillId="0" borderId="34" xfId="1" applyNumberFormat="1" applyFont="1" applyBorder="1" applyAlignment="1">
      <alignment horizontal="right" vertical="center"/>
    </xf>
    <xf numFmtId="0" fontId="19" fillId="0" borderId="32" xfId="0" applyFont="1" applyBorder="1" applyAlignment="1">
      <alignment horizontal="distributed" vertical="center" justifyLastLine="1"/>
    </xf>
    <xf numFmtId="38" fontId="4" fillId="0" borderId="14" xfId="1" applyNumberFormat="1" applyFont="1" applyBorder="1" applyAlignment="1">
      <alignment horizontal="right" vertical="center"/>
    </xf>
    <xf numFmtId="38" fontId="3" fillId="0" borderId="14" xfId="1" applyNumberFormat="1" applyFont="1" applyBorder="1" applyAlignment="1">
      <alignment horizontal="right" vertical="center"/>
    </xf>
    <xf numFmtId="0" fontId="19" fillId="0" borderId="1" xfId="0" applyFont="1" applyBorder="1" applyAlignment="1">
      <alignment horizontal="center" vertical="center"/>
    </xf>
    <xf numFmtId="38" fontId="4" fillId="0" borderId="16" xfId="0" applyNumberFormat="1" applyFont="1" applyFill="1" applyBorder="1" applyAlignment="1">
      <alignment horizontal="right" vertical="center"/>
    </xf>
    <xf numFmtId="38" fontId="4" fillId="0" borderId="37" xfId="0" applyNumberFormat="1" applyFont="1" applyFill="1" applyBorder="1" applyAlignment="1">
      <alignment horizontal="right" vertical="center"/>
    </xf>
    <xf numFmtId="38" fontId="4" fillId="0" borderId="17" xfId="0" applyNumberFormat="1" applyFont="1" applyFill="1" applyBorder="1" applyAlignment="1">
      <alignment horizontal="right"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19" fillId="0" borderId="3" xfId="0" applyFont="1" applyBorder="1" applyAlignment="1">
      <alignment horizontal="center" vertical="center" justifyLastLine="1"/>
    </xf>
    <xf numFmtId="0" fontId="19" fillId="0" borderId="4" xfId="0" applyFont="1" applyBorder="1" applyAlignment="1">
      <alignment horizontal="center" vertical="center" justifyLastLine="1"/>
    </xf>
    <xf numFmtId="0" fontId="19" fillId="0" borderId="46" xfId="0" applyFont="1" applyBorder="1" applyAlignment="1">
      <alignment horizontal="center" vertical="center" justifyLastLine="1"/>
    </xf>
    <xf numFmtId="0" fontId="19" fillId="0" borderId="7" xfId="0" applyFont="1" applyBorder="1" applyAlignment="1">
      <alignment horizontal="center" vertical="center" justifyLastLine="1"/>
    </xf>
    <xf numFmtId="0" fontId="19" fillId="0" borderId="0" xfId="0" applyFont="1" applyBorder="1" applyAlignment="1">
      <alignment horizontal="center" vertical="center" justifyLastLine="1"/>
    </xf>
    <xf numFmtId="0" fontId="19" fillId="0" borderId="47" xfId="0" applyFont="1" applyBorder="1" applyAlignment="1">
      <alignment horizontal="center" vertical="center" justifyLastLine="1"/>
    </xf>
    <xf numFmtId="0" fontId="19" fillId="0" borderId="13" xfId="0" applyFont="1" applyBorder="1" applyAlignment="1">
      <alignment horizontal="center" vertical="center" justifyLastLine="1"/>
    </xf>
    <xf numFmtId="0" fontId="19" fillId="0" borderId="14" xfId="0" applyFont="1" applyBorder="1" applyAlignment="1">
      <alignment horizontal="center" vertical="center" justifyLastLine="1"/>
    </xf>
    <xf numFmtId="0" fontId="19" fillId="0" borderId="48" xfId="0" applyFont="1" applyBorder="1" applyAlignment="1">
      <alignment horizontal="center" vertical="center" justifyLastLine="1"/>
    </xf>
    <xf numFmtId="0" fontId="19" fillId="0" borderId="5" xfId="0" applyFont="1" applyBorder="1" applyAlignment="1">
      <alignment horizontal="distributed" vertical="center" justifyLastLine="1"/>
    </xf>
    <xf numFmtId="0" fontId="19" fillId="0" borderId="6" xfId="0" applyFont="1" applyBorder="1" applyAlignment="1">
      <alignment horizontal="distributed" vertical="center" justifyLastLine="1"/>
    </xf>
    <xf numFmtId="40" fontId="4" fillId="0" borderId="4" xfId="1" applyNumberFormat="1" applyFont="1" applyBorder="1" applyAlignment="1">
      <alignment horizontal="right" vertical="center"/>
    </xf>
    <xf numFmtId="40" fontId="3" fillId="0" borderId="4" xfId="1" applyNumberFormat="1" applyFont="1" applyBorder="1" applyAlignment="1">
      <alignment horizontal="right" vertical="center"/>
    </xf>
    <xf numFmtId="0" fontId="19" fillId="0" borderId="33" xfId="0" applyFont="1" applyBorder="1" applyAlignment="1">
      <alignment horizontal="distributed" vertical="center" justifyLastLine="1"/>
    </xf>
    <xf numFmtId="0" fontId="19" fillId="0" borderId="34" xfId="0" applyFont="1" applyBorder="1" applyAlignment="1">
      <alignment horizontal="distributed" vertical="center" justifyLastLine="1"/>
    </xf>
    <xf numFmtId="0" fontId="19" fillId="0" borderId="35" xfId="0" applyFont="1" applyBorder="1" applyAlignment="1">
      <alignment horizontal="distributed" vertical="center" justifyLastLine="1"/>
    </xf>
    <xf numFmtId="40" fontId="4" fillId="0" borderId="34" xfId="1" applyNumberFormat="1" applyFont="1" applyBorder="1" applyAlignment="1">
      <alignment horizontal="right" vertical="center"/>
    </xf>
    <xf numFmtId="38" fontId="17" fillId="0" borderId="0" xfId="0" applyNumberFormat="1" applyFont="1" applyAlignment="1">
      <alignment horizontal="center" vertical="center"/>
    </xf>
    <xf numFmtId="0" fontId="17" fillId="0" borderId="0" xfId="0" applyFont="1" applyAlignment="1">
      <alignment horizontal="center" vertical="center"/>
    </xf>
    <xf numFmtId="0" fontId="4" fillId="0" borderId="1" xfId="0" applyFont="1" applyFill="1" applyBorder="1" applyAlignment="1">
      <alignment horizontal="center" vertical="center"/>
    </xf>
    <xf numFmtId="38" fontId="4" fillId="0" borderId="1" xfId="0" applyNumberFormat="1" applyFont="1" applyFill="1" applyBorder="1" applyAlignment="1">
      <alignment horizontal="right" vertical="center"/>
    </xf>
    <xf numFmtId="49" fontId="19" fillId="0" borderId="0" xfId="0" applyNumberFormat="1" applyFont="1" applyAlignment="1">
      <alignment horizontal="center" vertical="center"/>
    </xf>
    <xf numFmtId="0" fontId="19" fillId="0" borderId="49" xfId="0" applyFont="1" applyBorder="1" applyAlignment="1">
      <alignment horizontal="center" vertical="center"/>
    </xf>
    <xf numFmtId="38" fontId="4" fillId="0" borderId="51" xfId="0" applyNumberFormat="1" applyFont="1" applyBorder="1" applyAlignment="1">
      <alignment horizontal="right" vertical="center"/>
    </xf>
    <xf numFmtId="38" fontId="4" fillId="0" borderId="52" xfId="0" applyNumberFormat="1" applyFont="1" applyBorder="1" applyAlignment="1">
      <alignment horizontal="right" vertical="center"/>
    </xf>
    <xf numFmtId="38" fontId="4" fillId="0" borderId="53" xfId="0" applyNumberFormat="1" applyFont="1" applyBorder="1" applyAlignment="1">
      <alignment horizontal="right" vertical="center"/>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38" fontId="19" fillId="0" borderId="50" xfId="0" applyNumberFormat="1" applyFont="1" applyBorder="1" applyAlignment="1">
      <alignment horizontal="center" vertical="center"/>
    </xf>
    <xf numFmtId="38" fontId="17" fillId="0" borderId="0" xfId="0" applyNumberFormat="1" applyFont="1" applyFill="1" applyAlignment="1">
      <alignment horizontal="center" vertical="center"/>
    </xf>
    <xf numFmtId="3" fontId="3" fillId="0" borderId="0" xfId="0" applyNumberFormat="1" applyFont="1" applyFill="1" applyBorder="1" applyAlignment="1">
      <alignment horizontal="right"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shrinkToFit="1"/>
    </xf>
    <xf numFmtId="0" fontId="19" fillId="0" borderId="0" xfId="0" applyFont="1" applyAlignment="1">
      <alignment horizontal="left" vertical="center"/>
    </xf>
    <xf numFmtId="38" fontId="19" fillId="0" borderId="0" xfId="0" applyNumberFormat="1" applyFont="1" applyAlignment="1">
      <alignment horizontal="right" vertical="center"/>
    </xf>
    <xf numFmtId="38" fontId="19" fillId="0" borderId="0" xfId="0" applyNumberFormat="1" applyFont="1" applyAlignment="1">
      <alignment vertical="center"/>
    </xf>
    <xf numFmtId="0" fontId="19" fillId="0" borderId="0" xfId="0" applyFont="1" applyAlignment="1">
      <alignment vertical="center"/>
    </xf>
    <xf numFmtId="38" fontId="18" fillId="0" borderId="0" xfId="0" applyNumberFormat="1" applyFont="1" applyAlignment="1">
      <alignment horizontal="center" vertical="center"/>
    </xf>
    <xf numFmtId="0" fontId="18" fillId="0" borderId="0" xfId="0" applyFont="1" applyAlignment="1">
      <alignment horizontal="center" vertical="center"/>
    </xf>
    <xf numFmtId="3" fontId="18" fillId="0" borderId="0" xfId="0" applyNumberFormat="1" applyFont="1" applyAlignment="1">
      <alignment horizontal="center" vertical="center"/>
    </xf>
    <xf numFmtId="3" fontId="18" fillId="0" borderId="14" xfId="0" applyNumberFormat="1" applyFont="1" applyBorder="1" applyAlignment="1">
      <alignment horizontal="center" vertical="center"/>
    </xf>
    <xf numFmtId="3" fontId="3" fillId="0" borderId="2" xfId="0" applyNumberFormat="1" applyFont="1" applyFill="1" applyBorder="1" applyAlignment="1">
      <alignment horizontal="right" vertical="center"/>
    </xf>
    <xf numFmtId="0" fontId="3" fillId="0" borderId="1" xfId="0" applyFont="1" applyBorder="1" applyAlignment="1">
      <alignment horizontal="center" vertical="center"/>
    </xf>
    <xf numFmtId="38" fontId="3"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38" fontId="3" fillId="0" borderId="41" xfId="0" applyNumberFormat="1" applyFont="1" applyBorder="1" applyAlignment="1">
      <alignment horizontal="right" vertical="center"/>
    </xf>
    <xf numFmtId="3" fontId="19" fillId="0" borderId="52" xfId="0" applyNumberFormat="1" applyFont="1" applyFill="1" applyBorder="1" applyAlignment="1">
      <alignment horizontal="right" vertical="center"/>
    </xf>
    <xf numFmtId="0" fontId="19" fillId="0" borderId="2" xfId="0" applyFont="1" applyBorder="1" applyAlignment="1">
      <alignment horizontal="center" vertical="center" shrinkToFit="1"/>
    </xf>
    <xf numFmtId="0" fontId="19" fillId="0" borderId="2" xfId="0" applyFont="1" applyBorder="1" applyAlignment="1">
      <alignment horizontal="left" vertical="center"/>
    </xf>
  </cellXfs>
  <cellStyles count="3">
    <cellStyle name="桁区切り" xfId="1" builtinId="6"/>
    <cellStyle name="桁区切り 2 2" xfId="2" xr:uid="{00000000-0005-0000-0000-000001000000}"/>
    <cellStyle name="標準" xfId="0" builtinId="0"/>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231321</xdr:colOff>
      <xdr:row>1</xdr:row>
      <xdr:rowOff>0</xdr:rowOff>
    </xdr:from>
    <xdr:to>
      <xdr:col>10</xdr:col>
      <xdr:colOff>353786</xdr:colOff>
      <xdr:row>2</xdr:row>
      <xdr:rowOff>108857</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231321" y="272143"/>
          <a:ext cx="3687536" cy="381000"/>
        </a:xfrm>
        <a:prstGeom prst="rect">
          <a:avLst/>
        </a:prstGeom>
        <a:solidFill>
          <a:srgbClr val="C0504D">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例①</a:t>
          </a:r>
          <a:r>
            <a:rPr kumimoji="1" lang="en-US" altLang="ja-JP"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支給割合変更なし請求の場合</a:t>
          </a:r>
        </a:p>
      </xdr:txBody>
    </xdr:sp>
    <xdr:clientData/>
  </xdr:twoCellAnchor>
  <xdr:twoCellAnchor>
    <xdr:from>
      <xdr:col>25</xdr:col>
      <xdr:colOff>122464</xdr:colOff>
      <xdr:row>1</xdr:row>
      <xdr:rowOff>13607</xdr:rowOff>
    </xdr:from>
    <xdr:to>
      <xdr:col>37</xdr:col>
      <xdr:colOff>258536</xdr:colOff>
      <xdr:row>4</xdr:row>
      <xdr:rowOff>95249</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8967107" y="285750"/>
          <a:ext cx="4082143" cy="898070"/>
        </a:xfrm>
        <a:prstGeom prst="rect">
          <a:avLst/>
        </a:prstGeom>
        <a:solidFill>
          <a:srgbClr val="C0504D">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前提</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土日が週休日の組合員</a:t>
          </a:r>
          <a:endPar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全日病気休職（</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8</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割支給）</a:t>
          </a:r>
          <a:endPar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25</xdr:col>
      <xdr:colOff>136071</xdr:colOff>
      <xdr:row>31</xdr:row>
      <xdr:rowOff>149679</xdr:rowOff>
    </xdr:from>
    <xdr:to>
      <xdr:col>37</xdr:col>
      <xdr:colOff>517072</xdr:colOff>
      <xdr:row>35</xdr:row>
      <xdr:rowOff>353786</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8980714" y="11321143"/>
          <a:ext cx="4327072" cy="1020536"/>
        </a:xfrm>
        <a:prstGeom prst="wedgeRectCallout">
          <a:avLst>
            <a:gd name="adj1" fmla="val -9670"/>
            <a:gd name="adj2" fmla="val 7426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県立学校等、総務事務システム対象所属所の方は、給与事務担当者の証明は総務事務管理課で証明しますので、空欄のままにしてください。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149679</xdr:colOff>
      <xdr:row>2</xdr:row>
      <xdr:rowOff>108857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0" y="272143"/>
          <a:ext cx="4150179" cy="381000"/>
        </a:xfrm>
        <a:prstGeom prst="rect">
          <a:avLst/>
        </a:prstGeom>
        <a:solidFill>
          <a:srgbClr val="C0504D">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例②</a:t>
          </a:r>
          <a:r>
            <a:rPr kumimoji="1" lang="en-US" altLang="ja-JP"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月の途中で支給割合変更ありの場合</a:t>
          </a:r>
          <a:endParaRPr kumimoji="1" lang="en-US" altLang="ja-JP"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26</xdr:col>
      <xdr:colOff>163287</xdr:colOff>
      <xdr:row>1</xdr:row>
      <xdr:rowOff>27213</xdr:rowOff>
    </xdr:from>
    <xdr:to>
      <xdr:col>37</xdr:col>
      <xdr:colOff>462644</xdr:colOff>
      <xdr:row>5</xdr:row>
      <xdr:rowOff>54428</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9280073" y="299356"/>
          <a:ext cx="3973285" cy="1224643"/>
        </a:xfrm>
        <a:prstGeom prst="rect">
          <a:avLst/>
        </a:prstGeom>
        <a:solidFill>
          <a:srgbClr val="C0504D">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前提</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土日が週休日の組合員</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5</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15</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日まで病気休暇（</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10</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割支給）</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5</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16</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日から病気休職（</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8</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割支給）</a:t>
          </a:r>
        </a:p>
      </xdr:txBody>
    </xdr:sp>
    <xdr:clientData/>
  </xdr:twoCellAnchor>
  <xdr:twoCellAnchor>
    <xdr:from>
      <xdr:col>25</xdr:col>
      <xdr:colOff>258536</xdr:colOff>
      <xdr:row>31</xdr:row>
      <xdr:rowOff>122465</xdr:rowOff>
    </xdr:from>
    <xdr:to>
      <xdr:col>37</xdr:col>
      <xdr:colOff>639537</xdr:colOff>
      <xdr:row>35</xdr:row>
      <xdr:rowOff>326572</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9103179" y="11293929"/>
          <a:ext cx="4327072" cy="1020536"/>
        </a:xfrm>
        <a:prstGeom prst="wedgeRectCallout">
          <a:avLst>
            <a:gd name="adj1" fmla="val -9670"/>
            <a:gd name="adj2" fmla="val 7426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県立学校等、総務事務システム対象所属所の方は、給与事務担当者の証明は総務事務管理課で証明しますので、空欄のままにしてください。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108856</xdr:rowOff>
    </xdr:from>
    <xdr:to>
      <xdr:col>11</xdr:col>
      <xdr:colOff>217715</xdr:colOff>
      <xdr:row>1</xdr:row>
      <xdr:rowOff>244926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 y="108856"/>
          <a:ext cx="4218214" cy="408213"/>
        </a:xfrm>
        <a:prstGeom prst="rect">
          <a:avLst/>
        </a:prstGeom>
        <a:solidFill>
          <a:srgbClr val="C0504D">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例③</a:t>
          </a:r>
          <a:r>
            <a:rPr kumimoji="1" lang="en-US" altLang="ja-JP"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月の途中で支給割合変更ありの場合</a:t>
          </a:r>
          <a:endParaRPr kumimoji="1" lang="en-US" altLang="ja-JP"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24</xdr:col>
      <xdr:colOff>40821</xdr:colOff>
      <xdr:row>0</xdr:row>
      <xdr:rowOff>68036</xdr:rowOff>
    </xdr:from>
    <xdr:to>
      <xdr:col>36</xdr:col>
      <xdr:colOff>108856</xdr:colOff>
      <xdr:row>6</xdr:row>
      <xdr:rowOff>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613321" y="68036"/>
          <a:ext cx="3973285" cy="1782535"/>
        </a:xfrm>
        <a:prstGeom prst="rect">
          <a:avLst/>
        </a:prstGeom>
        <a:solidFill>
          <a:srgbClr val="C0504D">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前提</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土日が週休日の組合員</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5</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15</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日まで病気休暇（</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10</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割支給）</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5</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16</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日から病気休職（</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8</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割支給）</a:t>
          </a:r>
          <a:endPar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支給額が「０円」の場合、</a:t>
          </a:r>
          <a:r>
            <a:rPr kumimoji="1" lang="ja-JP" altLang="en-US" sz="12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傷病手当金請求の必要は</a:t>
          </a:r>
          <a:endParaRPr kumimoji="1" lang="en-US" altLang="ja-JP" sz="12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149678</xdr:colOff>
      <xdr:row>0</xdr:row>
      <xdr:rowOff>149678</xdr:rowOff>
    </xdr:from>
    <xdr:to>
      <xdr:col>12</xdr:col>
      <xdr:colOff>326571</xdr:colOff>
      <xdr:row>2</xdr:row>
      <xdr:rowOff>13605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49678" y="149678"/>
          <a:ext cx="4449536" cy="408213"/>
        </a:xfrm>
        <a:prstGeom prst="rect">
          <a:avLst/>
        </a:prstGeom>
        <a:solidFill>
          <a:srgbClr val="C0504D">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例④</a:t>
          </a:r>
          <a:r>
            <a:rPr kumimoji="1" lang="en-US" altLang="ja-JP"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給料半減で対象日数中に祝日がある場合</a:t>
          </a:r>
        </a:p>
      </xdr:txBody>
    </xdr:sp>
    <xdr:clientData/>
  </xdr:twoCellAnchor>
  <xdr:twoCellAnchor>
    <xdr:from>
      <xdr:col>26</xdr:col>
      <xdr:colOff>0</xdr:colOff>
      <xdr:row>0</xdr:row>
      <xdr:rowOff>163287</xdr:rowOff>
    </xdr:from>
    <xdr:to>
      <xdr:col>37</xdr:col>
      <xdr:colOff>408215</xdr:colOff>
      <xdr:row>3</xdr:row>
      <xdr:rowOff>231322</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9116786" y="163287"/>
          <a:ext cx="4082143" cy="884464"/>
        </a:xfrm>
        <a:prstGeom prst="rect">
          <a:avLst/>
        </a:prstGeom>
        <a:solidFill>
          <a:srgbClr val="C0504D">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前提</a:t>
          </a:r>
          <a:r>
            <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土日が週休日の組合員</a:t>
          </a:r>
          <a:endPar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26</xdr:col>
      <xdr:colOff>54428</xdr:colOff>
      <xdr:row>31</xdr:row>
      <xdr:rowOff>149678</xdr:rowOff>
    </xdr:from>
    <xdr:to>
      <xdr:col>38</xdr:col>
      <xdr:colOff>27215</xdr:colOff>
      <xdr:row>35</xdr:row>
      <xdr:rowOff>353785</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9171214" y="11321142"/>
          <a:ext cx="4327072" cy="1020536"/>
        </a:xfrm>
        <a:prstGeom prst="wedgeRectCallout">
          <a:avLst>
            <a:gd name="adj1" fmla="val -9670"/>
            <a:gd name="adj2" fmla="val 7426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県立学校等、総務事務システム対象所属所の方は、給与事務担当者の証明は総務事務管理課で証明しますので、空欄のままにしてください。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BC51"/>
  <sheetViews>
    <sheetView zoomScaleNormal="100" workbookViewId="0">
      <selection sqref="A1:L1"/>
    </sheetView>
  </sheetViews>
  <sheetFormatPr defaultRowHeight="13.5" x14ac:dyDescent="0.15"/>
  <cols>
    <col min="1" max="1" width="3.375" style="101" customWidth="1"/>
    <col min="3" max="3" width="11.25" customWidth="1"/>
    <col min="5" max="5" width="7" customWidth="1"/>
    <col min="6" max="6" width="4.875" customWidth="1"/>
    <col min="7" max="7" width="5.125" customWidth="1"/>
    <col min="8" max="8" width="9.5" customWidth="1"/>
    <col min="9" max="9" width="10" customWidth="1"/>
  </cols>
  <sheetData>
    <row r="1" spans="1:55" ht="25.5" customHeight="1" x14ac:dyDescent="0.15">
      <c r="A1" s="297" t="s">
        <v>159</v>
      </c>
      <c r="B1" s="297"/>
      <c r="C1" s="297"/>
      <c r="D1" s="297"/>
      <c r="E1" s="297"/>
      <c r="F1" s="297"/>
      <c r="G1" s="297"/>
      <c r="H1" s="297"/>
      <c r="I1" s="297"/>
      <c r="J1" s="297"/>
      <c r="K1" s="297"/>
      <c r="L1" s="297"/>
    </row>
    <row r="2" spans="1:55" ht="14.25" customHeight="1" thickBot="1" x14ac:dyDescent="0.2"/>
    <row r="3" spans="1:55" ht="34.5" customHeight="1" thickBot="1" x14ac:dyDescent="0.2">
      <c r="B3" s="298" t="s">
        <v>129</v>
      </c>
      <c r="C3" s="299"/>
      <c r="D3" s="299"/>
      <c r="E3" s="299"/>
      <c r="F3" s="299"/>
      <c r="G3" s="299"/>
      <c r="H3" s="299"/>
      <c r="I3" s="299"/>
      <c r="J3" s="299"/>
      <c r="K3" s="300"/>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row>
    <row r="4" spans="1:55" ht="9" customHeight="1" thickBot="1" x14ac:dyDescent="0.2"/>
    <row r="5" spans="1:55" ht="34.5" customHeight="1" thickBot="1" x14ac:dyDescent="0.2">
      <c r="B5" s="301" t="s">
        <v>130</v>
      </c>
      <c r="C5" s="302"/>
      <c r="D5" s="302"/>
      <c r="E5" s="302"/>
      <c r="F5" s="302"/>
      <c r="G5" s="302"/>
      <c r="H5" s="302"/>
      <c r="I5" s="302"/>
      <c r="J5" s="302"/>
      <c r="K5" s="303"/>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row>
    <row r="6" spans="1:55" s="100" customFormat="1" ht="8.25" customHeight="1" x14ac:dyDescent="0.15">
      <c r="A6" s="107"/>
      <c r="B6" s="108"/>
      <c r="C6" s="108"/>
      <c r="D6" s="108"/>
      <c r="E6" s="108"/>
      <c r="F6" s="108"/>
      <c r="G6" s="108"/>
      <c r="H6" s="108"/>
      <c r="I6" s="108"/>
      <c r="J6" s="108"/>
      <c r="K6" s="108"/>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row>
    <row r="7" spans="1:55" ht="19.5" customHeight="1" x14ac:dyDescent="0.15">
      <c r="A7" s="101">
        <v>1</v>
      </c>
      <c r="B7" t="s">
        <v>131</v>
      </c>
    </row>
    <row r="8" spans="1:55" ht="19.5" customHeight="1" x14ac:dyDescent="0.15">
      <c r="B8" t="s">
        <v>132</v>
      </c>
    </row>
    <row r="9" spans="1:55" ht="19.5" customHeight="1" x14ac:dyDescent="0.15">
      <c r="B9" t="s">
        <v>133</v>
      </c>
    </row>
    <row r="10" spans="1:55" ht="19.5" customHeight="1" x14ac:dyDescent="0.15">
      <c r="A10" s="88" t="s">
        <v>115</v>
      </c>
      <c r="B10" t="s">
        <v>134</v>
      </c>
    </row>
    <row r="11" spans="1:55" ht="19.5" customHeight="1" x14ac:dyDescent="0.15">
      <c r="A11" s="101" t="s">
        <v>115</v>
      </c>
      <c r="B11" t="s">
        <v>116</v>
      </c>
    </row>
    <row r="12" spans="1:55" ht="19.5" customHeight="1" x14ac:dyDescent="0.15">
      <c r="A12" s="101" t="s">
        <v>115</v>
      </c>
      <c r="B12" t="s">
        <v>135</v>
      </c>
    </row>
    <row r="13" spans="1:55" ht="9" customHeight="1" x14ac:dyDescent="0.15"/>
    <row r="14" spans="1:55" ht="19.5" customHeight="1" x14ac:dyDescent="0.15">
      <c r="A14" s="101">
        <v>2</v>
      </c>
      <c r="B14" t="s">
        <v>117</v>
      </c>
    </row>
    <row r="15" spans="1:55" ht="19.5" customHeight="1" x14ac:dyDescent="0.15">
      <c r="B15" s="304" t="s">
        <v>181</v>
      </c>
      <c r="C15" s="304"/>
      <c r="D15" s="305" t="s">
        <v>182</v>
      </c>
      <c r="E15" s="305"/>
      <c r="F15" s="305"/>
      <c r="G15" t="s">
        <v>183</v>
      </c>
      <c r="H15" s="306" t="s">
        <v>184</v>
      </c>
      <c r="I15" s="306"/>
      <c r="J15" t="s">
        <v>185</v>
      </c>
    </row>
    <row r="16" spans="1:55" ht="19.5" customHeight="1" x14ac:dyDescent="0.15">
      <c r="A16" s="101">
        <v>-1</v>
      </c>
      <c r="B16" s="100" t="s">
        <v>0</v>
      </c>
      <c r="E16" s="100"/>
      <c r="F16" s="100"/>
      <c r="G16" s="100"/>
    </row>
    <row r="17" spans="1:7" ht="19.5" customHeight="1" x14ac:dyDescent="0.15">
      <c r="B17" s="100" t="s">
        <v>136</v>
      </c>
      <c r="E17" s="100"/>
      <c r="F17" s="100"/>
      <c r="G17" s="100"/>
    </row>
    <row r="18" spans="1:7" ht="19.5" customHeight="1" x14ac:dyDescent="0.15">
      <c r="A18" s="101">
        <v>-2</v>
      </c>
      <c r="B18" s="100" t="s">
        <v>137</v>
      </c>
      <c r="E18" s="100"/>
      <c r="F18" s="100"/>
      <c r="G18" s="100"/>
    </row>
    <row r="19" spans="1:7" ht="19.5" customHeight="1" x14ac:dyDescent="0.15">
      <c r="B19" s="100" t="s">
        <v>138</v>
      </c>
      <c r="E19" s="100"/>
      <c r="F19" s="100"/>
      <c r="G19" s="100"/>
    </row>
    <row r="20" spans="1:7" ht="19.5" customHeight="1" x14ac:dyDescent="0.15">
      <c r="A20" s="101">
        <v>-3</v>
      </c>
      <c r="B20" s="100" t="s">
        <v>139</v>
      </c>
      <c r="E20" s="100"/>
      <c r="F20" s="100"/>
      <c r="G20" s="100"/>
    </row>
    <row r="21" spans="1:7" ht="19.5" customHeight="1" x14ac:dyDescent="0.15">
      <c r="A21" s="101" t="s">
        <v>140</v>
      </c>
      <c r="B21" t="s">
        <v>160</v>
      </c>
    </row>
    <row r="22" spans="1:7" ht="19.5" customHeight="1" x14ac:dyDescent="0.15">
      <c r="A22" s="101" t="s">
        <v>140</v>
      </c>
      <c r="B22" t="s">
        <v>118</v>
      </c>
    </row>
    <row r="23" spans="1:7" ht="19.5" customHeight="1" x14ac:dyDescent="0.15">
      <c r="A23" s="101" t="s">
        <v>140</v>
      </c>
      <c r="B23" t="s">
        <v>141</v>
      </c>
    </row>
    <row r="24" spans="1:7" ht="19.5" customHeight="1" x14ac:dyDescent="0.15">
      <c r="B24" t="s">
        <v>119</v>
      </c>
    </row>
    <row r="25" spans="1:7" ht="19.5" customHeight="1" x14ac:dyDescent="0.15">
      <c r="A25" s="101" t="s">
        <v>161</v>
      </c>
      <c r="B25" t="s">
        <v>162</v>
      </c>
    </row>
    <row r="26" spans="1:7" ht="19.5" customHeight="1" x14ac:dyDescent="0.15">
      <c r="A26" s="101" t="s">
        <v>161</v>
      </c>
      <c r="B26" t="s">
        <v>177</v>
      </c>
    </row>
    <row r="27" spans="1:7" ht="19.5" customHeight="1" x14ac:dyDescent="0.15">
      <c r="A27" s="101">
        <v>-4</v>
      </c>
      <c r="B27" s="109" t="s">
        <v>172</v>
      </c>
      <c r="E27" s="100"/>
      <c r="F27" s="100"/>
      <c r="G27" s="100"/>
    </row>
    <row r="28" spans="1:7" ht="19.5" customHeight="1" x14ac:dyDescent="0.15">
      <c r="B28" s="109" t="s">
        <v>173</v>
      </c>
    </row>
    <row r="29" spans="1:7" ht="19.5" customHeight="1" x14ac:dyDescent="0.15">
      <c r="A29" s="101">
        <v>-5</v>
      </c>
      <c r="B29" s="109" t="s">
        <v>142</v>
      </c>
      <c r="E29" s="100"/>
      <c r="F29" s="100"/>
      <c r="G29" s="100"/>
    </row>
    <row r="30" spans="1:7" x14ac:dyDescent="0.15">
      <c r="B30" s="109" t="s">
        <v>143</v>
      </c>
    </row>
    <row r="31" spans="1:7" ht="23.25" customHeight="1" x14ac:dyDescent="0.15">
      <c r="B31" s="109" t="s">
        <v>144</v>
      </c>
    </row>
    <row r="32" spans="1:7" ht="3" customHeight="1" x14ac:dyDescent="0.15">
      <c r="B32" s="109"/>
    </row>
    <row r="33" spans="1:13" ht="19.5" customHeight="1" x14ac:dyDescent="0.15">
      <c r="A33" s="101">
        <v>3</v>
      </c>
      <c r="B33" s="109" t="s">
        <v>154</v>
      </c>
    </row>
    <row r="34" spans="1:13" ht="19.5" customHeight="1" x14ac:dyDescent="0.15">
      <c r="A34" s="101" t="s">
        <v>149</v>
      </c>
      <c r="B34" s="109" t="s">
        <v>155</v>
      </c>
    </row>
    <row r="35" spans="1:13" ht="19.5" customHeight="1" x14ac:dyDescent="0.15">
      <c r="B35" s="109" t="s">
        <v>152</v>
      </c>
    </row>
    <row r="36" spans="1:13" ht="19.5" customHeight="1" x14ac:dyDescent="0.15">
      <c r="A36" s="101" t="s">
        <v>150</v>
      </c>
      <c r="B36" s="109" t="s">
        <v>156</v>
      </c>
    </row>
    <row r="37" spans="1:13" ht="19.5" customHeight="1" x14ac:dyDescent="0.15">
      <c r="A37" s="101" t="s">
        <v>151</v>
      </c>
      <c r="B37" s="109" t="s">
        <v>153</v>
      </c>
    </row>
    <row r="38" spans="1:13" ht="5.25" customHeight="1" x14ac:dyDescent="0.15">
      <c r="B38" s="109"/>
    </row>
    <row r="39" spans="1:13" ht="19.5" customHeight="1" x14ac:dyDescent="0.15">
      <c r="A39" s="101">
        <v>4</v>
      </c>
      <c r="B39" t="s">
        <v>145</v>
      </c>
    </row>
    <row r="40" spans="1:13" ht="16.5" customHeight="1" x14ac:dyDescent="0.15">
      <c r="B40" t="s">
        <v>191</v>
      </c>
    </row>
    <row r="41" spans="1:13" ht="33" customHeight="1" x14ac:dyDescent="0.15">
      <c r="B41" s="296" t="s">
        <v>186</v>
      </c>
      <c r="C41" s="296"/>
      <c r="D41" s="296"/>
      <c r="E41" s="296"/>
      <c r="F41" s="296"/>
      <c r="G41" s="296"/>
      <c r="H41" s="296"/>
      <c r="I41" s="296"/>
      <c r="J41" s="296"/>
      <c r="K41" s="296"/>
      <c r="L41" s="296"/>
      <c r="M41" s="296"/>
    </row>
    <row r="42" spans="1:13" ht="19.5" customHeight="1" x14ac:dyDescent="0.15">
      <c r="A42" s="101" t="s">
        <v>146</v>
      </c>
      <c r="B42" t="s">
        <v>124</v>
      </c>
    </row>
    <row r="43" spans="1:13" ht="19.5" customHeight="1" x14ac:dyDescent="0.15">
      <c r="A43" s="101" t="s">
        <v>140</v>
      </c>
      <c r="B43" t="s">
        <v>147</v>
      </c>
    </row>
    <row r="44" spans="1:13" ht="19.5" customHeight="1" x14ac:dyDescent="0.15">
      <c r="A44" s="101" t="s">
        <v>140</v>
      </c>
      <c r="B44" t="s">
        <v>127</v>
      </c>
    </row>
    <row r="45" spans="1:13" ht="19.5" customHeight="1" x14ac:dyDescent="0.15">
      <c r="B45" t="s">
        <v>178</v>
      </c>
    </row>
    <row r="46" spans="1:13" ht="19.5" customHeight="1" x14ac:dyDescent="0.15">
      <c r="B46" t="s">
        <v>180</v>
      </c>
    </row>
    <row r="47" spans="1:13" ht="19.5" customHeight="1" x14ac:dyDescent="0.15">
      <c r="B47" t="s">
        <v>179</v>
      </c>
    </row>
    <row r="48" spans="1:13" ht="19.5" customHeight="1" x14ac:dyDescent="0.15">
      <c r="B48" t="s">
        <v>128</v>
      </c>
    </row>
    <row r="49" spans="2:11" ht="19.5" customHeight="1" x14ac:dyDescent="0.15">
      <c r="B49" s="92" t="s">
        <v>148</v>
      </c>
      <c r="C49" s="93"/>
      <c r="D49" s="93"/>
      <c r="E49" s="93"/>
      <c r="F49" s="93"/>
      <c r="G49" s="93"/>
      <c r="H49" s="93"/>
      <c r="I49" s="93"/>
      <c r="J49" s="93"/>
      <c r="K49" s="94"/>
    </row>
    <row r="50" spans="2:11" ht="19.5" customHeight="1" x14ac:dyDescent="0.15">
      <c r="B50" s="95" t="s">
        <v>125</v>
      </c>
      <c r="C50" s="91"/>
      <c r="D50" s="91"/>
      <c r="E50" s="91"/>
      <c r="F50" s="91"/>
      <c r="G50" s="91"/>
      <c r="H50" s="91"/>
      <c r="I50" s="91"/>
      <c r="J50" s="91"/>
      <c r="K50" s="96"/>
    </row>
    <row r="51" spans="2:11" ht="19.5" customHeight="1" x14ac:dyDescent="0.15">
      <c r="B51" s="97" t="s">
        <v>126</v>
      </c>
      <c r="C51" s="98"/>
      <c r="D51" s="98"/>
      <c r="E51" s="98"/>
      <c r="F51" s="98"/>
      <c r="G51" s="98"/>
      <c r="H51" s="98"/>
      <c r="I51" s="98"/>
      <c r="J51" s="98"/>
      <c r="K51" s="99"/>
    </row>
  </sheetData>
  <sheetProtection algorithmName="SHA-512" hashValue="Pj2lxbtnbDQpa0NNV2Js1274Maf6yNsNJP5W4rdoN5WlzG32bpPT5MS+G0OOOlOsDOaTdJDA9QwnLKDIdseryg==" saltValue="uJKKcbVZ63gHTc4moCH87Q==" spinCount="100000" sheet="1" objects="1" scenarios="1"/>
  <mergeCells count="7">
    <mergeCell ref="B41:M41"/>
    <mergeCell ref="A1:L1"/>
    <mergeCell ref="B3:K3"/>
    <mergeCell ref="B5:K5"/>
    <mergeCell ref="B15:C15"/>
    <mergeCell ref="D15:F15"/>
    <mergeCell ref="H15:I15"/>
  </mergeCells>
  <phoneticPr fontId="1"/>
  <pageMargins left="0.39370078740157483" right="0.19685039370078741" top="0.39370078740157483" bottom="0.19685039370078741" header="0.51181102362204722" footer="0.51181102362204722"/>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P66"/>
  <sheetViews>
    <sheetView tabSelected="1" view="pageBreakPreview" zoomScale="75" zoomScaleNormal="75" zoomScaleSheetLayoutView="75" workbookViewId="0">
      <selection activeCell="B7" sqref="B7:G7"/>
    </sheetView>
  </sheetViews>
  <sheetFormatPr defaultRowHeight="21" customHeight="1" x14ac:dyDescent="0.15"/>
  <cols>
    <col min="1" max="1" width="4.125" style="119" customWidth="1"/>
    <col min="2" max="2" width="5.625" style="119" customWidth="1"/>
    <col min="3" max="3" width="3.5" style="119" customWidth="1"/>
    <col min="4" max="4" width="5.625" style="119" customWidth="1"/>
    <col min="5" max="5" width="3.5" style="119" customWidth="1"/>
    <col min="6" max="6" width="5.625" style="119" customWidth="1"/>
    <col min="7" max="7" width="3.5" style="119" customWidth="1"/>
    <col min="8" max="8" width="5.625" style="119" customWidth="1"/>
    <col min="9" max="9" width="3.5" style="119" bestFit="1" customWidth="1"/>
    <col min="10" max="10" width="5.5" style="119" bestFit="1" customWidth="1"/>
    <col min="11" max="11" width="5.625" style="119" customWidth="1"/>
    <col min="12" max="12" width="3.5" style="119" bestFit="1" customWidth="1"/>
    <col min="13" max="13" width="5.625" style="119" customWidth="1"/>
    <col min="14" max="14" width="3.5" style="119" customWidth="1"/>
    <col min="15" max="15" width="5.625" style="119" customWidth="1"/>
    <col min="16" max="16" width="3.5" style="119" bestFit="1" customWidth="1"/>
    <col min="17" max="17" width="3.5" style="119" customWidth="1"/>
    <col min="18" max="18" width="4.375" style="119" customWidth="1"/>
    <col min="19" max="19" width="5.5" style="119" bestFit="1" customWidth="1"/>
    <col min="20" max="20" width="5.625" style="119" customWidth="1"/>
    <col min="21" max="21" width="3.5" style="119" bestFit="1" customWidth="1"/>
    <col min="22" max="22" width="5.625" style="119" customWidth="1"/>
    <col min="23" max="23" width="3.5" style="119" customWidth="1"/>
    <col min="24" max="24" width="5.625" style="119" customWidth="1"/>
    <col min="25" max="26" width="3.5" style="119" customWidth="1"/>
    <col min="27" max="27" width="3.5" style="119" bestFit="1" customWidth="1"/>
    <col min="28" max="28" width="5.5" style="119" bestFit="1" customWidth="1"/>
    <col min="29" max="29" width="5.625" style="119" customWidth="1"/>
    <col min="30" max="30" width="3.5" style="119" bestFit="1" customWidth="1"/>
    <col min="31" max="31" width="5.625" style="119" customWidth="1"/>
    <col min="32" max="32" width="3.5" style="119" customWidth="1"/>
    <col min="33" max="33" width="5.625" style="119" customWidth="1"/>
    <col min="34" max="35" width="3.5" style="119" customWidth="1"/>
    <col min="36" max="36" width="3.5" style="119" bestFit="1" customWidth="1"/>
    <col min="37" max="37" width="4.125" style="119" customWidth="1"/>
    <col min="38" max="16384" width="9" style="119"/>
  </cols>
  <sheetData>
    <row r="2" spans="2:42" ht="21" customHeight="1" x14ac:dyDescent="0.15">
      <c r="B2" s="358" t="s">
        <v>100</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row>
    <row r="3" spans="2:42" ht="21" customHeight="1" x14ac:dyDescent="0.15">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row>
    <row r="4" spans="2:42" ht="21" customHeight="1" thickBot="1" x14ac:dyDescent="0.2">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row>
    <row r="5" spans="2:42" ht="30" customHeight="1" x14ac:dyDescent="0.15">
      <c r="B5" s="378" t="s">
        <v>112</v>
      </c>
      <c r="C5" s="379"/>
      <c r="D5" s="379"/>
      <c r="E5" s="379"/>
      <c r="F5" s="379"/>
      <c r="G5" s="380"/>
      <c r="H5" s="378" t="s">
        <v>114</v>
      </c>
      <c r="I5" s="379"/>
      <c r="J5" s="379"/>
      <c r="K5" s="379"/>
      <c r="L5" s="379"/>
      <c r="M5" s="379"/>
      <c r="N5" s="380"/>
      <c r="O5" s="120"/>
      <c r="P5" s="120"/>
      <c r="Q5" s="120"/>
      <c r="R5" s="120"/>
      <c r="S5" s="120"/>
      <c r="T5" s="120"/>
      <c r="U5" s="120"/>
      <c r="V5" s="120"/>
      <c r="W5" s="120"/>
      <c r="X5" s="120"/>
      <c r="Y5" s="120"/>
      <c r="Z5" s="120"/>
      <c r="AA5" s="120"/>
      <c r="AB5" s="120"/>
      <c r="AC5" s="120"/>
      <c r="AD5" s="120"/>
      <c r="AE5" s="120"/>
      <c r="AF5" s="120"/>
      <c r="AG5" s="120"/>
      <c r="AH5" s="120"/>
      <c r="AI5" s="120"/>
      <c r="AJ5" s="120"/>
    </row>
    <row r="6" spans="2:42" ht="30" customHeight="1" thickBot="1" x14ac:dyDescent="0.2">
      <c r="B6" s="307" t="s">
        <v>113</v>
      </c>
      <c r="C6" s="308"/>
      <c r="D6" s="308"/>
      <c r="E6" s="308"/>
      <c r="F6" s="308"/>
      <c r="G6" s="309"/>
      <c r="H6" s="307" t="s">
        <v>195</v>
      </c>
      <c r="I6" s="308"/>
      <c r="J6" s="308"/>
      <c r="K6" s="308"/>
      <c r="L6" s="308"/>
      <c r="M6" s="308"/>
      <c r="N6" s="309"/>
      <c r="O6" s="120"/>
      <c r="P6" s="120"/>
      <c r="Q6" s="120"/>
      <c r="R6" s="120"/>
      <c r="S6" s="120"/>
      <c r="T6" s="120"/>
      <c r="U6" s="120"/>
      <c r="V6" s="120"/>
      <c r="W6" s="120"/>
      <c r="X6" s="120"/>
      <c r="Y6" s="120"/>
      <c r="Z6" s="120"/>
      <c r="AA6" s="120"/>
      <c r="AB6" s="120"/>
      <c r="AC6" s="120"/>
      <c r="AD6" s="120"/>
      <c r="AE6" s="120"/>
      <c r="AF6" s="120"/>
      <c r="AG6" s="120"/>
      <c r="AH6" s="120"/>
      <c r="AI6" s="120"/>
      <c r="AJ6" s="120"/>
    </row>
    <row r="7" spans="2:42" ht="30" customHeight="1" x14ac:dyDescent="0.15">
      <c r="B7" s="381"/>
      <c r="C7" s="382"/>
      <c r="D7" s="382"/>
      <c r="E7" s="382"/>
      <c r="F7" s="382"/>
      <c r="G7" s="383"/>
      <c r="H7" s="381"/>
      <c r="I7" s="382"/>
      <c r="J7" s="382"/>
      <c r="K7" s="382"/>
      <c r="L7" s="382"/>
      <c r="M7" s="382"/>
      <c r="N7" s="383"/>
      <c r="O7" s="120"/>
      <c r="P7" s="120"/>
      <c r="Q7" s="120"/>
      <c r="R7" s="120"/>
      <c r="S7" s="120"/>
      <c r="T7" s="120"/>
      <c r="U7" s="120"/>
      <c r="V7" s="120"/>
      <c r="W7" s="120"/>
      <c r="X7" s="120"/>
      <c r="Y7" s="120"/>
      <c r="Z7" s="120"/>
      <c r="AA7" s="120"/>
      <c r="AB7" s="120"/>
      <c r="AC7" s="120"/>
      <c r="AD7" s="120"/>
      <c r="AE7" s="120"/>
      <c r="AF7" s="120"/>
      <c r="AG7" s="120"/>
      <c r="AH7" s="120"/>
      <c r="AI7" s="120"/>
      <c r="AJ7" s="120"/>
    </row>
    <row r="8" spans="2:42" ht="30" customHeight="1" thickBot="1" x14ac:dyDescent="0.2">
      <c r="B8" s="384"/>
      <c r="C8" s="385"/>
      <c r="D8" s="385"/>
      <c r="E8" s="385"/>
      <c r="F8" s="385"/>
      <c r="G8" s="386"/>
      <c r="H8" s="384"/>
      <c r="I8" s="385"/>
      <c r="J8" s="385"/>
      <c r="K8" s="385"/>
      <c r="L8" s="385"/>
      <c r="M8" s="385"/>
      <c r="N8" s="386"/>
    </row>
    <row r="9" spans="2:42" ht="13.5" customHeight="1" thickBot="1" x14ac:dyDescent="0.2"/>
    <row r="10" spans="2:42" ht="30" customHeight="1" x14ac:dyDescent="0.15">
      <c r="B10" s="359" t="s">
        <v>0</v>
      </c>
      <c r="C10" s="360"/>
      <c r="D10" s="360"/>
      <c r="E10" s="360"/>
      <c r="F10" s="360"/>
      <c r="G10" s="360"/>
      <c r="H10" s="360"/>
      <c r="I10" s="360"/>
      <c r="J10" s="363" t="s">
        <v>194</v>
      </c>
      <c r="K10" s="365"/>
      <c r="L10" s="367" t="s">
        <v>3</v>
      </c>
      <c r="M10" s="365"/>
      <c r="N10" s="367" t="s">
        <v>7</v>
      </c>
      <c r="O10" s="117"/>
      <c r="P10" s="367" t="s">
        <v>5</v>
      </c>
      <c r="Q10" s="367"/>
      <c r="R10" s="377"/>
      <c r="S10" s="363" t="s">
        <v>194</v>
      </c>
      <c r="T10" s="365"/>
      <c r="U10" s="367" t="s">
        <v>3</v>
      </c>
      <c r="V10" s="365"/>
      <c r="W10" s="367" t="s">
        <v>7</v>
      </c>
      <c r="X10" s="117"/>
      <c r="Y10" s="367" t="s">
        <v>5</v>
      </c>
      <c r="Z10" s="367"/>
      <c r="AA10" s="377"/>
      <c r="AB10" s="121"/>
      <c r="AC10" s="121"/>
      <c r="AD10" s="121"/>
      <c r="AE10" s="371" t="s">
        <v>96</v>
      </c>
      <c r="AF10" s="372"/>
      <c r="AG10" s="372"/>
      <c r="AH10" s="372"/>
      <c r="AI10" s="372"/>
      <c r="AJ10" s="373"/>
      <c r="AP10" s="119" t="s">
        <v>175</v>
      </c>
    </row>
    <row r="11" spans="2:42" ht="30" customHeight="1" x14ac:dyDescent="0.15">
      <c r="B11" s="361"/>
      <c r="C11" s="362"/>
      <c r="D11" s="362"/>
      <c r="E11" s="362"/>
      <c r="F11" s="362"/>
      <c r="G11" s="362"/>
      <c r="H11" s="362"/>
      <c r="I11" s="362"/>
      <c r="J11" s="364"/>
      <c r="K11" s="366"/>
      <c r="L11" s="368"/>
      <c r="M11" s="366"/>
      <c r="N11" s="368"/>
      <c r="O11" s="118"/>
      <c r="P11" s="369" t="s">
        <v>6</v>
      </c>
      <c r="Q11" s="369"/>
      <c r="R11" s="370"/>
      <c r="S11" s="364"/>
      <c r="T11" s="366"/>
      <c r="U11" s="368"/>
      <c r="V11" s="366"/>
      <c r="W11" s="368"/>
      <c r="X11" s="118"/>
      <c r="Y11" s="369" t="s">
        <v>6</v>
      </c>
      <c r="Z11" s="369"/>
      <c r="AA11" s="370"/>
      <c r="AB11" s="121"/>
      <c r="AC11" s="121"/>
      <c r="AD11" s="121"/>
      <c r="AE11" s="374"/>
      <c r="AF11" s="375"/>
      <c r="AG11" s="375"/>
      <c r="AH11" s="375"/>
      <c r="AI11" s="375"/>
      <c r="AJ11" s="376"/>
      <c r="AP11" s="119" t="s">
        <v>176</v>
      </c>
    </row>
    <row r="12" spans="2:42" ht="30" customHeight="1" x14ac:dyDescent="0.15">
      <c r="B12" s="334" t="s">
        <v>1</v>
      </c>
      <c r="C12" s="335"/>
      <c r="D12" s="335"/>
      <c r="E12" s="335"/>
      <c r="F12" s="335"/>
      <c r="G12" s="335"/>
      <c r="H12" s="335"/>
      <c r="I12" s="336"/>
      <c r="J12" s="122" t="s">
        <v>23</v>
      </c>
      <c r="K12" s="337"/>
      <c r="L12" s="337"/>
      <c r="M12" s="337"/>
      <c r="N12" s="337"/>
      <c r="O12" s="337"/>
      <c r="P12" s="337"/>
      <c r="Q12" s="338" t="s">
        <v>4</v>
      </c>
      <c r="R12" s="339"/>
      <c r="S12" s="122" t="s">
        <v>24</v>
      </c>
      <c r="T12" s="337"/>
      <c r="U12" s="337"/>
      <c r="V12" s="337"/>
      <c r="W12" s="337"/>
      <c r="X12" s="337"/>
      <c r="Y12" s="337"/>
      <c r="Z12" s="338" t="s">
        <v>4</v>
      </c>
      <c r="AA12" s="339"/>
      <c r="AB12" s="123"/>
      <c r="AC12" s="121"/>
      <c r="AD12" s="121"/>
      <c r="AE12" s="491">
        <f>V66</f>
        <v>0</v>
      </c>
      <c r="AF12" s="492"/>
      <c r="AG12" s="492"/>
      <c r="AH12" s="492"/>
      <c r="AI12" s="492"/>
      <c r="AJ12" s="495" t="s">
        <v>97</v>
      </c>
    </row>
    <row r="13" spans="2:42" ht="30" customHeight="1" thickBot="1" x14ac:dyDescent="0.2">
      <c r="B13" s="352" t="s">
        <v>2</v>
      </c>
      <c r="C13" s="353"/>
      <c r="D13" s="353"/>
      <c r="E13" s="353"/>
      <c r="F13" s="353"/>
      <c r="G13" s="353"/>
      <c r="H13" s="353"/>
      <c r="I13" s="354"/>
      <c r="J13" s="124"/>
      <c r="K13" s="355"/>
      <c r="L13" s="355"/>
      <c r="M13" s="355"/>
      <c r="N13" s="355"/>
      <c r="O13" s="355"/>
      <c r="P13" s="355"/>
      <c r="Q13" s="356" t="s">
        <v>8</v>
      </c>
      <c r="R13" s="357"/>
      <c r="S13" s="124"/>
      <c r="T13" s="355"/>
      <c r="U13" s="355"/>
      <c r="V13" s="355"/>
      <c r="W13" s="355"/>
      <c r="X13" s="355"/>
      <c r="Y13" s="355"/>
      <c r="Z13" s="356" t="s">
        <v>8</v>
      </c>
      <c r="AA13" s="357"/>
      <c r="AB13" s="125"/>
      <c r="AC13" s="121"/>
      <c r="AD13" s="121"/>
      <c r="AE13" s="493"/>
      <c r="AF13" s="494"/>
      <c r="AG13" s="494"/>
      <c r="AH13" s="494"/>
      <c r="AI13" s="494"/>
      <c r="AJ13" s="496"/>
    </row>
    <row r="14" spans="2:42" ht="30" customHeight="1" x14ac:dyDescent="0.15">
      <c r="B14" s="340" t="s">
        <v>9</v>
      </c>
      <c r="C14" s="341"/>
      <c r="D14" s="341"/>
      <c r="E14" s="341"/>
      <c r="F14" s="342"/>
      <c r="G14" s="343"/>
      <c r="H14" s="343"/>
      <c r="I14" s="343"/>
      <c r="J14" s="340" t="s">
        <v>17</v>
      </c>
      <c r="K14" s="342"/>
      <c r="L14" s="342"/>
      <c r="M14" s="342"/>
      <c r="N14" s="342"/>
      <c r="O14" s="342"/>
      <c r="P14" s="342"/>
      <c r="Q14" s="342"/>
      <c r="R14" s="344"/>
      <c r="S14" s="340" t="s">
        <v>17</v>
      </c>
      <c r="T14" s="342"/>
      <c r="U14" s="342"/>
      <c r="V14" s="342"/>
      <c r="W14" s="342"/>
      <c r="X14" s="342"/>
      <c r="Y14" s="342"/>
      <c r="Z14" s="342"/>
      <c r="AA14" s="344"/>
      <c r="AB14" s="126"/>
      <c r="AC14" s="126"/>
      <c r="AD14" s="126"/>
      <c r="AE14" s="126"/>
      <c r="AF14" s="126"/>
      <c r="AG14" s="126"/>
      <c r="AH14" s="126"/>
      <c r="AI14" s="126"/>
      <c r="AJ14" s="126"/>
    </row>
    <row r="15" spans="2:42" ht="30" customHeight="1" x14ac:dyDescent="0.15">
      <c r="B15" s="348" t="s">
        <v>10</v>
      </c>
      <c r="C15" s="349"/>
      <c r="D15" s="349"/>
      <c r="E15" s="350"/>
      <c r="F15" s="346" t="s">
        <v>11</v>
      </c>
      <c r="G15" s="351"/>
      <c r="H15" s="351"/>
      <c r="I15" s="351"/>
      <c r="J15" s="345"/>
      <c r="K15" s="346"/>
      <c r="L15" s="346"/>
      <c r="M15" s="346"/>
      <c r="N15" s="346"/>
      <c r="O15" s="346"/>
      <c r="P15" s="346"/>
      <c r="Q15" s="346"/>
      <c r="R15" s="347"/>
      <c r="S15" s="345"/>
      <c r="T15" s="346"/>
      <c r="U15" s="346"/>
      <c r="V15" s="346"/>
      <c r="W15" s="346"/>
      <c r="X15" s="346"/>
      <c r="Y15" s="346"/>
      <c r="Z15" s="346"/>
      <c r="AA15" s="347"/>
      <c r="AB15" s="126"/>
      <c r="AC15" s="126"/>
      <c r="AD15" s="126"/>
      <c r="AF15" s="127"/>
      <c r="AG15" s="127"/>
      <c r="AH15" s="127"/>
      <c r="AI15" s="127"/>
      <c r="AJ15" s="127"/>
    </row>
    <row r="16" spans="2:42" ht="30" customHeight="1" x14ac:dyDescent="0.15">
      <c r="B16" s="399" t="s">
        <v>102</v>
      </c>
      <c r="C16" s="400"/>
      <c r="D16" s="400"/>
      <c r="E16" s="401"/>
      <c r="F16" s="402"/>
      <c r="G16" s="403"/>
      <c r="H16" s="403"/>
      <c r="I16" s="128" t="s">
        <v>18</v>
      </c>
      <c r="J16" s="129"/>
      <c r="K16" s="398" t="str">
        <f>IF(F16="","",ROUNDDOWN(F16*K13/10*K12/(K12+T12),0))</f>
        <v/>
      </c>
      <c r="L16" s="398"/>
      <c r="M16" s="398"/>
      <c r="N16" s="398"/>
      <c r="O16" s="398"/>
      <c r="P16" s="398"/>
      <c r="Q16" s="398"/>
      <c r="R16" s="130" t="s">
        <v>18</v>
      </c>
      <c r="S16" s="129"/>
      <c r="T16" s="398" t="str">
        <f>IF(OR(F16="",T12=""),"",ROUNDDOWN(F16*T13/10*T12/(K12+T12),0))</f>
        <v/>
      </c>
      <c r="U16" s="398"/>
      <c r="V16" s="398"/>
      <c r="W16" s="398"/>
      <c r="X16" s="398"/>
      <c r="Y16" s="398"/>
      <c r="Z16" s="398"/>
      <c r="AA16" s="130" t="s">
        <v>18</v>
      </c>
      <c r="AB16" s="125"/>
      <c r="AC16" s="131"/>
      <c r="AD16" s="131"/>
      <c r="AE16" s="127"/>
      <c r="AF16" s="127"/>
      <c r="AG16" s="127"/>
      <c r="AH16" s="127"/>
      <c r="AI16" s="127"/>
      <c r="AJ16" s="127"/>
    </row>
    <row r="17" spans="2:37" ht="30" customHeight="1" thickBot="1" x14ac:dyDescent="0.2">
      <c r="B17" s="387" t="s">
        <v>12</v>
      </c>
      <c r="C17" s="388"/>
      <c r="D17" s="388"/>
      <c r="E17" s="389"/>
      <c r="F17" s="390"/>
      <c r="G17" s="391"/>
      <c r="H17" s="391"/>
      <c r="I17" s="132" t="s">
        <v>18</v>
      </c>
      <c r="J17" s="133"/>
      <c r="K17" s="392" t="str">
        <f>IF(F17="","",ROUNDDOWN(F17*K13/10*K12/(K12+T12),0))</f>
        <v/>
      </c>
      <c r="L17" s="392"/>
      <c r="M17" s="392"/>
      <c r="N17" s="392"/>
      <c r="O17" s="392"/>
      <c r="P17" s="392"/>
      <c r="Q17" s="392"/>
      <c r="R17" s="134" t="s">
        <v>18</v>
      </c>
      <c r="S17" s="133"/>
      <c r="T17" s="392" t="str">
        <f>IF(OR(F17="",T12=""),"",ROUNDDOWN(F17*T13/10*T12/(K12+T12),0))</f>
        <v/>
      </c>
      <c r="U17" s="392"/>
      <c r="V17" s="392"/>
      <c r="W17" s="392"/>
      <c r="X17" s="392"/>
      <c r="Y17" s="392"/>
      <c r="Z17" s="392"/>
      <c r="AA17" s="134" t="s">
        <v>18</v>
      </c>
      <c r="AB17" s="125"/>
      <c r="AC17" s="131"/>
      <c r="AD17" s="131"/>
      <c r="AF17" s="135"/>
      <c r="AG17" s="135"/>
      <c r="AH17" s="135"/>
      <c r="AI17" s="135"/>
    </row>
    <row r="18" spans="2:37" ht="30" customHeight="1" x14ac:dyDescent="0.15">
      <c r="B18" s="387" t="s">
        <v>98</v>
      </c>
      <c r="C18" s="388"/>
      <c r="D18" s="388"/>
      <c r="E18" s="389"/>
      <c r="F18" s="390"/>
      <c r="G18" s="391"/>
      <c r="H18" s="391"/>
      <c r="I18" s="132" t="s">
        <v>18</v>
      </c>
      <c r="J18" s="133"/>
      <c r="K18" s="392" t="str">
        <f>IF(F18="","",ROUNDDOWN(F18*K13/10*K12/(K12+T12),0))</f>
        <v/>
      </c>
      <c r="L18" s="392"/>
      <c r="M18" s="392"/>
      <c r="N18" s="392"/>
      <c r="O18" s="392"/>
      <c r="P18" s="392"/>
      <c r="Q18" s="392"/>
      <c r="R18" s="134" t="s">
        <v>18</v>
      </c>
      <c r="S18" s="133"/>
      <c r="T18" s="392" t="str">
        <f>IF(OR(F18="",T12=""),"",ROUNDDOWN(F18*T13/10*T12/(K12+T12),0))</f>
        <v/>
      </c>
      <c r="U18" s="392"/>
      <c r="V18" s="392"/>
      <c r="W18" s="392"/>
      <c r="X18" s="392"/>
      <c r="Y18" s="392"/>
      <c r="Z18" s="392"/>
      <c r="AA18" s="134" t="s">
        <v>18</v>
      </c>
      <c r="AB18" s="125"/>
      <c r="AC18" s="131"/>
      <c r="AD18" s="131"/>
      <c r="AE18" s="320" t="s">
        <v>167</v>
      </c>
      <c r="AF18" s="321"/>
      <c r="AG18" s="321"/>
      <c r="AH18" s="321"/>
      <c r="AI18" s="321"/>
      <c r="AJ18" s="322"/>
    </row>
    <row r="19" spans="2:37" ht="30" customHeight="1" x14ac:dyDescent="0.15">
      <c r="B19" s="393"/>
      <c r="C19" s="394"/>
      <c r="D19" s="394"/>
      <c r="E19" s="395"/>
      <c r="F19" s="396"/>
      <c r="G19" s="397"/>
      <c r="H19" s="397"/>
      <c r="I19" s="128" t="s">
        <v>18</v>
      </c>
      <c r="J19" s="129"/>
      <c r="K19" s="398" t="str">
        <f>IF(F19="","",ROUNDDOWN(F19*K13/10*K12/(K12+T12),0))</f>
        <v/>
      </c>
      <c r="L19" s="398"/>
      <c r="M19" s="398"/>
      <c r="N19" s="398"/>
      <c r="O19" s="398"/>
      <c r="P19" s="398"/>
      <c r="Q19" s="398"/>
      <c r="R19" s="130" t="s">
        <v>18</v>
      </c>
      <c r="S19" s="129"/>
      <c r="T19" s="398" t="str">
        <f>IF(OR(F19="",T12=""),"",ROUNDDOWN(F19*T13/10*T12/(K12+T12),0))</f>
        <v/>
      </c>
      <c r="U19" s="398"/>
      <c r="V19" s="398"/>
      <c r="W19" s="398"/>
      <c r="X19" s="398"/>
      <c r="Y19" s="398"/>
      <c r="Z19" s="398"/>
      <c r="AA19" s="130" t="s">
        <v>18</v>
      </c>
      <c r="AB19" s="125"/>
      <c r="AC19" s="131"/>
      <c r="AD19" s="131"/>
      <c r="AE19" s="323"/>
      <c r="AF19" s="324"/>
      <c r="AG19" s="324"/>
      <c r="AH19" s="324"/>
      <c r="AI19" s="324"/>
      <c r="AJ19" s="325"/>
    </row>
    <row r="20" spans="2:37" ht="30" customHeight="1" thickBot="1" x14ac:dyDescent="0.2">
      <c r="B20" s="352" t="s">
        <v>13</v>
      </c>
      <c r="C20" s="353"/>
      <c r="D20" s="353"/>
      <c r="E20" s="353"/>
      <c r="F20" s="353"/>
      <c r="G20" s="353"/>
      <c r="H20" s="353"/>
      <c r="I20" s="353"/>
      <c r="J20" s="136" t="s">
        <v>25</v>
      </c>
      <c r="K20" s="404">
        <f>SUM(K16:Q19)</f>
        <v>0</v>
      </c>
      <c r="L20" s="404"/>
      <c r="M20" s="404"/>
      <c r="N20" s="404"/>
      <c r="O20" s="404"/>
      <c r="P20" s="404"/>
      <c r="Q20" s="404"/>
      <c r="R20" s="137" t="s">
        <v>18</v>
      </c>
      <c r="S20" s="136" t="s">
        <v>26</v>
      </c>
      <c r="T20" s="404">
        <f>SUM(T16:Z19)</f>
        <v>0</v>
      </c>
      <c r="U20" s="404"/>
      <c r="V20" s="404"/>
      <c r="W20" s="404"/>
      <c r="X20" s="404"/>
      <c r="Y20" s="404"/>
      <c r="Z20" s="404"/>
      <c r="AA20" s="137" t="s">
        <v>18</v>
      </c>
      <c r="AB20" s="123"/>
      <c r="AC20" s="131"/>
      <c r="AD20" s="131"/>
      <c r="AE20" s="310"/>
      <c r="AF20" s="311"/>
      <c r="AG20" s="311"/>
      <c r="AH20" s="311"/>
      <c r="AI20" s="311"/>
      <c r="AJ20" s="138" t="s">
        <v>97</v>
      </c>
    </row>
    <row r="21" spans="2:37" ht="30" customHeight="1" x14ac:dyDescent="0.15">
      <c r="B21" s="361" t="s">
        <v>14</v>
      </c>
      <c r="C21" s="362"/>
      <c r="D21" s="362"/>
      <c r="E21" s="362"/>
      <c r="F21" s="362"/>
      <c r="G21" s="362"/>
      <c r="H21" s="362"/>
      <c r="I21" s="362"/>
      <c r="J21" s="405" t="s">
        <v>20</v>
      </c>
      <c r="K21" s="406"/>
      <c r="L21" s="409" t="s">
        <v>19</v>
      </c>
      <c r="M21" s="406" t="s">
        <v>111</v>
      </c>
      <c r="N21" s="406"/>
      <c r="O21" s="406"/>
      <c r="P21" s="406"/>
      <c r="Q21" s="139"/>
      <c r="R21" s="140"/>
      <c r="S21" s="405" t="s">
        <v>20</v>
      </c>
      <c r="T21" s="406"/>
      <c r="U21" s="409" t="s">
        <v>19</v>
      </c>
      <c r="V21" s="406" t="s">
        <v>111</v>
      </c>
      <c r="W21" s="406"/>
      <c r="X21" s="406"/>
      <c r="Y21" s="406"/>
      <c r="Z21" s="139"/>
      <c r="AA21" s="140"/>
      <c r="AB21" s="141"/>
      <c r="AC21" s="141"/>
      <c r="AD21" s="121"/>
      <c r="AF21" s="135"/>
      <c r="AG21" s="135"/>
      <c r="AH21" s="135"/>
      <c r="AI21" s="135"/>
      <c r="AJ21" s="135"/>
    </row>
    <row r="22" spans="2:37" ht="30" customHeight="1" thickBot="1" x14ac:dyDescent="0.2">
      <c r="B22" s="348" t="s">
        <v>10</v>
      </c>
      <c r="C22" s="349"/>
      <c r="D22" s="349"/>
      <c r="E22" s="350"/>
      <c r="F22" s="351" t="s">
        <v>11</v>
      </c>
      <c r="G22" s="335"/>
      <c r="H22" s="335"/>
      <c r="I22" s="336"/>
      <c r="J22" s="407"/>
      <c r="K22" s="408"/>
      <c r="L22" s="410"/>
      <c r="M22" s="408"/>
      <c r="N22" s="408"/>
      <c r="O22" s="408"/>
      <c r="P22" s="408"/>
      <c r="Q22" s="142"/>
      <c r="R22" s="143"/>
      <c r="S22" s="407"/>
      <c r="T22" s="408"/>
      <c r="U22" s="410"/>
      <c r="V22" s="408"/>
      <c r="W22" s="408"/>
      <c r="X22" s="408"/>
      <c r="Y22" s="408"/>
      <c r="Z22" s="142"/>
      <c r="AA22" s="143"/>
      <c r="AB22" s="141"/>
      <c r="AC22" s="141"/>
      <c r="AD22" s="121"/>
      <c r="AE22" s="135"/>
      <c r="AF22" s="135"/>
      <c r="AG22" s="135"/>
      <c r="AH22" s="135"/>
      <c r="AI22" s="135"/>
      <c r="AJ22" s="135"/>
    </row>
    <row r="23" spans="2:37" ht="30" customHeight="1" x14ac:dyDescent="0.15">
      <c r="B23" s="399" t="s">
        <v>99</v>
      </c>
      <c r="C23" s="400"/>
      <c r="D23" s="400"/>
      <c r="E23" s="401"/>
      <c r="F23" s="402"/>
      <c r="G23" s="403"/>
      <c r="H23" s="403"/>
      <c r="I23" s="144" t="s">
        <v>18</v>
      </c>
      <c r="J23" s="411" t="str">
        <f t="shared" ref="J23:J31" si="0">IF(F23="","",F23)</f>
        <v/>
      </c>
      <c r="K23" s="412"/>
      <c r="L23" s="145" t="s">
        <v>19</v>
      </c>
      <c r="M23" s="146" t="str">
        <f>IF(K$12="","",IF(F23="","",IF(K$13=5,1,K$13/10)))</f>
        <v/>
      </c>
      <c r="N23" s="145" t="s">
        <v>21</v>
      </c>
      <c r="O23" s="412" t="str">
        <f>IF(F23="","",J23*M23)</f>
        <v/>
      </c>
      <c r="P23" s="412"/>
      <c r="Q23" s="412"/>
      <c r="R23" s="130" t="s">
        <v>18</v>
      </c>
      <c r="S23" s="411" t="str">
        <f>IF($T$12="","",F23)</f>
        <v/>
      </c>
      <c r="T23" s="412"/>
      <c r="U23" s="145" t="s">
        <v>19</v>
      </c>
      <c r="V23" s="147" t="str">
        <f>IF(T$12="","",IF(F23="","",IF(T$13=5,1,T$13/10)))</f>
        <v/>
      </c>
      <c r="W23" s="145" t="s">
        <v>21</v>
      </c>
      <c r="X23" s="412" t="str">
        <f>IF(F23="","",IF($T$12="","",IF(F23&lt;0,"エラー",S23*V23)))</f>
        <v/>
      </c>
      <c r="Y23" s="412"/>
      <c r="Z23" s="412"/>
      <c r="AA23" s="130" t="s">
        <v>18</v>
      </c>
      <c r="AB23" s="131"/>
      <c r="AC23" s="131"/>
      <c r="AD23" s="148"/>
      <c r="AE23" s="314" t="s">
        <v>109</v>
      </c>
      <c r="AF23" s="315"/>
      <c r="AG23" s="315"/>
      <c r="AH23" s="315"/>
      <c r="AI23" s="315"/>
      <c r="AJ23" s="316"/>
    </row>
    <row r="24" spans="2:37" ht="30" customHeight="1" x14ac:dyDescent="0.15">
      <c r="B24" s="387" t="s">
        <v>15</v>
      </c>
      <c r="C24" s="388"/>
      <c r="D24" s="388"/>
      <c r="E24" s="389"/>
      <c r="F24" s="390"/>
      <c r="G24" s="391"/>
      <c r="H24" s="391"/>
      <c r="I24" s="149" t="s">
        <v>18</v>
      </c>
      <c r="J24" s="414" t="str">
        <f t="shared" si="0"/>
        <v/>
      </c>
      <c r="K24" s="413"/>
      <c r="L24" s="150" t="s">
        <v>19</v>
      </c>
      <c r="M24" s="151" t="str">
        <f>IF(K$12="","",IF(F24="","",IF(K$13=5,1,K$13/10)))</f>
        <v/>
      </c>
      <c r="N24" s="150" t="s">
        <v>21</v>
      </c>
      <c r="O24" s="413" t="str">
        <f>IF(F24="","",J24*M24)</f>
        <v/>
      </c>
      <c r="P24" s="413"/>
      <c r="Q24" s="413"/>
      <c r="R24" s="134" t="s">
        <v>18</v>
      </c>
      <c r="S24" s="414" t="str">
        <f t="shared" ref="S24:S31" si="1">IF($T$12="","",F24)</f>
        <v/>
      </c>
      <c r="T24" s="413"/>
      <c r="U24" s="150" t="s">
        <v>19</v>
      </c>
      <c r="V24" s="151" t="str">
        <f t="shared" ref="V24:V31" si="2">IF(T$12="","",IF(F24="","",IF(T$13=5,1,T$13/10)))</f>
        <v/>
      </c>
      <c r="W24" s="150" t="s">
        <v>21</v>
      </c>
      <c r="X24" s="413" t="str">
        <f t="shared" ref="X24:X31" si="3">IF(F24="","",IF($T$12="","",IF(F24&lt;0,"エラー",S24*V24)))</f>
        <v/>
      </c>
      <c r="Y24" s="413"/>
      <c r="Z24" s="413"/>
      <c r="AA24" s="134" t="s">
        <v>18</v>
      </c>
      <c r="AB24" s="131"/>
      <c r="AC24" s="131"/>
      <c r="AD24" s="148"/>
      <c r="AE24" s="317"/>
      <c r="AF24" s="318"/>
      <c r="AG24" s="318"/>
      <c r="AH24" s="318"/>
      <c r="AI24" s="318"/>
      <c r="AJ24" s="319"/>
    </row>
    <row r="25" spans="2:37" ht="30" customHeight="1" thickBot="1" x14ac:dyDescent="0.2">
      <c r="B25" s="387" t="s">
        <v>103</v>
      </c>
      <c r="C25" s="388"/>
      <c r="D25" s="388"/>
      <c r="E25" s="389"/>
      <c r="F25" s="390"/>
      <c r="G25" s="391"/>
      <c r="H25" s="391"/>
      <c r="I25" s="149" t="s">
        <v>18</v>
      </c>
      <c r="J25" s="414" t="str">
        <f t="shared" si="0"/>
        <v/>
      </c>
      <c r="K25" s="413"/>
      <c r="L25" s="150" t="s">
        <v>19</v>
      </c>
      <c r="M25" s="151" t="str">
        <f t="shared" ref="M25:M31" si="4">IF(K$12="","",IF(F25="","",IF(K$13=5,1,K$13/10)))</f>
        <v/>
      </c>
      <c r="N25" s="150" t="s">
        <v>21</v>
      </c>
      <c r="O25" s="413" t="str">
        <f>IF(F25="","",J25*M25)</f>
        <v/>
      </c>
      <c r="P25" s="413"/>
      <c r="Q25" s="413"/>
      <c r="R25" s="134" t="s">
        <v>18</v>
      </c>
      <c r="S25" s="414" t="str">
        <f t="shared" si="1"/>
        <v/>
      </c>
      <c r="T25" s="413"/>
      <c r="U25" s="150" t="s">
        <v>19</v>
      </c>
      <c r="V25" s="151" t="str">
        <f t="shared" si="2"/>
        <v/>
      </c>
      <c r="W25" s="150" t="s">
        <v>21</v>
      </c>
      <c r="X25" s="413" t="str">
        <f t="shared" si="3"/>
        <v/>
      </c>
      <c r="Y25" s="413"/>
      <c r="Z25" s="413"/>
      <c r="AA25" s="134" t="s">
        <v>18</v>
      </c>
      <c r="AB25" s="131"/>
      <c r="AC25" s="131"/>
      <c r="AD25" s="148"/>
      <c r="AE25" s="312">
        <f>AE28+AE31</f>
        <v>0</v>
      </c>
      <c r="AF25" s="313"/>
      <c r="AG25" s="313"/>
      <c r="AH25" s="313"/>
      <c r="AI25" s="313"/>
      <c r="AJ25" s="152" t="s">
        <v>97</v>
      </c>
    </row>
    <row r="26" spans="2:37" ht="30" customHeight="1" thickTop="1" x14ac:dyDescent="0.15">
      <c r="B26" s="387" t="s">
        <v>104</v>
      </c>
      <c r="C26" s="388"/>
      <c r="D26" s="388"/>
      <c r="E26" s="389"/>
      <c r="F26" s="390"/>
      <c r="G26" s="391"/>
      <c r="H26" s="391"/>
      <c r="I26" s="149" t="s">
        <v>18</v>
      </c>
      <c r="J26" s="414" t="str">
        <f t="shared" ref="J26:J27" si="5">IF(F26="","",F26)</f>
        <v/>
      </c>
      <c r="K26" s="413"/>
      <c r="L26" s="150" t="s">
        <v>19</v>
      </c>
      <c r="M26" s="151" t="str">
        <f t="shared" si="4"/>
        <v/>
      </c>
      <c r="N26" s="150" t="s">
        <v>21</v>
      </c>
      <c r="O26" s="413" t="str">
        <f t="shared" ref="O26" si="6">IF(F26="","",J26*M26)</f>
        <v/>
      </c>
      <c r="P26" s="413"/>
      <c r="Q26" s="413"/>
      <c r="R26" s="134" t="s">
        <v>18</v>
      </c>
      <c r="S26" s="414" t="str">
        <f t="shared" si="1"/>
        <v/>
      </c>
      <c r="T26" s="413"/>
      <c r="U26" s="150" t="s">
        <v>19</v>
      </c>
      <c r="V26" s="151" t="str">
        <f t="shared" si="2"/>
        <v/>
      </c>
      <c r="W26" s="150" t="s">
        <v>21</v>
      </c>
      <c r="X26" s="413" t="str">
        <f t="shared" si="3"/>
        <v/>
      </c>
      <c r="Y26" s="413"/>
      <c r="Z26" s="413"/>
      <c r="AA26" s="134" t="s">
        <v>18</v>
      </c>
      <c r="AB26" s="131"/>
      <c r="AC26" s="131"/>
      <c r="AD26" s="148"/>
      <c r="AE26" s="326" t="s">
        <v>110</v>
      </c>
      <c r="AF26" s="327"/>
      <c r="AG26" s="327"/>
      <c r="AH26" s="327"/>
      <c r="AI26" s="327"/>
      <c r="AJ26" s="328"/>
    </row>
    <row r="27" spans="2:37" ht="30" customHeight="1" x14ac:dyDescent="0.15">
      <c r="B27" s="387" t="s">
        <v>105</v>
      </c>
      <c r="C27" s="388"/>
      <c r="D27" s="388"/>
      <c r="E27" s="389"/>
      <c r="F27" s="390"/>
      <c r="G27" s="391"/>
      <c r="H27" s="391"/>
      <c r="I27" s="149" t="s">
        <v>18</v>
      </c>
      <c r="J27" s="414" t="str">
        <f t="shared" si="5"/>
        <v/>
      </c>
      <c r="K27" s="413"/>
      <c r="L27" s="150" t="s">
        <v>19</v>
      </c>
      <c r="M27" s="151" t="str">
        <f t="shared" si="4"/>
        <v/>
      </c>
      <c r="N27" s="150" t="s">
        <v>21</v>
      </c>
      <c r="O27" s="413" t="str">
        <f t="shared" ref="O27:O31" si="7">IF(F27="","",J27*M27)</f>
        <v/>
      </c>
      <c r="P27" s="413"/>
      <c r="Q27" s="413"/>
      <c r="R27" s="134" t="s">
        <v>18</v>
      </c>
      <c r="S27" s="414" t="str">
        <f t="shared" si="1"/>
        <v/>
      </c>
      <c r="T27" s="413"/>
      <c r="U27" s="150" t="s">
        <v>19</v>
      </c>
      <c r="V27" s="151" t="str">
        <f t="shared" si="2"/>
        <v/>
      </c>
      <c r="W27" s="150" t="s">
        <v>21</v>
      </c>
      <c r="X27" s="413" t="str">
        <f t="shared" si="3"/>
        <v/>
      </c>
      <c r="Y27" s="413"/>
      <c r="Z27" s="413"/>
      <c r="AA27" s="134" t="s">
        <v>18</v>
      </c>
      <c r="AB27" s="131"/>
      <c r="AC27" s="131"/>
      <c r="AD27" s="148"/>
      <c r="AE27" s="329"/>
      <c r="AF27" s="330"/>
      <c r="AG27" s="330"/>
      <c r="AH27" s="330"/>
      <c r="AI27" s="330"/>
      <c r="AJ27" s="331"/>
    </row>
    <row r="28" spans="2:37" ht="30" customHeight="1" x14ac:dyDescent="0.15">
      <c r="B28" s="387" t="s">
        <v>106</v>
      </c>
      <c r="C28" s="388"/>
      <c r="D28" s="388"/>
      <c r="E28" s="389"/>
      <c r="F28" s="390"/>
      <c r="G28" s="391"/>
      <c r="H28" s="391"/>
      <c r="I28" s="149" t="s">
        <v>18</v>
      </c>
      <c r="J28" s="414" t="str">
        <f t="shared" ref="J28" si="8">IF(F28="","",F28)</f>
        <v/>
      </c>
      <c r="K28" s="413"/>
      <c r="L28" s="150" t="s">
        <v>19</v>
      </c>
      <c r="M28" s="151" t="str">
        <f t="shared" si="4"/>
        <v/>
      </c>
      <c r="N28" s="150" t="s">
        <v>21</v>
      </c>
      <c r="O28" s="413" t="str">
        <f t="shared" si="7"/>
        <v/>
      </c>
      <c r="P28" s="413"/>
      <c r="Q28" s="413"/>
      <c r="R28" s="134" t="s">
        <v>18</v>
      </c>
      <c r="S28" s="414" t="str">
        <f t="shared" si="1"/>
        <v/>
      </c>
      <c r="T28" s="413"/>
      <c r="U28" s="150" t="s">
        <v>19</v>
      </c>
      <c r="V28" s="151" t="str">
        <f t="shared" si="2"/>
        <v/>
      </c>
      <c r="W28" s="150" t="s">
        <v>21</v>
      </c>
      <c r="X28" s="413" t="str">
        <f t="shared" si="3"/>
        <v/>
      </c>
      <c r="Y28" s="413"/>
      <c r="Z28" s="413"/>
      <c r="AA28" s="134" t="s">
        <v>18</v>
      </c>
      <c r="AB28" s="131"/>
      <c r="AC28" s="131"/>
      <c r="AD28" s="148"/>
      <c r="AE28" s="332"/>
      <c r="AF28" s="333"/>
      <c r="AG28" s="333"/>
      <c r="AH28" s="333"/>
      <c r="AI28" s="333"/>
      <c r="AJ28" s="153" t="s">
        <v>97</v>
      </c>
    </row>
    <row r="29" spans="2:37" ht="30" customHeight="1" x14ac:dyDescent="0.15">
      <c r="B29" s="387"/>
      <c r="C29" s="388"/>
      <c r="D29" s="388"/>
      <c r="E29" s="389"/>
      <c r="F29" s="390"/>
      <c r="G29" s="391"/>
      <c r="H29" s="391"/>
      <c r="I29" s="149" t="s">
        <v>18</v>
      </c>
      <c r="J29" s="414" t="str">
        <f t="shared" si="0"/>
        <v/>
      </c>
      <c r="K29" s="413"/>
      <c r="L29" s="150" t="s">
        <v>19</v>
      </c>
      <c r="M29" s="154" t="str">
        <f t="shared" si="4"/>
        <v/>
      </c>
      <c r="N29" s="150" t="s">
        <v>21</v>
      </c>
      <c r="O29" s="413" t="str">
        <f t="shared" si="7"/>
        <v/>
      </c>
      <c r="P29" s="413"/>
      <c r="Q29" s="413"/>
      <c r="R29" s="134" t="s">
        <v>18</v>
      </c>
      <c r="S29" s="414" t="str">
        <f t="shared" si="1"/>
        <v/>
      </c>
      <c r="T29" s="413"/>
      <c r="U29" s="150" t="s">
        <v>19</v>
      </c>
      <c r="V29" s="151" t="str">
        <f t="shared" si="2"/>
        <v/>
      </c>
      <c r="W29" s="150" t="s">
        <v>21</v>
      </c>
      <c r="X29" s="413" t="str">
        <f t="shared" si="3"/>
        <v/>
      </c>
      <c r="Y29" s="413"/>
      <c r="Z29" s="413"/>
      <c r="AA29" s="134" t="s">
        <v>18</v>
      </c>
      <c r="AB29" s="131"/>
      <c r="AC29" s="131"/>
      <c r="AD29" s="148"/>
      <c r="AE29" s="326" t="s">
        <v>108</v>
      </c>
      <c r="AF29" s="327"/>
      <c r="AG29" s="327"/>
      <c r="AH29" s="327"/>
      <c r="AI29" s="327"/>
      <c r="AJ29" s="328"/>
    </row>
    <row r="30" spans="2:37" ht="30" customHeight="1" x14ac:dyDescent="0.15">
      <c r="B30" s="387"/>
      <c r="C30" s="388"/>
      <c r="D30" s="388"/>
      <c r="E30" s="389"/>
      <c r="F30" s="390"/>
      <c r="G30" s="391"/>
      <c r="H30" s="391"/>
      <c r="I30" s="149" t="s">
        <v>18</v>
      </c>
      <c r="J30" s="414" t="str">
        <f t="shared" ref="J30" si="9">IF(F30="","",F30)</f>
        <v/>
      </c>
      <c r="K30" s="413"/>
      <c r="L30" s="150" t="s">
        <v>19</v>
      </c>
      <c r="M30" s="154" t="str">
        <f t="shared" si="4"/>
        <v/>
      </c>
      <c r="N30" s="150" t="s">
        <v>21</v>
      </c>
      <c r="O30" s="413" t="str">
        <f t="shared" si="7"/>
        <v/>
      </c>
      <c r="P30" s="413"/>
      <c r="Q30" s="413"/>
      <c r="R30" s="134" t="s">
        <v>18</v>
      </c>
      <c r="S30" s="414" t="str">
        <f t="shared" si="1"/>
        <v/>
      </c>
      <c r="T30" s="413"/>
      <c r="U30" s="150" t="s">
        <v>19</v>
      </c>
      <c r="V30" s="151" t="str">
        <f t="shared" si="2"/>
        <v/>
      </c>
      <c r="W30" s="150" t="s">
        <v>21</v>
      </c>
      <c r="X30" s="413" t="str">
        <f t="shared" si="3"/>
        <v/>
      </c>
      <c r="Y30" s="413"/>
      <c r="Z30" s="413"/>
      <c r="AA30" s="134" t="s">
        <v>18</v>
      </c>
      <c r="AB30" s="131"/>
      <c r="AC30" s="131"/>
      <c r="AD30" s="148"/>
      <c r="AE30" s="329"/>
      <c r="AF30" s="330"/>
      <c r="AG30" s="330"/>
      <c r="AH30" s="330"/>
      <c r="AI30" s="330"/>
      <c r="AJ30" s="331"/>
    </row>
    <row r="31" spans="2:37" ht="30" customHeight="1" thickBot="1" x14ac:dyDescent="0.2">
      <c r="B31" s="461" t="s">
        <v>107</v>
      </c>
      <c r="C31" s="462"/>
      <c r="D31" s="462"/>
      <c r="E31" s="463"/>
      <c r="F31" s="464"/>
      <c r="G31" s="465"/>
      <c r="H31" s="465"/>
      <c r="I31" s="144" t="s">
        <v>18</v>
      </c>
      <c r="J31" s="411" t="str">
        <f t="shared" si="0"/>
        <v/>
      </c>
      <c r="K31" s="412"/>
      <c r="L31" s="145" t="s">
        <v>19</v>
      </c>
      <c r="M31" s="147" t="str">
        <f t="shared" si="4"/>
        <v/>
      </c>
      <c r="N31" s="145" t="s">
        <v>21</v>
      </c>
      <c r="O31" s="413" t="str">
        <f t="shared" si="7"/>
        <v/>
      </c>
      <c r="P31" s="413"/>
      <c r="Q31" s="413"/>
      <c r="R31" s="130" t="s">
        <v>18</v>
      </c>
      <c r="S31" s="411" t="str">
        <f t="shared" si="1"/>
        <v/>
      </c>
      <c r="T31" s="412"/>
      <c r="U31" s="145" t="s">
        <v>19</v>
      </c>
      <c r="V31" s="147" t="str">
        <f t="shared" si="2"/>
        <v/>
      </c>
      <c r="W31" s="145" t="s">
        <v>21</v>
      </c>
      <c r="X31" s="412" t="str">
        <f t="shared" si="3"/>
        <v/>
      </c>
      <c r="Y31" s="412"/>
      <c r="Z31" s="412"/>
      <c r="AA31" s="130" t="s">
        <v>18</v>
      </c>
      <c r="AB31" s="131"/>
      <c r="AC31" s="131"/>
      <c r="AD31" s="148"/>
      <c r="AE31" s="310"/>
      <c r="AF31" s="311"/>
      <c r="AG31" s="311"/>
      <c r="AH31" s="311"/>
      <c r="AI31" s="311"/>
      <c r="AJ31" s="138" t="s">
        <v>97</v>
      </c>
      <c r="AK31" s="155"/>
    </row>
    <row r="32" spans="2:37" ht="30" customHeight="1" thickBot="1" x14ac:dyDescent="0.2">
      <c r="B32" s="352" t="s">
        <v>13</v>
      </c>
      <c r="C32" s="353"/>
      <c r="D32" s="353"/>
      <c r="E32" s="353"/>
      <c r="F32" s="353"/>
      <c r="G32" s="353"/>
      <c r="H32" s="353"/>
      <c r="I32" s="353"/>
      <c r="J32" s="136" t="s">
        <v>27</v>
      </c>
      <c r="K32" s="458">
        <f>SUM(O23:Q31)</f>
        <v>0</v>
      </c>
      <c r="L32" s="459"/>
      <c r="M32" s="459"/>
      <c r="N32" s="459"/>
      <c r="O32" s="459"/>
      <c r="P32" s="459"/>
      <c r="Q32" s="459"/>
      <c r="R32" s="137" t="s">
        <v>18</v>
      </c>
      <c r="S32" s="136" t="s">
        <v>28</v>
      </c>
      <c r="T32" s="458">
        <f>SUM(X23:Z31)</f>
        <v>0</v>
      </c>
      <c r="U32" s="459"/>
      <c r="V32" s="459"/>
      <c r="W32" s="459"/>
      <c r="X32" s="459"/>
      <c r="Y32" s="459"/>
      <c r="Z32" s="459"/>
      <c r="AA32" s="137" t="s">
        <v>18</v>
      </c>
      <c r="AB32" s="123"/>
      <c r="AC32" s="156"/>
      <c r="AD32" s="121"/>
      <c r="AE32" s="135"/>
      <c r="AF32" s="135"/>
      <c r="AG32" s="135"/>
      <c r="AH32" s="135"/>
      <c r="AI32" s="135"/>
      <c r="AJ32" s="157"/>
    </row>
    <row r="33" spans="1:37" ht="13.5" customHeight="1" x14ac:dyDescent="0.15"/>
    <row r="34" spans="1:37" ht="13.5" customHeight="1" thickBot="1" x14ac:dyDescent="0.2"/>
    <row r="35" spans="1:37" ht="6" customHeight="1" x14ac:dyDescent="0.15">
      <c r="I35" s="158"/>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60"/>
    </row>
    <row r="36" spans="1:37" ht="30" customHeight="1" x14ac:dyDescent="0.15">
      <c r="B36" s="155"/>
      <c r="C36" s="155"/>
      <c r="D36" s="155"/>
      <c r="E36" s="155"/>
      <c r="I36" s="129"/>
      <c r="J36" s="161" t="s">
        <v>194</v>
      </c>
      <c r="K36" s="200"/>
      <c r="L36" s="161" t="s">
        <v>3</v>
      </c>
      <c r="M36" s="200"/>
      <c r="N36" s="162" t="s">
        <v>165</v>
      </c>
      <c r="O36" s="162"/>
      <c r="P36" s="162"/>
      <c r="Q36" s="162"/>
      <c r="R36" s="162"/>
      <c r="S36" s="162"/>
      <c r="T36" s="162"/>
      <c r="U36" s="162"/>
      <c r="V36" s="162"/>
      <c r="W36" s="162"/>
      <c r="X36" s="162"/>
      <c r="Y36" s="162"/>
      <c r="Z36" s="162"/>
      <c r="AA36" s="162"/>
      <c r="AB36" s="162"/>
      <c r="AC36" s="162"/>
      <c r="AD36" s="162"/>
      <c r="AE36" s="162"/>
      <c r="AF36" s="155"/>
      <c r="AG36" s="155"/>
      <c r="AH36" s="155"/>
      <c r="AI36" s="155"/>
      <c r="AJ36" s="163"/>
    </row>
    <row r="37" spans="1:37" ht="9" customHeight="1" x14ac:dyDescent="0.15">
      <c r="B37" s="155"/>
      <c r="C37" s="155"/>
      <c r="D37" s="155"/>
      <c r="E37" s="155"/>
      <c r="I37" s="129"/>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63"/>
    </row>
    <row r="38" spans="1:37" ht="30" customHeight="1" x14ac:dyDescent="0.15">
      <c r="B38" s="155"/>
      <c r="C38" s="155"/>
      <c r="D38" s="155"/>
      <c r="E38" s="155"/>
      <c r="I38" s="129"/>
      <c r="J38" s="199" t="s">
        <v>194</v>
      </c>
      <c r="K38" s="200"/>
      <c r="L38" s="161" t="s">
        <v>3</v>
      </c>
      <c r="M38" s="200"/>
      <c r="N38" s="161" t="s">
        <v>38</v>
      </c>
      <c r="O38" s="200"/>
      <c r="P38" s="161" t="s">
        <v>4</v>
      </c>
      <c r="R38" s="155"/>
      <c r="S38" s="155"/>
      <c r="T38" s="472" t="s">
        <v>39</v>
      </c>
      <c r="U38" s="472"/>
      <c r="V38" s="472"/>
      <c r="W38" s="472"/>
      <c r="Z38" s="460" t="s">
        <v>40</v>
      </c>
      <c r="AA38" s="460"/>
      <c r="AB38" s="490"/>
      <c r="AC38" s="490"/>
      <c r="AD38" s="490"/>
      <c r="AE38" s="490"/>
      <c r="AF38" s="490"/>
      <c r="AG38" s="490"/>
      <c r="AH38" s="497" t="s">
        <v>192</v>
      </c>
      <c r="AI38" s="338"/>
      <c r="AJ38" s="339"/>
    </row>
    <row r="39" spans="1:37" ht="30" customHeight="1" x14ac:dyDescent="0.15">
      <c r="B39" s="155"/>
      <c r="C39" s="155"/>
      <c r="D39" s="155"/>
      <c r="E39" s="155"/>
      <c r="I39" s="129"/>
      <c r="J39" s="155"/>
      <c r="K39" s="155"/>
      <c r="L39" s="155"/>
      <c r="M39" s="155"/>
      <c r="N39" s="155"/>
      <c r="O39" s="155"/>
      <c r="P39" s="155"/>
      <c r="Q39" s="155"/>
      <c r="R39" s="155"/>
      <c r="S39" s="155"/>
      <c r="T39" s="472"/>
      <c r="U39" s="472"/>
      <c r="V39" s="472"/>
      <c r="W39" s="472"/>
      <c r="Z39" s="460" t="s">
        <v>41</v>
      </c>
      <c r="AA39" s="460"/>
      <c r="AB39" s="490"/>
      <c r="AC39" s="490"/>
      <c r="AD39" s="490"/>
      <c r="AE39" s="490"/>
      <c r="AF39" s="490"/>
      <c r="AG39" s="490"/>
      <c r="AH39" s="498"/>
      <c r="AI39" s="499"/>
      <c r="AJ39" s="500"/>
    </row>
    <row r="40" spans="1:37" ht="6" customHeight="1" thickBot="1" x14ac:dyDescent="0.2">
      <c r="B40" s="155"/>
      <c r="C40" s="155"/>
      <c r="D40" s="155"/>
      <c r="E40" s="155"/>
      <c r="I40" s="164"/>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501"/>
      <c r="AI40" s="502"/>
      <c r="AJ40" s="503"/>
    </row>
    <row r="42" spans="1:37" ht="21" customHeight="1" thickBot="1" x14ac:dyDescent="0.2">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row>
    <row r="43" spans="1:37" ht="21" customHeight="1" thickTop="1" x14ac:dyDescent="0.15">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row>
    <row r="44" spans="1:37" ht="21" customHeight="1" thickBot="1" x14ac:dyDescent="0.2">
      <c r="A44" s="155"/>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row>
    <row r="45" spans="1:37" ht="21" customHeight="1" x14ac:dyDescent="0.15">
      <c r="A45" s="155"/>
      <c r="B45" s="473" t="s">
        <v>82</v>
      </c>
      <c r="C45" s="474"/>
      <c r="D45" s="474"/>
      <c r="E45" s="474"/>
      <c r="F45" s="474"/>
      <c r="G45" s="474"/>
      <c r="H45" s="474"/>
      <c r="I45" s="474"/>
      <c r="J45" s="474"/>
      <c r="K45" s="474"/>
      <c r="L45" s="474"/>
      <c r="M45" s="474"/>
      <c r="N45" s="474"/>
      <c r="O45" s="474"/>
      <c r="P45" s="474"/>
      <c r="Q45" s="474"/>
      <c r="R45" s="474"/>
      <c r="S45" s="474"/>
      <c r="T45" s="474"/>
      <c r="U45" s="474"/>
      <c r="V45" s="474"/>
      <c r="W45" s="474"/>
      <c r="X45" s="474"/>
      <c r="Y45" s="474"/>
      <c r="Z45" s="474"/>
      <c r="AA45" s="474"/>
      <c r="AB45" s="474"/>
      <c r="AC45" s="474"/>
      <c r="AD45" s="474"/>
      <c r="AE45" s="474"/>
      <c r="AF45" s="474"/>
      <c r="AG45" s="474"/>
      <c r="AH45" s="474"/>
      <c r="AI45" s="474"/>
      <c r="AJ45" s="475"/>
      <c r="AK45" s="155"/>
    </row>
    <row r="46" spans="1:37" ht="21" customHeight="1" thickBot="1" x14ac:dyDescent="0.2">
      <c r="A46" s="155"/>
      <c r="B46" s="476"/>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c r="AI46" s="477"/>
      <c r="AJ46" s="478"/>
      <c r="AK46" s="155"/>
    </row>
    <row r="47" spans="1:37" ht="21" customHeight="1" x14ac:dyDescent="0.15">
      <c r="A47" s="155"/>
      <c r="B47" s="155"/>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55"/>
    </row>
    <row r="48" spans="1:37" ht="23.1" customHeight="1" x14ac:dyDescent="0.15">
      <c r="B48" s="25"/>
      <c r="C48" s="25"/>
      <c r="D48" s="25"/>
      <c r="E48" s="25"/>
      <c r="F48" s="23"/>
      <c r="G48" s="23"/>
      <c r="H48" s="23"/>
      <c r="J48" s="24"/>
      <c r="K48" s="24"/>
      <c r="L48" s="24"/>
      <c r="M48" s="24"/>
      <c r="N48" s="471" t="s">
        <v>42</v>
      </c>
      <c r="O48" s="471"/>
      <c r="P48" s="471"/>
      <c r="Q48" s="471"/>
      <c r="R48" s="471"/>
      <c r="S48" s="471"/>
      <c r="T48" s="471"/>
      <c r="U48" s="471"/>
      <c r="V48" s="471"/>
      <c r="W48" s="471"/>
      <c r="X48" s="471"/>
      <c r="Y48" s="471"/>
      <c r="Z48" s="24"/>
      <c r="AA48" s="24"/>
      <c r="AB48" s="24"/>
    </row>
    <row r="49" spans="2:38" ht="23.1" customHeight="1" thickBot="1" x14ac:dyDescent="0.2"/>
    <row r="50" spans="2:38" ht="23.1" customHeight="1" x14ac:dyDescent="0.15">
      <c r="B50" s="427" t="s">
        <v>22</v>
      </c>
      <c r="C50" s="428"/>
      <c r="D50" s="428"/>
      <c r="E50" s="429"/>
      <c r="F50" s="436" t="s">
        <v>9</v>
      </c>
      <c r="G50" s="360"/>
      <c r="H50" s="360"/>
      <c r="I50" s="437"/>
      <c r="J50" s="168" t="s">
        <v>29</v>
      </c>
      <c r="K50" s="159"/>
      <c r="L50" s="159"/>
      <c r="M50" s="438" t="str">
        <f>IF(K12="","",ROUNDDOWN(K20/K12,2))</f>
        <v/>
      </c>
      <c r="N50" s="438"/>
      <c r="O50" s="438"/>
      <c r="P50" s="438"/>
      <c r="Q50" s="438"/>
      <c r="R50" s="169" t="s">
        <v>18</v>
      </c>
      <c r="S50" s="170" t="s">
        <v>32</v>
      </c>
      <c r="T50" s="159"/>
      <c r="U50" s="159"/>
      <c r="V50" s="439" t="str">
        <f>IF(T12="","",ROUNDDOWN(T20/T12,2))</f>
        <v/>
      </c>
      <c r="W50" s="439"/>
      <c r="X50" s="439"/>
      <c r="Y50" s="439"/>
      <c r="Z50" s="439"/>
      <c r="AA50" s="171" t="s">
        <v>18</v>
      </c>
      <c r="AB50" s="168" t="s">
        <v>35</v>
      </c>
      <c r="AC50" s="159"/>
      <c r="AD50" s="159"/>
      <c r="AE50" s="439" t="str">
        <f>IF(AC12="","",ROUNDDOWN(AC20/AC12,2))</f>
        <v/>
      </c>
      <c r="AF50" s="439"/>
      <c r="AG50" s="439"/>
      <c r="AH50" s="439"/>
      <c r="AI50" s="439"/>
      <c r="AJ50" s="171" t="s">
        <v>18</v>
      </c>
    </row>
    <row r="51" spans="2:38" ht="23.1" customHeight="1" x14ac:dyDescent="0.15">
      <c r="B51" s="430"/>
      <c r="C51" s="431"/>
      <c r="D51" s="431"/>
      <c r="E51" s="432"/>
      <c r="F51" s="440" t="s">
        <v>14</v>
      </c>
      <c r="G51" s="441"/>
      <c r="H51" s="441"/>
      <c r="I51" s="442"/>
      <c r="J51" s="172" t="s">
        <v>30</v>
      </c>
      <c r="K51" s="173"/>
      <c r="L51" s="173"/>
      <c r="M51" s="418" t="str">
        <f>IF(K12="","",ROUNDDOWN(K32/22,2))</f>
        <v/>
      </c>
      <c r="N51" s="418"/>
      <c r="O51" s="418"/>
      <c r="P51" s="418"/>
      <c r="Q51" s="418"/>
      <c r="R51" s="174" t="s">
        <v>18</v>
      </c>
      <c r="S51" s="175" t="s">
        <v>33</v>
      </c>
      <c r="T51" s="173"/>
      <c r="U51" s="173"/>
      <c r="V51" s="419" t="str">
        <f>IF(T12="","",ROUNDDOWN(T32/22,2))</f>
        <v/>
      </c>
      <c r="W51" s="419"/>
      <c r="X51" s="419"/>
      <c r="Y51" s="419"/>
      <c r="Z51" s="419"/>
      <c r="AA51" s="176" t="s">
        <v>18</v>
      </c>
      <c r="AB51" s="172" t="s">
        <v>36</v>
      </c>
      <c r="AC51" s="173"/>
      <c r="AD51" s="173"/>
      <c r="AE51" s="419" t="str">
        <f>IF(AC12="","",ROUNDDOWN(AC32/22,2))</f>
        <v/>
      </c>
      <c r="AF51" s="419"/>
      <c r="AG51" s="419"/>
      <c r="AH51" s="419"/>
      <c r="AI51" s="419"/>
      <c r="AJ51" s="176" t="s">
        <v>18</v>
      </c>
    </row>
    <row r="52" spans="2:38" ht="23.1" customHeight="1" thickBot="1" x14ac:dyDescent="0.2">
      <c r="B52" s="433"/>
      <c r="C52" s="434"/>
      <c r="D52" s="434"/>
      <c r="E52" s="435"/>
      <c r="F52" s="420" t="s">
        <v>13</v>
      </c>
      <c r="G52" s="353"/>
      <c r="H52" s="353"/>
      <c r="I52" s="354"/>
      <c r="J52" s="177" t="s">
        <v>31</v>
      </c>
      <c r="K52" s="165"/>
      <c r="L52" s="165"/>
      <c r="M52" s="421" t="str">
        <f>IF(K12="","",(ROUNDDOWN(M50+M51,0)))</f>
        <v/>
      </c>
      <c r="N52" s="421"/>
      <c r="O52" s="421"/>
      <c r="P52" s="421"/>
      <c r="Q52" s="421"/>
      <c r="R52" s="178" t="s">
        <v>18</v>
      </c>
      <c r="S52" s="179" t="s">
        <v>34</v>
      </c>
      <c r="T52" s="165"/>
      <c r="U52" s="165"/>
      <c r="V52" s="422" t="str">
        <f>IF(T12="","",(ROUNDDOWN(V50+V51,0)))</f>
        <v/>
      </c>
      <c r="W52" s="422"/>
      <c r="X52" s="422"/>
      <c r="Y52" s="422"/>
      <c r="Z52" s="422"/>
      <c r="AA52" s="180" t="s">
        <v>18</v>
      </c>
      <c r="AB52" s="177" t="s">
        <v>37</v>
      </c>
      <c r="AC52" s="165"/>
      <c r="AD52" s="165"/>
      <c r="AE52" s="422" t="str">
        <f>IF(AC12="","",(ROUNDDOWN(AE50+AE51,0)))</f>
        <v/>
      </c>
      <c r="AF52" s="422"/>
      <c r="AG52" s="422"/>
      <c r="AH52" s="422"/>
      <c r="AI52" s="422"/>
      <c r="AJ52" s="180" t="s">
        <v>18</v>
      </c>
    </row>
    <row r="53" spans="2:38" ht="23.1" customHeight="1" x14ac:dyDescent="0.15"/>
    <row r="54" spans="2:38" ht="23.1" customHeight="1" x14ac:dyDescent="0.15">
      <c r="B54" s="482" t="s">
        <v>85</v>
      </c>
      <c r="C54" s="482"/>
      <c r="D54" s="483">
        <f>AE25</f>
        <v>0</v>
      </c>
      <c r="E54" s="484"/>
      <c r="F54" s="485"/>
      <c r="I54" s="54" t="s">
        <v>43</v>
      </c>
      <c r="J54" s="26"/>
      <c r="K54" s="26"/>
      <c r="L54" s="26"/>
    </row>
    <row r="55" spans="2:38" ht="23.1" customHeight="1" thickBot="1" x14ac:dyDescent="0.2">
      <c r="B55" s="486" t="s">
        <v>84</v>
      </c>
      <c r="C55" s="486"/>
      <c r="D55" s="487">
        <f>IF(D54="","",ROUNDDOWN(D54/264,0))</f>
        <v>0</v>
      </c>
      <c r="E55" s="488"/>
      <c r="F55" s="489"/>
      <c r="J55" s="181" t="s">
        <v>168</v>
      </c>
      <c r="Q55" s="181" t="s">
        <v>169</v>
      </c>
    </row>
    <row r="56" spans="2:38" ht="23.1" customHeight="1" thickTop="1" thickBot="1" x14ac:dyDescent="0.2">
      <c r="B56" s="415" t="s">
        <v>86</v>
      </c>
      <c r="C56" s="416"/>
      <c r="D56" s="417" t="s">
        <v>87</v>
      </c>
      <c r="E56" s="417"/>
      <c r="F56" s="417"/>
      <c r="I56" s="182" t="s">
        <v>44</v>
      </c>
      <c r="J56" s="423">
        <f>AE20</f>
        <v>0</v>
      </c>
      <c r="K56" s="423"/>
      <c r="L56" s="423"/>
      <c r="M56" s="119" t="s">
        <v>57</v>
      </c>
      <c r="N56" s="181" t="s">
        <v>47</v>
      </c>
      <c r="O56" s="424" t="s">
        <v>59</v>
      </c>
      <c r="P56" s="424"/>
      <c r="Q56" s="424"/>
      <c r="R56" s="425">
        <f>IF(J56="","",ROUND(J56/22,-1))</f>
        <v>0</v>
      </c>
      <c r="S56" s="426"/>
      <c r="T56" s="183" t="s">
        <v>45</v>
      </c>
      <c r="V56" s="55" t="s">
        <v>46</v>
      </c>
    </row>
    <row r="57" spans="2:38" ht="23.1" customHeight="1" thickTop="1" x14ac:dyDescent="0.15">
      <c r="B57" s="453">
        <f>IF(D54="","",IF(R58&gt;D55,K12,0))</f>
        <v>0</v>
      </c>
      <c r="C57" s="453"/>
      <c r="D57" s="454">
        <f>IF(D54="",0,D55*K12)</f>
        <v>0</v>
      </c>
      <c r="E57" s="454"/>
      <c r="F57" s="454"/>
      <c r="J57" s="181" t="s">
        <v>170</v>
      </c>
      <c r="Q57" s="181" t="s">
        <v>171</v>
      </c>
      <c r="AE57" s="184" t="s">
        <v>88</v>
      </c>
      <c r="AF57" s="185"/>
      <c r="AG57" s="185"/>
      <c r="AH57" s="185"/>
      <c r="AI57" s="185"/>
      <c r="AJ57" s="186"/>
      <c r="AK57" s="187"/>
      <c r="AL57" s="155"/>
    </row>
    <row r="58" spans="2:38" ht="23.1" customHeight="1" x14ac:dyDescent="0.15">
      <c r="B58" s="453">
        <f>IF(D54="","",IF(R58&gt;D55,T12,0))</f>
        <v>0</v>
      </c>
      <c r="C58" s="453"/>
      <c r="D58" s="454">
        <f>IF(D54="",0,D55*T12)</f>
        <v>0</v>
      </c>
      <c r="E58" s="454"/>
      <c r="F58" s="454"/>
      <c r="I58" s="182" t="s">
        <v>44</v>
      </c>
      <c r="J58" s="425">
        <f>R56</f>
        <v>0</v>
      </c>
      <c r="K58" s="426"/>
      <c r="L58" s="426"/>
      <c r="M58" s="119" t="s">
        <v>57</v>
      </c>
      <c r="N58" s="181" t="s">
        <v>50</v>
      </c>
      <c r="O58" s="424" t="s">
        <v>60</v>
      </c>
      <c r="P58" s="424"/>
      <c r="Q58" s="424"/>
      <c r="R58" s="425">
        <f>IF(J58="","",ROUND(J58*2/3,0))</f>
        <v>0</v>
      </c>
      <c r="S58" s="426"/>
      <c r="T58" s="183" t="s">
        <v>45</v>
      </c>
      <c r="V58" s="28" t="s">
        <v>83</v>
      </c>
      <c r="AE58" s="188" t="s">
        <v>89</v>
      </c>
      <c r="AF58" s="155"/>
      <c r="AG58" s="155"/>
      <c r="AH58" s="155"/>
      <c r="AI58" s="155"/>
      <c r="AJ58" s="189"/>
      <c r="AK58" s="187"/>
      <c r="AL58" s="155"/>
    </row>
    <row r="59" spans="2:38" ht="23.1" customHeight="1" x14ac:dyDescent="0.15">
      <c r="B59" s="453">
        <f>IF(D54="","",IF(R58&gt;D55,AC12,0))</f>
        <v>0</v>
      </c>
      <c r="C59" s="453"/>
      <c r="D59" s="454">
        <f>IF(D54="",0,D55*AC12)</f>
        <v>0</v>
      </c>
      <c r="E59" s="454"/>
      <c r="F59" s="454"/>
      <c r="I59" s="54" t="s">
        <v>91</v>
      </c>
      <c r="P59" s="54" t="s">
        <v>48</v>
      </c>
      <c r="Y59" s="54" t="s">
        <v>49</v>
      </c>
      <c r="AE59" s="188" t="s">
        <v>90</v>
      </c>
      <c r="AF59" s="155"/>
      <c r="AG59" s="155"/>
      <c r="AH59" s="155"/>
      <c r="AI59" s="155"/>
      <c r="AJ59" s="189"/>
      <c r="AK59" s="187"/>
      <c r="AL59" s="155"/>
    </row>
    <row r="60" spans="2:38" ht="23.1" customHeight="1" x14ac:dyDescent="0.15">
      <c r="I60" s="190" t="s">
        <v>44</v>
      </c>
      <c r="J60" s="181" t="s">
        <v>61</v>
      </c>
      <c r="K60" s="448" t="str">
        <f>M52</f>
        <v/>
      </c>
      <c r="L60" s="449"/>
      <c r="M60" s="181" t="s">
        <v>64</v>
      </c>
      <c r="N60" s="181"/>
      <c r="O60" s="181"/>
      <c r="P60" s="480" t="s">
        <v>67</v>
      </c>
      <c r="Q60" s="480"/>
      <c r="R60" s="480"/>
      <c r="S60" s="190" t="s">
        <v>44</v>
      </c>
      <c r="T60" s="181" t="str">
        <f>IF(K60="","",IF(R58&gt;K60,K12,0))</f>
        <v/>
      </c>
      <c r="U60" s="181" t="s">
        <v>68</v>
      </c>
      <c r="V60" s="181"/>
      <c r="W60" s="181"/>
      <c r="X60" s="181"/>
      <c r="Y60" s="481" t="s">
        <v>71</v>
      </c>
      <c r="Z60" s="481"/>
      <c r="AA60" s="181" t="s">
        <v>51</v>
      </c>
      <c r="AB60" s="452" t="str">
        <f>IF(K60="","",K60*T60)</f>
        <v/>
      </c>
      <c r="AC60" s="452"/>
      <c r="AD60" s="181" t="s">
        <v>52</v>
      </c>
      <c r="AE60" s="187"/>
      <c r="AF60" s="455" t="str">
        <f>IF(K60="","",IF(K60&gt;=D55,IF(K13=0,IF(AB60&gt;=D62,D62,AB60),AB60),D57))</f>
        <v/>
      </c>
      <c r="AG60" s="455"/>
      <c r="AH60" s="455"/>
      <c r="AI60" s="155" t="s">
        <v>52</v>
      </c>
      <c r="AJ60" s="189"/>
      <c r="AK60" s="187"/>
      <c r="AL60" s="155"/>
    </row>
    <row r="61" spans="2:38" ht="23.1" customHeight="1" x14ac:dyDescent="0.15">
      <c r="B61" s="456" t="s">
        <v>92</v>
      </c>
      <c r="C61" s="338"/>
      <c r="D61" s="338"/>
      <c r="E61" s="338"/>
      <c r="F61" s="457"/>
      <c r="I61" s="190" t="s">
        <v>44</v>
      </c>
      <c r="J61" s="181" t="s">
        <v>62</v>
      </c>
      <c r="K61" s="479" t="str">
        <f>V52</f>
        <v/>
      </c>
      <c r="L61" s="479"/>
      <c r="M61" s="181" t="s">
        <v>65</v>
      </c>
      <c r="N61" s="181"/>
      <c r="O61" s="181"/>
      <c r="P61" s="480" t="s">
        <v>69</v>
      </c>
      <c r="Q61" s="480"/>
      <c r="R61" s="480"/>
      <c r="S61" s="190" t="s">
        <v>44</v>
      </c>
      <c r="T61" s="181" t="str">
        <f>IF(K61="","",IF(R58&gt;K61,T12,0))</f>
        <v/>
      </c>
      <c r="U61" s="181" t="s">
        <v>73</v>
      </c>
      <c r="V61" s="181"/>
      <c r="W61" s="181"/>
      <c r="X61" s="181"/>
      <c r="Y61" s="481" t="s">
        <v>72</v>
      </c>
      <c r="Z61" s="481"/>
      <c r="AA61" s="181" t="s">
        <v>51</v>
      </c>
      <c r="AB61" s="452" t="str">
        <f>IF(K61="","",K61*T61)</f>
        <v/>
      </c>
      <c r="AC61" s="452"/>
      <c r="AD61" s="181" t="s">
        <v>52</v>
      </c>
      <c r="AE61" s="187"/>
      <c r="AF61" s="455" t="str">
        <f>IF(K61="","",IF(K61&gt;=D55,IF(T13=0,IF(AB61&gt;=D63,D63,AB61),AB61),D58))</f>
        <v/>
      </c>
      <c r="AG61" s="455"/>
      <c r="AH61" s="455"/>
      <c r="AI61" s="155" t="s">
        <v>52</v>
      </c>
      <c r="AJ61" s="189"/>
      <c r="AK61" s="187"/>
      <c r="AL61" s="155"/>
    </row>
    <row r="62" spans="2:38" ht="23.1" customHeight="1" x14ac:dyDescent="0.15">
      <c r="B62" s="443" t="s">
        <v>93</v>
      </c>
      <c r="C62" s="443"/>
      <c r="D62" s="444">
        <f>K32</f>
        <v>0</v>
      </c>
      <c r="E62" s="445"/>
      <c r="F62" s="445"/>
      <c r="I62" s="190" t="s">
        <v>44</v>
      </c>
      <c r="J62" s="181" t="s">
        <v>63</v>
      </c>
      <c r="K62" s="448" t="str">
        <f>AE52</f>
        <v/>
      </c>
      <c r="L62" s="449"/>
      <c r="M62" s="181" t="s">
        <v>66</v>
      </c>
      <c r="N62" s="181"/>
      <c r="O62" s="181"/>
      <c r="P62" s="450" t="s">
        <v>70</v>
      </c>
      <c r="Q62" s="450"/>
      <c r="R62" s="450"/>
      <c r="S62" s="191" t="s">
        <v>44</v>
      </c>
      <c r="T62" s="192" t="str">
        <f>IF(K62="","",IF(R58&gt;K62,AC12,0))</f>
        <v/>
      </c>
      <c r="U62" s="192" t="s">
        <v>74</v>
      </c>
      <c r="V62" s="192"/>
      <c r="W62" s="181"/>
      <c r="X62" s="181"/>
      <c r="Y62" s="451" t="s">
        <v>75</v>
      </c>
      <c r="Z62" s="451"/>
      <c r="AA62" s="192" t="s">
        <v>51</v>
      </c>
      <c r="AB62" s="452" t="str">
        <f>IF(K62="","",K62*T62)</f>
        <v/>
      </c>
      <c r="AC62" s="452"/>
      <c r="AD62" s="181" t="s">
        <v>52</v>
      </c>
      <c r="AE62" s="187"/>
      <c r="AF62" s="470" t="str">
        <f>IF(K62="","",IF(K62&gt;=D55,IF(AC13=0,IF(AB62&gt;=D64,D64,AB62),AB62),D59))</f>
        <v/>
      </c>
      <c r="AG62" s="470"/>
      <c r="AH62" s="470"/>
      <c r="AI62" s="155" t="s">
        <v>52</v>
      </c>
      <c r="AJ62" s="189"/>
      <c r="AK62" s="187"/>
      <c r="AL62" s="155"/>
    </row>
    <row r="63" spans="2:38" ht="23.1" customHeight="1" thickBot="1" x14ac:dyDescent="0.2">
      <c r="B63" s="443" t="s">
        <v>94</v>
      </c>
      <c r="C63" s="443"/>
      <c r="D63" s="444">
        <f>T32</f>
        <v>0</v>
      </c>
      <c r="E63" s="445"/>
      <c r="F63" s="445"/>
      <c r="R63" s="190" t="s">
        <v>53</v>
      </c>
      <c r="S63" s="190" t="s">
        <v>56</v>
      </c>
      <c r="T63" s="181">
        <f>IF(J56="","",SUM(T60:T62))</f>
        <v>0</v>
      </c>
      <c r="U63" s="181" t="s">
        <v>76</v>
      </c>
      <c r="V63" s="181"/>
      <c r="AA63" s="193" t="s">
        <v>53</v>
      </c>
      <c r="AB63" s="446">
        <f>IF(J56="","",SUM(AB60:AB62))</f>
        <v>0</v>
      </c>
      <c r="AC63" s="446" t="str">
        <f t="shared" ref="AC63" si="10">IF(S56="","",SUM(AC60:AC62))</f>
        <v/>
      </c>
      <c r="AD63" s="119" t="s">
        <v>52</v>
      </c>
      <c r="AE63" s="194" t="s">
        <v>53</v>
      </c>
      <c r="AF63" s="447">
        <f>IF(J58="","",SUM(AF60:AH62))</f>
        <v>0</v>
      </c>
      <c r="AG63" s="447"/>
      <c r="AH63" s="447"/>
      <c r="AI63" s="195" t="s">
        <v>101</v>
      </c>
      <c r="AJ63" s="196"/>
      <c r="AK63" s="187"/>
      <c r="AL63" s="155"/>
    </row>
    <row r="64" spans="2:38" ht="23.1" customHeight="1" thickTop="1" x14ac:dyDescent="0.15">
      <c r="B64" s="443" t="s">
        <v>95</v>
      </c>
      <c r="C64" s="443"/>
      <c r="D64" s="444">
        <f>AC32</f>
        <v>0</v>
      </c>
      <c r="E64" s="445"/>
      <c r="F64" s="445"/>
      <c r="I64" s="54" t="s">
        <v>77</v>
      </c>
    </row>
    <row r="65" spans="9:25" ht="23.1" customHeight="1" x14ac:dyDescent="0.15">
      <c r="J65" s="181" t="s">
        <v>81</v>
      </c>
      <c r="K65" s="181"/>
      <c r="L65" s="181"/>
      <c r="M65" s="181" t="s">
        <v>80</v>
      </c>
      <c r="N65" s="181"/>
      <c r="O65" s="181"/>
      <c r="P65" s="181"/>
      <c r="Q65" s="181"/>
      <c r="R65" s="181" t="s">
        <v>54</v>
      </c>
      <c r="S65" s="181"/>
      <c r="T65" s="181"/>
      <c r="U65" s="181"/>
      <c r="V65" s="181" t="s">
        <v>55</v>
      </c>
      <c r="W65" s="181"/>
      <c r="X65" s="181"/>
    </row>
    <row r="66" spans="9:25" ht="23.1" customHeight="1" thickBot="1" x14ac:dyDescent="0.2">
      <c r="I66" s="190" t="s">
        <v>44</v>
      </c>
      <c r="J66" s="466">
        <f>R58</f>
        <v>0</v>
      </c>
      <c r="K66" s="467"/>
      <c r="L66" s="181" t="s">
        <v>52</v>
      </c>
      <c r="M66" s="197" t="s">
        <v>78</v>
      </c>
      <c r="N66" s="467">
        <f>T63</f>
        <v>0</v>
      </c>
      <c r="O66" s="467"/>
      <c r="P66" s="181" t="s">
        <v>79</v>
      </c>
      <c r="Q66" s="197" t="s">
        <v>58</v>
      </c>
      <c r="R66" s="468">
        <f>AF63</f>
        <v>0</v>
      </c>
      <c r="S66" s="468"/>
      <c r="T66" s="181" t="s">
        <v>52</v>
      </c>
      <c r="U66" s="181" t="s">
        <v>51</v>
      </c>
      <c r="V66" s="469">
        <f>IF(J66*N66-R66&lt;=0,0,J66*N66-R66)</f>
        <v>0</v>
      </c>
      <c r="W66" s="469"/>
      <c r="X66" s="469"/>
      <c r="Y66" s="198" t="s">
        <v>52</v>
      </c>
    </row>
  </sheetData>
  <sheetProtection algorithmName="SHA-512" hashValue="nUA84NhHBl5WxayzrcQ+CanlDtLTaZ2t8EzVn4HEQMc40XjZnddz/Vvct/aqJmKqzRswOgGFf4Hh4PFDCehFXw==" saltValue="Rrqy7sox4nClNjhYvpApIw==" spinCount="100000" sheet="1" selectLockedCells="1"/>
  <mergeCells count="203">
    <mergeCell ref="AB39:AG39"/>
    <mergeCell ref="AB38:AG38"/>
    <mergeCell ref="S30:T30"/>
    <mergeCell ref="X27:Z27"/>
    <mergeCell ref="X28:Z28"/>
    <mergeCell ref="X30:Z30"/>
    <mergeCell ref="AE12:AI13"/>
    <mergeCell ref="AJ12:AJ13"/>
    <mergeCell ref="X26:Z26"/>
    <mergeCell ref="AH38:AJ38"/>
    <mergeCell ref="AH39:AJ40"/>
    <mergeCell ref="J66:K66"/>
    <mergeCell ref="N66:O66"/>
    <mergeCell ref="R66:S66"/>
    <mergeCell ref="V66:X66"/>
    <mergeCell ref="AF62:AH62"/>
    <mergeCell ref="Z39:AA39"/>
    <mergeCell ref="N48:Y48"/>
    <mergeCell ref="T38:W39"/>
    <mergeCell ref="B45:AJ46"/>
    <mergeCell ref="K61:L61"/>
    <mergeCell ref="P61:R61"/>
    <mergeCell ref="Y61:Z61"/>
    <mergeCell ref="AB61:AC61"/>
    <mergeCell ref="AF61:AH61"/>
    <mergeCell ref="B59:C59"/>
    <mergeCell ref="D59:F59"/>
    <mergeCell ref="K60:L60"/>
    <mergeCell ref="P60:R60"/>
    <mergeCell ref="Y60:Z60"/>
    <mergeCell ref="AB60:AC60"/>
    <mergeCell ref="B54:C54"/>
    <mergeCell ref="D54:F54"/>
    <mergeCell ref="B55:C55"/>
    <mergeCell ref="D55:F55"/>
    <mergeCell ref="B32:I32"/>
    <mergeCell ref="K32:Q32"/>
    <mergeCell ref="T32:Z32"/>
    <mergeCell ref="Z38:AA38"/>
    <mergeCell ref="B31:E31"/>
    <mergeCell ref="F31:H31"/>
    <mergeCell ref="J31:K31"/>
    <mergeCell ref="O31:Q31"/>
    <mergeCell ref="S31:T31"/>
    <mergeCell ref="X31:Z31"/>
    <mergeCell ref="B30:E30"/>
    <mergeCell ref="F30:H30"/>
    <mergeCell ref="J30:K30"/>
    <mergeCell ref="B63:C63"/>
    <mergeCell ref="D63:F63"/>
    <mergeCell ref="AB63:AC63"/>
    <mergeCell ref="AF63:AH63"/>
    <mergeCell ref="B64:C64"/>
    <mergeCell ref="D64:F64"/>
    <mergeCell ref="B62:C62"/>
    <mergeCell ref="D62:F62"/>
    <mergeCell ref="K62:L62"/>
    <mergeCell ref="P62:R62"/>
    <mergeCell ref="Y62:Z62"/>
    <mergeCell ref="AB62:AC62"/>
    <mergeCell ref="B57:C57"/>
    <mergeCell ref="D57:F57"/>
    <mergeCell ref="B58:C58"/>
    <mergeCell ref="D58:F58"/>
    <mergeCell ref="J58:L58"/>
    <mergeCell ref="O58:Q58"/>
    <mergeCell ref="R58:S58"/>
    <mergeCell ref="AF60:AH60"/>
    <mergeCell ref="B61:F61"/>
    <mergeCell ref="B56:C56"/>
    <mergeCell ref="D56:F56"/>
    <mergeCell ref="M51:Q51"/>
    <mergeCell ref="V51:Z51"/>
    <mergeCell ref="AE51:AI51"/>
    <mergeCell ref="F52:I52"/>
    <mergeCell ref="M52:Q52"/>
    <mergeCell ref="V52:Z52"/>
    <mergeCell ref="AE52:AI52"/>
    <mergeCell ref="J56:L56"/>
    <mergeCell ref="O56:Q56"/>
    <mergeCell ref="R56:S56"/>
    <mergeCell ref="B50:E52"/>
    <mergeCell ref="F50:I50"/>
    <mergeCell ref="M50:Q50"/>
    <mergeCell ref="V50:Z50"/>
    <mergeCell ref="AE50:AI50"/>
    <mergeCell ref="F51:I51"/>
    <mergeCell ref="J27:K27"/>
    <mergeCell ref="J28:K28"/>
    <mergeCell ref="S27:T27"/>
    <mergeCell ref="S28:T28"/>
    <mergeCell ref="F27:H27"/>
    <mergeCell ref="F28:H28"/>
    <mergeCell ref="B27:E27"/>
    <mergeCell ref="B28:E28"/>
    <mergeCell ref="O27:Q27"/>
    <mergeCell ref="O28:Q28"/>
    <mergeCell ref="O30:Q30"/>
    <mergeCell ref="B25:E25"/>
    <mergeCell ref="F25:H25"/>
    <mergeCell ref="J25:K25"/>
    <mergeCell ref="O25:Q25"/>
    <mergeCell ref="S25:T25"/>
    <mergeCell ref="X25:Z25"/>
    <mergeCell ref="B24:E24"/>
    <mergeCell ref="F24:H24"/>
    <mergeCell ref="J24:K24"/>
    <mergeCell ref="O24:Q24"/>
    <mergeCell ref="S24:T24"/>
    <mergeCell ref="X24:Z24"/>
    <mergeCell ref="B29:E29"/>
    <mergeCell ref="F29:H29"/>
    <mergeCell ref="J29:K29"/>
    <mergeCell ref="O29:Q29"/>
    <mergeCell ref="S29:T29"/>
    <mergeCell ref="X29:Z29"/>
    <mergeCell ref="B26:E26"/>
    <mergeCell ref="F26:H26"/>
    <mergeCell ref="J26:K26"/>
    <mergeCell ref="O26:Q26"/>
    <mergeCell ref="S26:T26"/>
    <mergeCell ref="B23:E23"/>
    <mergeCell ref="F23:H23"/>
    <mergeCell ref="J23:K23"/>
    <mergeCell ref="O23:Q23"/>
    <mergeCell ref="S23:T23"/>
    <mergeCell ref="X23:Z23"/>
    <mergeCell ref="V21:Y22"/>
    <mergeCell ref="B22:E22"/>
    <mergeCell ref="F22:I22"/>
    <mergeCell ref="B20:I20"/>
    <mergeCell ref="K20:Q20"/>
    <mergeCell ref="T20:Z20"/>
    <mergeCell ref="B21:I21"/>
    <mergeCell ref="J21:K22"/>
    <mergeCell ref="L21:L22"/>
    <mergeCell ref="M21:P22"/>
    <mergeCell ref="S21:T22"/>
    <mergeCell ref="U21:U22"/>
    <mergeCell ref="B18:E18"/>
    <mergeCell ref="F18:H18"/>
    <mergeCell ref="K18:Q18"/>
    <mergeCell ref="T18:Z18"/>
    <mergeCell ref="B19:E19"/>
    <mergeCell ref="F19:H19"/>
    <mergeCell ref="K19:Q19"/>
    <mergeCell ref="T19:Z19"/>
    <mergeCell ref="B16:E16"/>
    <mergeCell ref="F16:H16"/>
    <mergeCell ref="K16:Q16"/>
    <mergeCell ref="T16:Z16"/>
    <mergeCell ref="B17:E17"/>
    <mergeCell ref="F17:H17"/>
    <mergeCell ref="K17:Q17"/>
    <mergeCell ref="T17:Z17"/>
    <mergeCell ref="B2:AJ2"/>
    <mergeCell ref="B10:I11"/>
    <mergeCell ref="J10:J11"/>
    <mergeCell ref="K10:K11"/>
    <mergeCell ref="L10:L11"/>
    <mergeCell ref="M10:M11"/>
    <mergeCell ref="P11:R11"/>
    <mergeCell ref="Y11:AA11"/>
    <mergeCell ref="AE10:AJ11"/>
    <mergeCell ref="W10:W11"/>
    <mergeCell ref="Y10:AA10"/>
    <mergeCell ref="N10:N11"/>
    <mergeCell ref="P10:R10"/>
    <mergeCell ref="S10:S11"/>
    <mergeCell ref="T10:T11"/>
    <mergeCell ref="U10:U11"/>
    <mergeCell ref="V10:V11"/>
    <mergeCell ref="H5:N5"/>
    <mergeCell ref="H6:N6"/>
    <mergeCell ref="B7:G7"/>
    <mergeCell ref="B8:G8"/>
    <mergeCell ref="H7:N7"/>
    <mergeCell ref="H8:N8"/>
    <mergeCell ref="B5:G5"/>
    <mergeCell ref="B6:G6"/>
    <mergeCell ref="AE31:AI31"/>
    <mergeCell ref="AE25:AI25"/>
    <mergeCell ref="AE23:AJ24"/>
    <mergeCell ref="AE20:AI20"/>
    <mergeCell ref="AE18:AJ19"/>
    <mergeCell ref="AE29:AJ30"/>
    <mergeCell ref="AE26:AJ27"/>
    <mergeCell ref="AE28:AI28"/>
    <mergeCell ref="B12:I12"/>
    <mergeCell ref="K12:P12"/>
    <mergeCell ref="Q12:R12"/>
    <mergeCell ref="T12:Y12"/>
    <mergeCell ref="Z12:AA12"/>
    <mergeCell ref="B14:I14"/>
    <mergeCell ref="J14:R15"/>
    <mergeCell ref="S14:AA15"/>
    <mergeCell ref="B15:E15"/>
    <mergeCell ref="F15:I15"/>
    <mergeCell ref="B13:I13"/>
    <mergeCell ref="K13:P13"/>
    <mergeCell ref="Q13:R13"/>
    <mergeCell ref="T13:Y13"/>
    <mergeCell ref="Z13:AA13"/>
  </mergeCells>
  <phoneticPr fontId="1"/>
  <conditionalFormatting sqref="S23:T31">
    <cfRule type="cellIs" dxfId="8" priority="1" operator="equal">
      <formula>0</formula>
    </cfRule>
  </conditionalFormatting>
  <printOptions horizontalCentered="1"/>
  <pageMargins left="0.59055118110236227" right="0.59055118110236227" top="0.59055118110236227" bottom="0.3937007874015748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P66"/>
  <sheetViews>
    <sheetView view="pageBreakPreview" zoomScale="70" zoomScaleNormal="75" zoomScaleSheetLayoutView="70" workbookViewId="0">
      <selection activeCell="H8" sqref="H8:N8"/>
    </sheetView>
  </sheetViews>
  <sheetFormatPr defaultRowHeight="21" customHeight="1" x14ac:dyDescent="0.15"/>
  <cols>
    <col min="1" max="1" width="4.125" style="202" customWidth="1"/>
    <col min="2" max="2" width="5.625" style="202" customWidth="1"/>
    <col min="3" max="3" width="3.5" style="202" customWidth="1"/>
    <col min="4" max="4" width="5.625" style="202" customWidth="1"/>
    <col min="5" max="5" width="3.5" style="202" customWidth="1"/>
    <col min="6" max="6" width="5.625" style="202" customWidth="1"/>
    <col min="7" max="7" width="3.5" style="202" customWidth="1"/>
    <col min="8" max="8" width="5.625" style="202" customWidth="1"/>
    <col min="9" max="9" width="3.5" style="202" bestFit="1" customWidth="1"/>
    <col min="10" max="10" width="5.5" style="202" bestFit="1" customWidth="1"/>
    <col min="11" max="11" width="5.625" style="202" customWidth="1"/>
    <col min="12" max="12" width="3.5" style="202" bestFit="1" customWidth="1"/>
    <col min="13" max="13" width="5.625" style="202" customWidth="1"/>
    <col min="14" max="14" width="3.5" style="202" customWidth="1"/>
    <col min="15" max="15" width="5.625" style="202" customWidth="1"/>
    <col min="16" max="16" width="3.5" style="202" bestFit="1" customWidth="1"/>
    <col min="17" max="17" width="3.5" style="202" customWidth="1"/>
    <col min="18" max="18" width="4.375" style="202" customWidth="1"/>
    <col min="19" max="19" width="5.5" style="202" bestFit="1" customWidth="1"/>
    <col min="20" max="20" width="5.625" style="202" customWidth="1"/>
    <col min="21" max="21" width="3.5" style="202" bestFit="1" customWidth="1"/>
    <col min="22" max="22" width="5.625" style="202" customWidth="1"/>
    <col min="23" max="23" width="3.5" style="202" customWidth="1"/>
    <col min="24" max="24" width="5.625" style="202" customWidth="1"/>
    <col min="25" max="26" width="3.5" style="202" customWidth="1"/>
    <col min="27" max="27" width="3.5" style="202" bestFit="1" customWidth="1"/>
    <col min="28" max="28" width="5.5" style="202" bestFit="1" customWidth="1"/>
    <col min="29" max="29" width="5.625" style="202" customWidth="1"/>
    <col min="30" max="30" width="3.5" style="202" bestFit="1" customWidth="1"/>
    <col min="31" max="31" width="5.625" style="202" customWidth="1"/>
    <col min="32" max="32" width="3.5" style="202" customWidth="1"/>
    <col min="33" max="33" width="5.625" style="202" customWidth="1"/>
    <col min="34" max="35" width="3.5" style="202" customWidth="1"/>
    <col min="36" max="36" width="3.5" style="202" bestFit="1" customWidth="1"/>
    <col min="37" max="37" width="4.125" style="202" customWidth="1"/>
    <col min="38" max="16384" width="9" style="202"/>
  </cols>
  <sheetData>
    <row r="2" spans="2:42" ht="21" customHeight="1" x14ac:dyDescent="0.15">
      <c r="B2" s="517" t="s">
        <v>100</v>
      </c>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row>
    <row r="3" spans="2:42" ht="21" customHeight="1" x14ac:dyDescent="0.15">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row>
    <row r="4" spans="2:42" ht="21" customHeight="1" thickBot="1" x14ac:dyDescent="0.2">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row>
    <row r="5" spans="2:42" ht="30" customHeight="1" x14ac:dyDescent="0.15">
      <c r="B5" s="518" t="s">
        <v>112</v>
      </c>
      <c r="C5" s="519"/>
      <c r="D5" s="519"/>
      <c r="E5" s="519"/>
      <c r="F5" s="519"/>
      <c r="G5" s="520"/>
      <c r="H5" s="518" t="s">
        <v>114</v>
      </c>
      <c r="I5" s="519"/>
      <c r="J5" s="519"/>
      <c r="K5" s="519"/>
      <c r="L5" s="519"/>
      <c r="M5" s="519"/>
      <c r="N5" s="520"/>
      <c r="O5" s="203"/>
      <c r="P5" s="203"/>
      <c r="Q5" s="203"/>
      <c r="R5" s="203"/>
      <c r="S5" s="203"/>
      <c r="T5" s="203"/>
      <c r="U5" s="203"/>
      <c r="V5" s="203"/>
      <c r="W5" s="203"/>
      <c r="X5" s="203"/>
      <c r="Y5" s="203"/>
      <c r="Z5" s="203"/>
      <c r="AA5" s="203"/>
      <c r="AB5" s="203"/>
      <c r="AC5" s="203"/>
      <c r="AD5" s="203"/>
      <c r="AE5" s="203"/>
      <c r="AF5" s="203"/>
      <c r="AG5" s="203"/>
      <c r="AH5" s="203"/>
      <c r="AI5" s="203"/>
      <c r="AJ5" s="203"/>
    </row>
    <row r="6" spans="2:42" ht="30" customHeight="1" thickBot="1" x14ac:dyDescent="0.2">
      <c r="B6" s="521" t="s">
        <v>113</v>
      </c>
      <c r="C6" s="522"/>
      <c r="D6" s="522"/>
      <c r="E6" s="522"/>
      <c r="F6" s="522"/>
      <c r="G6" s="523"/>
      <c r="H6" s="521" t="s">
        <v>195</v>
      </c>
      <c r="I6" s="522"/>
      <c r="J6" s="522"/>
      <c r="K6" s="522"/>
      <c r="L6" s="522"/>
      <c r="M6" s="522"/>
      <c r="N6" s="523"/>
      <c r="O6" s="203"/>
      <c r="P6" s="203"/>
      <c r="Q6" s="203"/>
      <c r="R6" s="203"/>
      <c r="S6" s="203"/>
      <c r="T6" s="203"/>
      <c r="U6" s="203"/>
      <c r="V6" s="203"/>
      <c r="W6" s="203"/>
      <c r="X6" s="203"/>
      <c r="Y6" s="203"/>
      <c r="Z6" s="203"/>
      <c r="AA6" s="203"/>
      <c r="AB6" s="203"/>
      <c r="AC6" s="203"/>
      <c r="AD6" s="203"/>
      <c r="AE6" s="203"/>
      <c r="AF6" s="203"/>
      <c r="AG6" s="203"/>
      <c r="AH6" s="203"/>
      <c r="AI6" s="203"/>
      <c r="AJ6" s="203"/>
    </row>
    <row r="7" spans="2:42" ht="30" customHeight="1" x14ac:dyDescent="0.15">
      <c r="B7" s="524" t="s">
        <v>120</v>
      </c>
      <c r="C7" s="525"/>
      <c r="D7" s="525"/>
      <c r="E7" s="525"/>
      <c r="F7" s="525"/>
      <c r="G7" s="526"/>
      <c r="H7" s="524" t="s">
        <v>121</v>
      </c>
      <c r="I7" s="525"/>
      <c r="J7" s="525"/>
      <c r="K7" s="525"/>
      <c r="L7" s="525"/>
      <c r="M7" s="525"/>
      <c r="N7" s="526"/>
      <c r="O7" s="203"/>
      <c r="P7" s="203"/>
      <c r="Q7" s="203"/>
      <c r="R7" s="203"/>
      <c r="S7" s="203"/>
      <c r="T7" s="203"/>
      <c r="U7" s="203"/>
      <c r="V7" s="203"/>
      <c r="W7" s="203"/>
      <c r="X7" s="203"/>
      <c r="Y7" s="203"/>
      <c r="Z7" s="203"/>
      <c r="AA7" s="203"/>
      <c r="AB7" s="203"/>
      <c r="AC7" s="203"/>
      <c r="AD7" s="203"/>
      <c r="AE7" s="203"/>
      <c r="AF7" s="203"/>
      <c r="AG7" s="203"/>
      <c r="AH7" s="203"/>
      <c r="AI7" s="203"/>
      <c r="AJ7" s="203"/>
    </row>
    <row r="8" spans="2:42" ht="30" customHeight="1" thickBot="1" x14ac:dyDescent="0.2">
      <c r="B8" s="504">
        <v>65432</v>
      </c>
      <c r="C8" s="505"/>
      <c r="D8" s="505"/>
      <c r="E8" s="505"/>
      <c r="F8" s="505"/>
      <c r="G8" s="506"/>
      <c r="H8" s="504">
        <v>12345678</v>
      </c>
      <c r="I8" s="505"/>
      <c r="J8" s="505"/>
      <c r="K8" s="505"/>
      <c r="L8" s="505"/>
      <c r="M8" s="505"/>
      <c r="N8" s="506"/>
    </row>
    <row r="9" spans="2:42" ht="13.5" customHeight="1" thickBot="1" x14ac:dyDescent="0.2"/>
    <row r="10" spans="2:42" ht="30" customHeight="1" x14ac:dyDescent="0.15">
      <c r="B10" s="507" t="s">
        <v>0</v>
      </c>
      <c r="C10" s="508"/>
      <c r="D10" s="508"/>
      <c r="E10" s="508"/>
      <c r="F10" s="508"/>
      <c r="G10" s="508"/>
      <c r="H10" s="508"/>
      <c r="I10" s="508"/>
      <c r="J10" s="511" t="s">
        <v>187</v>
      </c>
      <c r="K10" s="513">
        <v>1</v>
      </c>
      <c r="L10" s="515" t="s">
        <v>3</v>
      </c>
      <c r="M10" s="513">
        <v>5</v>
      </c>
      <c r="N10" s="515" t="s">
        <v>7</v>
      </c>
      <c r="O10" s="204">
        <v>1</v>
      </c>
      <c r="P10" s="515" t="s">
        <v>5</v>
      </c>
      <c r="Q10" s="515"/>
      <c r="R10" s="536"/>
      <c r="S10" s="511"/>
      <c r="T10" s="556"/>
      <c r="U10" s="515" t="s">
        <v>3</v>
      </c>
      <c r="V10" s="556"/>
      <c r="W10" s="515" t="s">
        <v>7</v>
      </c>
      <c r="X10" s="205"/>
      <c r="Y10" s="515" t="s">
        <v>5</v>
      </c>
      <c r="Z10" s="515"/>
      <c r="AA10" s="536"/>
      <c r="AB10" s="206"/>
      <c r="AC10" s="206"/>
      <c r="AD10" s="206"/>
      <c r="AE10" s="537" t="s">
        <v>96</v>
      </c>
      <c r="AF10" s="538"/>
      <c r="AG10" s="538"/>
      <c r="AH10" s="538"/>
      <c r="AI10" s="538"/>
      <c r="AJ10" s="539"/>
      <c r="AP10" s="207"/>
    </row>
    <row r="11" spans="2:42" ht="30" customHeight="1" x14ac:dyDescent="0.15">
      <c r="B11" s="509"/>
      <c r="C11" s="510"/>
      <c r="D11" s="510"/>
      <c r="E11" s="510"/>
      <c r="F11" s="510"/>
      <c r="G11" s="510"/>
      <c r="H11" s="510"/>
      <c r="I11" s="510"/>
      <c r="J11" s="512"/>
      <c r="K11" s="514"/>
      <c r="L11" s="516"/>
      <c r="M11" s="514"/>
      <c r="N11" s="516"/>
      <c r="O11" s="208">
        <v>31</v>
      </c>
      <c r="P11" s="543" t="s">
        <v>6</v>
      </c>
      <c r="Q11" s="543"/>
      <c r="R11" s="544"/>
      <c r="S11" s="512"/>
      <c r="T11" s="557"/>
      <c r="U11" s="516"/>
      <c r="V11" s="557"/>
      <c r="W11" s="516"/>
      <c r="X11" s="209"/>
      <c r="Y11" s="543" t="s">
        <v>6</v>
      </c>
      <c r="Z11" s="543"/>
      <c r="AA11" s="544"/>
      <c r="AB11" s="206"/>
      <c r="AC11" s="206"/>
      <c r="AD11" s="206"/>
      <c r="AE11" s="540"/>
      <c r="AF11" s="541"/>
      <c r="AG11" s="541"/>
      <c r="AH11" s="541"/>
      <c r="AI11" s="541"/>
      <c r="AJ11" s="542"/>
      <c r="AP11" s="207"/>
    </row>
    <row r="12" spans="2:42" ht="30" customHeight="1" x14ac:dyDescent="0.15">
      <c r="B12" s="545" t="s">
        <v>1</v>
      </c>
      <c r="C12" s="546"/>
      <c r="D12" s="546"/>
      <c r="E12" s="546"/>
      <c r="F12" s="546"/>
      <c r="G12" s="546"/>
      <c r="H12" s="546"/>
      <c r="I12" s="547"/>
      <c r="J12" s="210" t="s">
        <v>23</v>
      </c>
      <c r="K12" s="548">
        <v>23</v>
      </c>
      <c r="L12" s="548"/>
      <c r="M12" s="548"/>
      <c r="N12" s="548"/>
      <c r="O12" s="548"/>
      <c r="P12" s="548"/>
      <c r="Q12" s="549" t="s">
        <v>4</v>
      </c>
      <c r="R12" s="550"/>
      <c r="S12" s="210" t="s">
        <v>24</v>
      </c>
      <c r="T12" s="551"/>
      <c r="U12" s="551"/>
      <c r="V12" s="551"/>
      <c r="W12" s="551"/>
      <c r="X12" s="551"/>
      <c r="Y12" s="551"/>
      <c r="Z12" s="549" t="s">
        <v>4</v>
      </c>
      <c r="AA12" s="550"/>
      <c r="AB12" s="211"/>
      <c r="AC12" s="206"/>
      <c r="AD12" s="206"/>
      <c r="AE12" s="552">
        <f>V66</f>
        <v>35029</v>
      </c>
      <c r="AF12" s="553"/>
      <c r="AG12" s="553"/>
      <c r="AH12" s="553"/>
      <c r="AI12" s="553"/>
      <c r="AJ12" s="527" t="s">
        <v>18</v>
      </c>
    </row>
    <row r="13" spans="2:42" ht="30" customHeight="1" thickBot="1" x14ac:dyDescent="0.2">
      <c r="B13" s="529" t="s">
        <v>2</v>
      </c>
      <c r="C13" s="530"/>
      <c r="D13" s="530"/>
      <c r="E13" s="530"/>
      <c r="F13" s="530"/>
      <c r="G13" s="530"/>
      <c r="H13" s="530"/>
      <c r="I13" s="531"/>
      <c r="J13" s="212"/>
      <c r="K13" s="532">
        <v>8</v>
      </c>
      <c r="L13" s="532"/>
      <c r="M13" s="532"/>
      <c r="N13" s="532"/>
      <c r="O13" s="532"/>
      <c r="P13" s="532"/>
      <c r="Q13" s="533" t="s">
        <v>8</v>
      </c>
      <c r="R13" s="534"/>
      <c r="S13" s="212"/>
      <c r="T13" s="535"/>
      <c r="U13" s="535"/>
      <c r="V13" s="535"/>
      <c r="W13" s="535"/>
      <c r="X13" s="535"/>
      <c r="Y13" s="535"/>
      <c r="Z13" s="533" t="s">
        <v>8</v>
      </c>
      <c r="AA13" s="534"/>
      <c r="AB13" s="213"/>
      <c r="AC13" s="206"/>
      <c r="AD13" s="206"/>
      <c r="AE13" s="554"/>
      <c r="AF13" s="555"/>
      <c r="AG13" s="555"/>
      <c r="AH13" s="555"/>
      <c r="AI13" s="555"/>
      <c r="AJ13" s="528"/>
    </row>
    <row r="14" spans="2:42" ht="30" customHeight="1" x14ac:dyDescent="0.15">
      <c r="B14" s="566" t="s">
        <v>9</v>
      </c>
      <c r="C14" s="567"/>
      <c r="D14" s="567"/>
      <c r="E14" s="567"/>
      <c r="F14" s="568"/>
      <c r="G14" s="569"/>
      <c r="H14" s="569"/>
      <c r="I14" s="569"/>
      <c r="J14" s="566" t="s">
        <v>17</v>
      </c>
      <c r="K14" s="568"/>
      <c r="L14" s="568"/>
      <c r="M14" s="568"/>
      <c r="N14" s="568"/>
      <c r="O14" s="568"/>
      <c r="P14" s="568"/>
      <c r="Q14" s="568"/>
      <c r="R14" s="570"/>
      <c r="S14" s="566" t="s">
        <v>17</v>
      </c>
      <c r="T14" s="568"/>
      <c r="U14" s="568"/>
      <c r="V14" s="568"/>
      <c r="W14" s="568"/>
      <c r="X14" s="568"/>
      <c r="Y14" s="568"/>
      <c r="Z14" s="568"/>
      <c r="AA14" s="570"/>
      <c r="AB14" s="214"/>
      <c r="AC14" s="214"/>
      <c r="AD14" s="214"/>
      <c r="AE14" s="214"/>
      <c r="AF14" s="214"/>
      <c r="AG14" s="214"/>
      <c r="AH14" s="214"/>
      <c r="AI14" s="214"/>
      <c r="AJ14" s="214"/>
    </row>
    <row r="15" spans="2:42" ht="30" customHeight="1" x14ac:dyDescent="0.15">
      <c r="B15" s="574" t="s">
        <v>10</v>
      </c>
      <c r="C15" s="575"/>
      <c r="D15" s="575"/>
      <c r="E15" s="576"/>
      <c r="F15" s="572" t="s">
        <v>11</v>
      </c>
      <c r="G15" s="577"/>
      <c r="H15" s="577"/>
      <c r="I15" s="577"/>
      <c r="J15" s="571"/>
      <c r="K15" s="572"/>
      <c r="L15" s="572"/>
      <c r="M15" s="572"/>
      <c r="N15" s="572"/>
      <c r="O15" s="572"/>
      <c r="P15" s="572"/>
      <c r="Q15" s="572"/>
      <c r="R15" s="573"/>
      <c r="S15" s="571"/>
      <c r="T15" s="572"/>
      <c r="U15" s="572"/>
      <c r="V15" s="572"/>
      <c r="W15" s="572"/>
      <c r="X15" s="572"/>
      <c r="Y15" s="572"/>
      <c r="Z15" s="572"/>
      <c r="AA15" s="573"/>
      <c r="AB15" s="214"/>
      <c r="AC15" s="214"/>
      <c r="AD15" s="214"/>
      <c r="AF15" s="215"/>
      <c r="AG15" s="215"/>
      <c r="AH15" s="215"/>
      <c r="AI15" s="215"/>
      <c r="AJ15" s="215"/>
    </row>
    <row r="16" spans="2:42" ht="30" customHeight="1" x14ac:dyDescent="0.15">
      <c r="B16" s="578" t="s">
        <v>102</v>
      </c>
      <c r="C16" s="579"/>
      <c r="D16" s="579"/>
      <c r="E16" s="580"/>
      <c r="F16" s="581">
        <v>319900</v>
      </c>
      <c r="G16" s="582"/>
      <c r="H16" s="582"/>
      <c r="I16" s="216" t="s">
        <v>18</v>
      </c>
      <c r="J16" s="217"/>
      <c r="K16" s="583">
        <f>IF(F16="","",ROUNDDOWN(F16*K13/10*K12/(K12+T12),0))</f>
        <v>255920</v>
      </c>
      <c r="L16" s="583"/>
      <c r="M16" s="583"/>
      <c r="N16" s="583"/>
      <c r="O16" s="583"/>
      <c r="P16" s="583"/>
      <c r="Q16" s="583"/>
      <c r="R16" s="218" t="s">
        <v>18</v>
      </c>
      <c r="S16" s="217"/>
      <c r="T16" s="583" t="str">
        <f>IF(OR(F16="",T12=""),"",ROUNDDOWN(F16*T13/10*T12/(K12+T12),0))</f>
        <v/>
      </c>
      <c r="U16" s="583"/>
      <c r="V16" s="583"/>
      <c r="W16" s="583"/>
      <c r="X16" s="583"/>
      <c r="Y16" s="583"/>
      <c r="Z16" s="583"/>
      <c r="AA16" s="218" t="s">
        <v>18</v>
      </c>
      <c r="AB16" s="213"/>
      <c r="AC16" s="219"/>
      <c r="AD16" s="219"/>
      <c r="AE16" s="215"/>
      <c r="AF16" s="215"/>
      <c r="AG16" s="215"/>
      <c r="AH16" s="215"/>
      <c r="AI16" s="215"/>
      <c r="AJ16" s="215"/>
    </row>
    <row r="17" spans="2:37" ht="30" customHeight="1" thickBot="1" x14ac:dyDescent="0.2">
      <c r="B17" s="558" t="s">
        <v>12</v>
      </c>
      <c r="C17" s="559"/>
      <c r="D17" s="559"/>
      <c r="E17" s="560"/>
      <c r="F17" s="561">
        <v>10251</v>
      </c>
      <c r="G17" s="562"/>
      <c r="H17" s="562"/>
      <c r="I17" s="220" t="s">
        <v>18</v>
      </c>
      <c r="J17" s="221"/>
      <c r="K17" s="563">
        <f>IF(F17="","",ROUNDDOWN(F17*K13/10*K12/(K12+T12),0))</f>
        <v>8200</v>
      </c>
      <c r="L17" s="563"/>
      <c r="M17" s="563"/>
      <c r="N17" s="563"/>
      <c r="O17" s="563"/>
      <c r="P17" s="563"/>
      <c r="Q17" s="563"/>
      <c r="R17" s="222" t="s">
        <v>18</v>
      </c>
      <c r="S17" s="221"/>
      <c r="T17" s="563" t="str">
        <f>IF(OR(F17="",T12=""),"",ROUNDDOWN(F17*T13/10*T12/(K12+T12),0))</f>
        <v/>
      </c>
      <c r="U17" s="563"/>
      <c r="V17" s="563"/>
      <c r="W17" s="563"/>
      <c r="X17" s="563"/>
      <c r="Y17" s="563"/>
      <c r="Z17" s="563"/>
      <c r="AA17" s="222" t="s">
        <v>18</v>
      </c>
      <c r="AB17" s="213"/>
      <c r="AC17" s="219"/>
      <c r="AD17" s="219"/>
      <c r="AF17" s="223"/>
      <c r="AG17" s="223"/>
      <c r="AH17" s="223"/>
      <c r="AI17" s="223"/>
    </row>
    <row r="18" spans="2:37" ht="30" customHeight="1" x14ac:dyDescent="0.15">
      <c r="B18" s="558" t="s">
        <v>98</v>
      </c>
      <c r="C18" s="559"/>
      <c r="D18" s="559"/>
      <c r="E18" s="560"/>
      <c r="F18" s="564"/>
      <c r="G18" s="565"/>
      <c r="H18" s="565"/>
      <c r="I18" s="220" t="s">
        <v>18</v>
      </c>
      <c r="J18" s="221"/>
      <c r="K18" s="563" t="str">
        <f>IF(F18="","",ROUNDDOWN(F18*K13/10*K12/(K12+T12),0))</f>
        <v/>
      </c>
      <c r="L18" s="563"/>
      <c r="M18" s="563"/>
      <c r="N18" s="563"/>
      <c r="O18" s="563"/>
      <c r="P18" s="563"/>
      <c r="Q18" s="563"/>
      <c r="R18" s="222" t="s">
        <v>18</v>
      </c>
      <c r="S18" s="221"/>
      <c r="T18" s="563" t="str">
        <f>IF(OR(F18="",T12=""),"",ROUNDDOWN(F18*T13/10*T12/(K12+T12),0))</f>
        <v/>
      </c>
      <c r="U18" s="563"/>
      <c r="V18" s="563"/>
      <c r="W18" s="563"/>
      <c r="X18" s="563"/>
      <c r="Y18" s="563"/>
      <c r="Z18" s="563"/>
      <c r="AA18" s="222" t="s">
        <v>18</v>
      </c>
      <c r="AB18" s="213"/>
      <c r="AC18" s="219"/>
      <c r="AD18" s="219"/>
      <c r="AE18" s="584" t="s">
        <v>172</v>
      </c>
      <c r="AF18" s="585"/>
      <c r="AG18" s="585"/>
      <c r="AH18" s="585"/>
      <c r="AI18" s="585"/>
      <c r="AJ18" s="586"/>
    </row>
    <row r="19" spans="2:37" ht="30" customHeight="1" x14ac:dyDescent="0.15">
      <c r="B19" s="590"/>
      <c r="C19" s="591"/>
      <c r="D19" s="591"/>
      <c r="E19" s="592"/>
      <c r="F19" s="593"/>
      <c r="G19" s="594"/>
      <c r="H19" s="594"/>
      <c r="I19" s="216" t="s">
        <v>18</v>
      </c>
      <c r="J19" s="217"/>
      <c r="K19" s="583" t="str">
        <f>IF(F19="","",ROUNDDOWN(F19*K13/10*K12/(K12+T12),0))</f>
        <v/>
      </c>
      <c r="L19" s="583"/>
      <c r="M19" s="583"/>
      <c r="N19" s="583"/>
      <c r="O19" s="583"/>
      <c r="P19" s="583"/>
      <c r="Q19" s="583"/>
      <c r="R19" s="218" t="s">
        <v>18</v>
      </c>
      <c r="S19" s="217"/>
      <c r="T19" s="583" t="str">
        <f>IF(OR(F19="",T12=""),"",ROUNDDOWN(F19*T13/10*T12/(K12+T12),0))</f>
        <v/>
      </c>
      <c r="U19" s="583"/>
      <c r="V19" s="583"/>
      <c r="W19" s="583"/>
      <c r="X19" s="583"/>
      <c r="Y19" s="583"/>
      <c r="Z19" s="583"/>
      <c r="AA19" s="218" t="s">
        <v>18</v>
      </c>
      <c r="AB19" s="213"/>
      <c r="AC19" s="219"/>
      <c r="AD19" s="219"/>
      <c r="AE19" s="587"/>
      <c r="AF19" s="588"/>
      <c r="AG19" s="588"/>
      <c r="AH19" s="588"/>
      <c r="AI19" s="588"/>
      <c r="AJ19" s="589"/>
    </row>
    <row r="20" spans="2:37" ht="30" customHeight="1" thickBot="1" x14ac:dyDescent="0.2">
      <c r="B20" s="529" t="s">
        <v>13</v>
      </c>
      <c r="C20" s="530"/>
      <c r="D20" s="530"/>
      <c r="E20" s="530"/>
      <c r="F20" s="530"/>
      <c r="G20" s="530"/>
      <c r="H20" s="530"/>
      <c r="I20" s="530"/>
      <c r="J20" s="224" t="s">
        <v>25</v>
      </c>
      <c r="K20" s="595">
        <f>SUM(K16:Q19)</f>
        <v>264120</v>
      </c>
      <c r="L20" s="595"/>
      <c r="M20" s="595"/>
      <c r="N20" s="595"/>
      <c r="O20" s="595"/>
      <c r="P20" s="595"/>
      <c r="Q20" s="595"/>
      <c r="R20" s="225" t="s">
        <v>18</v>
      </c>
      <c r="S20" s="224" t="s">
        <v>26</v>
      </c>
      <c r="T20" s="595">
        <f>SUM(T16:Z19)</f>
        <v>0</v>
      </c>
      <c r="U20" s="595"/>
      <c r="V20" s="595"/>
      <c r="W20" s="595"/>
      <c r="X20" s="595"/>
      <c r="Y20" s="595"/>
      <c r="Z20" s="595"/>
      <c r="AA20" s="225" t="s">
        <v>18</v>
      </c>
      <c r="AB20" s="211"/>
      <c r="AC20" s="219"/>
      <c r="AD20" s="219"/>
      <c r="AE20" s="596">
        <v>440000</v>
      </c>
      <c r="AF20" s="597"/>
      <c r="AG20" s="597"/>
      <c r="AH20" s="597"/>
      <c r="AI20" s="597"/>
      <c r="AJ20" s="226" t="s">
        <v>18</v>
      </c>
    </row>
    <row r="21" spans="2:37" ht="30" customHeight="1" x14ac:dyDescent="0.15">
      <c r="B21" s="509" t="s">
        <v>14</v>
      </c>
      <c r="C21" s="510"/>
      <c r="D21" s="510"/>
      <c r="E21" s="510"/>
      <c r="F21" s="510"/>
      <c r="G21" s="510"/>
      <c r="H21" s="510"/>
      <c r="I21" s="510"/>
      <c r="J21" s="612" t="s">
        <v>20</v>
      </c>
      <c r="K21" s="606"/>
      <c r="L21" s="614" t="s">
        <v>19</v>
      </c>
      <c r="M21" s="606" t="s">
        <v>111</v>
      </c>
      <c r="N21" s="606"/>
      <c r="O21" s="606"/>
      <c r="P21" s="606"/>
      <c r="Q21" s="227"/>
      <c r="R21" s="228"/>
      <c r="S21" s="612" t="s">
        <v>20</v>
      </c>
      <c r="T21" s="606"/>
      <c r="U21" s="614" t="s">
        <v>19</v>
      </c>
      <c r="V21" s="606" t="s">
        <v>111</v>
      </c>
      <c r="W21" s="606"/>
      <c r="X21" s="606"/>
      <c r="Y21" s="606"/>
      <c r="Z21" s="227"/>
      <c r="AA21" s="228"/>
      <c r="AB21" s="229"/>
      <c r="AC21" s="229"/>
      <c r="AD21" s="206"/>
      <c r="AF21" s="223"/>
      <c r="AG21" s="223"/>
      <c r="AH21" s="223"/>
      <c r="AI21" s="223"/>
      <c r="AJ21" s="223"/>
    </row>
    <row r="22" spans="2:37" ht="30" customHeight="1" thickBot="1" x14ac:dyDescent="0.2">
      <c r="B22" s="574" t="s">
        <v>10</v>
      </c>
      <c r="C22" s="575"/>
      <c r="D22" s="575"/>
      <c r="E22" s="576"/>
      <c r="F22" s="577" t="s">
        <v>11</v>
      </c>
      <c r="G22" s="546"/>
      <c r="H22" s="546"/>
      <c r="I22" s="547"/>
      <c r="J22" s="613"/>
      <c r="K22" s="607"/>
      <c r="L22" s="615"/>
      <c r="M22" s="607"/>
      <c r="N22" s="607"/>
      <c r="O22" s="607"/>
      <c r="P22" s="607"/>
      <c r="Q22" s="230"/>
      <c r="R22" s="231"/>
      <c r="S22" s="613"/>
      <c r="T22" s="607"/>
      <c r="U22" s="615"/>
      <c r="V22" s="607"/>
      <c r="W22" s="607"/>
      <c r="X22" s="607"/>
      <c r="Y22" s="607"/>
      <c r="Z22" s="230"/>
      <c r="AA22" s="231"/>
      <c r="AB22" s="229"/>
      <c r="AC22" s="229"/>
      <c r="AD22" s="206"/>
      <c r="AE22" s="223"/>
      <c r="AF22" s="223"/>
      <c r="AG22" s="223"/>
      <c r="AH22" s="223"/>
      <c r="AI22" s="223"/>
      <c r="AJ22" s="223"/>
    </row>
    <row r="23" spans="2:37" ht="30" customHeight="1" x14ac:dyDescent="0.15">
      <c r="B23" s="578" t="s">
        <v>99</v>
      </c>
      <c r="C23" s="579"/>
      <c r="D23" s="579"/>
      <c r="E23" s="580"/>
      <c r="F23" s="608"/>
      <c r="G23" s="609"/>
      <c r="H23" s="609"/>
      <c r="I23" s="232" t="s">
        <v>18</v>
      </c>
      <c r="J23" s="610" t="str">
        <f t="shared" ref="J23:J31" si="0">IF(F23="","",F23)</f>
        <v/>
      </c>
      <c r="K23" s="611"/>
      <c r="L23" s="233" t="s">
        <v>19</v>
      </c>
      <c r="M23" s="234" t="str">
        <f>IF(K$12="","",IF(F23="","",IF(K$13=5,1,K$13/10)))</f>
        <v/>
      </c>
      <c r="N23" s="233" t="s">
        <v>21</v>
      </c>
      <c r="O23" s="611" t="str">
        <f>IF(F23="","",J23*M23)</f>
        <v/>
      </c>
      <c r="P23" s="611"/>
      <c r="Q23" s="611"/>
      <c r="R23" s="218" t="s">
        <v>18</v>
      </c>
      <c r="S23" s="610" t="str">
        <f>IF($T$12="","",F23)</f>
        <v/>
      </c>
      <c r="T23" s="611"/>
      <c r="U23" s="233" t="s">
        <v>19</v>
      </c>
      <c r="V23" s="235" t="str">
        <f>IF(T$12="","",IF(F23="","",IF(T$13=5,1,T$13/10)))</f>
        <v/>
      </c>
      <c r="W23" s="233" t="s">
        <v>21</v>
      </c>
      <c r="X23" s="611" t="str">
        <f>IF(F23="","",IF($T$12="","",IF(F23&lt;0,"エラー",S23*V23)))</f>
        <v/>
      </c>
      <c r="Y23" s="611"/>
      <c r="Z23" s="611"/>
      <c r="AA23" s="218" t="s">
        <v>18</v>
      </c>
      <c r="AB23" s="219"/>
      <c r="AC23" s="219"/>
      <c r="AD23" s="236"/>
      <c r="AE23" s="598" t="s">
        <v>109</v>
      </c>
      <c r="AF23" s="599"/>
      <c r="AG23" s="599"/>
      <c r="AH23" s="599"/>
      <c r="AI23" s="599"/>
      <c r="AJ23" s="600"/>
    </row>
    <row r="24" spans="2:37" ht="30" customHeight="1" x14ac:dyDescent="0.15">
      <c r="B24" s="558" t="s">
        <v>15</v>
      </c>
      <c r="C24" s="559"/>
      <c r="D24" s="559"/>
      <c r="E24" s="560"/>
      <c r="F24" s="561"/>
      <c r="G24" s="562"/>
      <c r="H24" s="562"/>
      <c r="I24" s="237" t="s">
        <v>18</v>
      </c>
      <c r="J24" s="604" t="str">
        <f t="shared" si="0"/>
        <v/>
      </c>
      <c r="K24" s="605"/>
      <c r="L24" s="238" t="s">
        <v>19</v>
      </c>
      <c r="M24" s="239" t="str">
        <f>IF(K$12="","",IF(F24="","",IF(K$13=5,1,K$13/10)))</f>
        <v/>
      </c>
      <c r="N24" s="238" t="s">
        <v>21</v>
      </c>
      <c r="O24" s="605" t="str">
        <f>IF(F24="","",J24*M24)</f>
        <v/>
      </c>
      <c r="P24" s="605"/>
      <c r="Q24" s="605"/>
      <c r="R24" s="222" t="s">
        <v>18</v>
      </c>
      <c r="S24" s="604" t="str">
        <f t="shared" ref="S24:S31" si="1">IF($T$12="","",F24)</f>
        <v/>
      </c>
      <c r="T24" s="605"/>
      <c r="U24" s="238" t="s">
        <v>19</v>
      </c>
      <c r="V24" s="239" t="str">
        <f t="shared" ref="V24:V31" si="2">IF(T$12="","",IF(F24="","",IF(T$13=5,1,T$13/10)))</f>
        <v/>
      </c>
      <c r="W24" s="238" t="s">
        <v>21</v>
      </c>
      <c r="X24" s="605" t="str">
        <f t="shared" ref="X24:X31" si="3">IF(F24="","",IF($T$12="","",IF(F24&lt;0,"エラー",S24*V24)))</f>
        <v/>
      </c>
      <c r="Y24" s="605"/>
      <c r="Z24" s="605"/>
      <c r="AA24" s="222" t="s">
        <v>18</v>
      </c>
      <c r="AB24" s="219"/>
      <c r="AC24" s="219"/>
      <c r="AD24" s="236"/>
      <c r="AE24" s="601"/>
      <c r="AF24" s="602"/>
      <c r="AG24" s="602"/>
      <c r="AH24" s="602"/>
      <c r="AI24" s="602"/>
      <c r="AJ24" s="603"/>
    </row>
    <row r="25" spans="2:37" ht="30" customHeight="1" thickBot="1" x14ac:dyDescent="0.2">
      <c r="B25" s="558" t="s">
        <v>103</v>
      </c>
      <c r="C25" s="559"/>
      <c r="D25" s="559"/>
      <c r="E25" s="560"/>
      <c r="F25" s="564"/>
      <c r="G25" s="565"/>
      <c r="H25" s="565"/>
      <c r="I25" s="237" t="s">
        <v>18</v>
      </c>
      <c r="J25" s="604" t="str">
        <f t="shared" si="0"/>
        <v/>
      </c>
      <c r="K25" s="605"/>
      <c r="L25" s="238" t="s">
        <v>19</v>
      </c>
      <c r="M25" s="239" t="str">
        <f t="shared" ref="M25:M31" si="4">IF(K$12="","",IF(F25="","",IF(K$13=5,1,K$13/10)))</f>
        <v/>
      </c>
      <c r="N25" s="238" t="s">
        <v>21</v>
      </c>
      <c r="O25" s="605" t="str">
        <f>IF(F25="","",J25*M25)</f>
        <v/>
      </c>
      <c r="P25" s="605"/>
      <c r="Q25" s="605"/>
      <c r="R25" s="222" t="s">
        <v>18</v>
      </c>
      <c r="S25" s="618" t="str">
        <f t="shared" si="1"/>
        <v/>
      </c>
      <c r="T25" s="619"/>
      <c r="U25" s="240" t="s">
        <v>19</v>
      </c>
      <c r="V25" s="241" t="str">
        <f t="shared" si="2"/>
        <v/>
      </c>
      <c r="W25" s="240" t="s">
        <v>21</v>
      </c>
      <c r="X25" s="619" t="str">
        <f t="shared" si="3"/>
        <v/>
      </c>
      <c r="Y25" s="619"/>
      <c r="Z25" s="619"/>
      <c r="AA25" s="222" t="s">
        <v>18</v>
      </c>
      <c r="AB25" s="219"/>
      <c r="AC25" s="219"/>
      <c r="AD25" s="236"/>
      <c r="AE25" s="616">
        <f>AE28+AE31</f>
        <v>0</v>
      </c>
      <c r="AF25" s="617"/>
      <c r="AG25" s="617"/>
      <c r="AH25" s="617"/>
      <c r="AI25" s="617"/>
      <c r="AJ25" s="242" t="s">
        <v>18</v>
      </c>
    </row>
    <row r="26" spans="2:37" ht="30" customHeight="1" thickTop="1" x14ac:dyDescent="0.15">
      <c r="B26" s="558" t="s">
        <v>16</v>
      </c>
      <c r="C26" s="559"/>
      <c r="D26" s="559"/>
      <c r="E26" s="560"/>
      <c r="F26" s="561">
        <v>6000</v>
      </c>
      <c r="G26" s="562"/>
      <c r="H26" s="562"/>
      <c r="I26" s="237" t="s">
        <v>18</v>
      </c>
      <c r="J26" s="604">
        <f t="shared" si="0"/>
        <v>6000</v>
      </c>
      <c r="K26" s="605"/>
      <c r="L26" s="238" t="s">
        <v>19</v>
      </c>
      <c r="M26" s="239">
        <f t="shared" si="4"/>
        <v>0.8</v>
      </c>
      <c r="N26" s="238" t="s">
        <v>21</v>
      </c>
      <c r="O26" s="605">
        <f t="shared" ref="O26:O31" si="5">IF(F26="","",J26*M26)</f>
        <v>4800</v>
      </c>
      <c r="P26" s="605"/>
      <c r="Q26" s="605"/>
      <c r="R26" s="222" t="s">
        <v>18</v>
      </c>
      <c r="S26" s="618" t="str">
        <f t="shared" si="1"/>
        <v/>
      </c>
      <c r="T26" s="619"/>
      <c r="U26" s="240" t="s">
        <v>19</v>
      </c>
      <c r="V26" s="241" t="str">
        <f t="shared" si="2"/>
        <v/>
      </c>
      <c r="W26" s="240" t="s">
        <v>21</v>
      </c>
      <c r="X26" s="619" t="str">
        <f t="shared" si="3"/>
        <v/>
      </c>
      <c r="Y26" s="619"/>
      <c r="Z26" s="619"/>
      <c r="AA26" s="222" t="s">
        <v>18</v>
      </c>
      <c r="AB26" s="219"/>
      <c r="AC26" s="219"/>
      <c r="AD26" s="236"/>
      <c r="AE26" s="620" t="s">
        <v>110</v>
      </c>
      <c r="AF26" s="621"/>
      <c r="AG26" s="621"/>
      <c r="AH26" s="621"/>
      <c r="AI26" s="621"/>
      <c r="AJ26" s="622"/>
    </row>
    <row r="27" spans="2:37" ht="30" customHeight="1" x14ac:dyDescent="0.15">
      <c r="B27" s="558" t="s">
        <v>105</v>
      </c>
      <c r="C27" s="559"/>
      <c r="D27" s="559"/>
      <c r="E27" s="560"/>
      <c r="F27" s="564"/>
      <c r="G27" s="565"/>
      <c r="H27" s="565"/>
      <c r="I27" s="237" t="s">
        <v>18</v>
      </c>
      <c r="J27" s="604" t="str">
        <f t="shared" si="0"/>
        <v/>
      </c>
      <c r="K27" s="605"/>
      <c r="L27" s="238" t="s">
        <v>19</v>
      </c>
      <c r="M27" s="239" t="str">
        <f t="shared" si="4"/>
        <v/>
      </c>
      <c r="N27" s="238" t="s">
        <v>21</v>
      </c>
      <c r="O27" s="605" t="str">
        <f t="shared" si="5"/>
        <v/>
      </c>
      <c r="P27" s="605"/>
      <c r="Q27" s="605"/>
      <c r="R27" s="222" t="s">
        <v>18</v>
      </c>
      <c r="S27" s="618" t="str">
        <f t="shared" si="1"/>
        <v/>
      </c>
      <c r="T27" s="619"/>
      <c r="U27" s="240" t="s">
        <v>19</v>
      </c>
      <c r="V27" s="241" t="str">
        <f t="shared" si="2"/>
        <v/>
      </c>
      <c r="W27" s="240" t="s">
        <v>21</v>
      </c>
      <c r="X27" s="619" t="str">
        <f t="shared" si="3"/>
        <v/>
      </c>
      <c r="Y27" s="619"/>
      <c r="Z27" s="619"/>
      <c r="AA27" s="222" t="s">
        <v>18</v>
      </c>
      <c r="AB27" s="219"/>
      <c r="AC27" s="219"/>
      <c r="AD27" s="236"/>
      <c r="AE27" s="623"/>
      <c r="AF27" s="624"/>
      <c r="AG27" s="624"/>
      <c r="AH27" s="624"/>
      <c r="AI27" s="624"/>
      <c r="AJ27" s="625"/>
    </row>
    <row r="28" spans="2:37" ht="30" customHeight="1" x14ac:dyDescent="0.15">
      <c r="B28" s="558" t="s">
        <v>106</v>
      </c>
      <c r="C28" s="559"/>
      <c r="D28" s="559"/>
      <c r="E28" s="560"/>
      <c r="F28" s="564"/>
      <c r="G28" s="565"/>
      <c r="H28" s="565"/>
      <c r="I28" s="237" t="s">
        <v>18</v>
      </c>
      <c r="J28" s="604" t="str">
        <f t="shared" si="0"/>
        <v/>
      </c>
      <c r="K28" s="605"/>
      <c r="L28" s="238" t="s">
        <v>19</v>
      </c>
      <c r="M28" s="239" t="str">
        <f t="shared" si="4"/>
        <v/>
      </c>
      <c r="N28" s="238" t="s">
        <v>21</v>
      </c>
      <c r="O28" s="605" t="str">
        <f t="shared" si="5"/>
        <v/>
      </c>
      <c r="P28" s="605"/>
      <c r="Q28" s="605"/>
      <c r="R28" s="222" t="s">
        <v>18</v>
      </c>
      <c r="S28" s="618" t="str">
        <f t="shared" si="1"/>
        <v/>
      </c>
      <c r="T28" s="619"/>
      <c r="U28" s="240" t="s">
        <v>19</v>
      </c>
      <c r="V28" s="241" t="str">
        <f t="shared" si="2"/>
        <v/>
      </c>
      <c r="W28" s="240" t="s">
        <v>21</v>
      </c>
      <c r="X28" s="619" t="str">
        <f t="shared" si="3"/>
        <v/>
      </c>
      <c r="Y28" s="619"/>
      <c r="Z28" s="619"/>
      <c r="AA28" s="222" t="s">
        <v>18</v>
      </c>
      <c r="AB28" s="219"/>
      <c r="AC28" s="219"/>
      <c r="AD28" s="236"/>
      <c r="AE28" s="626"/>
      <c r="AF28" s="627"/>
      <c r="AG28" s="627"/>
      <c r="AH28" s="627"/>
      <c r="AI28" s="627"/>
      <c r="AJ28" s="243" t="s">
        <v>18</v>
      </c>
    </row>
    <row r="29" spans="2:37" ht="30" customHeight="1" x14ac:dyDescent="0.15">
      <c r="B29" s="558"/>
      <c r="C29" s="559"/>
      <c r="D29" s="559"/>
      <c r="E29" s="560"/>
      <c r="F29" s="564"/>
      <c r="G29" s="565"/>
      <c r="H29" s="565"/>
      <c r="I29" s="237" t="s">
        <v>18</v>
      </c>
      <c r="J29" s="604" t="str">
        <f t="shared" si="0"/>
        <v/>
      </c>
      <c r="K29" s="605"/>
      <c r="L29" s="238" t="s">
        <v>19</v>
      </c>
      <c r="M29" s="244" t="str">
        <f t="shared" si="4"/>
        <v/>
      </c>
      <c r="N29" s="238" t="s">
        <v>21</v>
      </c>
      <c r="O29" s="605" t="str">
        <f t="shared" si="5"/>
        <v/>
      </c>
      <c r="P29" s="605"/>
      <c r="Q29" s="605"/>
      <c r="R29" s="222" t="s">
        <v>18</v>
      </c>
      <c r="S29" s="618" t="str">
        <f t="shared" si="1"/>
        <v/>
      </c>
      <c r="T29" s="619"/>
      <c r="U29" s="240" t="s">
        <v>19</v>
      </c>
      <c r="V29" s="241" t="str">
        <f t="shared" si="2"/>
        <v/>
      </c>
      <c r="W29" s="240" t="s">
        <v>21</v>
      </c>
      <c r="X29" s="619" t="str">
        <f t="shared" si="3"/>
        <v/>
      </c>
      <c r="Y29" s="619"/>
      <c r="Z29" s="619"/>
      <c r="AA29" s="222" t="s">
        <v>18</v>
      </c>
      <c r="AB29" s="219"/>
      <c r="AC29" s="219"/>
      <c r="AD29" s="236"/>
      <c r="AE29" s="620" t="s">
        <v>108</v>
      </c>
      <c r="AF29" s="621"/>
      <c r="AG29" s="621"/>
      <c r="AH29" s="621"/>
      <c r="AI29" s="621"/>
      <c r="AJ29" s="622"/>
    </row>
    <row r="30" spans="2:37" ht="30" customHeight="1" x14ac:dyDescent="0.15">
      <c r="B30" s="558"/>
      <c r="C30" s="559"/>
      <c r="D30" s="559"/>
      <c r="E30" s="560"/>
      <c r="F30" s="564"/>
      <c r="G30" s="565"/>
      <c r="H30" s="565"/>
      <c r="I30" s="237" t="s">
        <v>18</v>
      </c>
      <c r="J30" s="604" t="str">
        <f t="shared" si="0"/>
        <v/>
      </c>
      <c r="K30" s="605"/>
      <c r="L30" s="238" t="s">
        <v>19</v>
      </c>
      <c r="M30" s="244" t="str">
        <f t="shared" si="4"/>
        <v/>
      </c>
      <c r="N30" s="238" t="s">
        <v>21</v>
      </c>
      <c r="O30" s="605" t="str">
        <f t="shared" si="5"/>
        <v/>
      </c>
      <c r="P30" s="605"/>
      <c r="Q30" s="605"/>
      <c r="R30" s="222" t="s">
        <v>18</v>
      </c>
      <c r="S30" s="618" t="str">
        <f t="shared" si="1"/>
        <v/>
      </c>
      <c r="T30" s="619"/>
      <c r="U30" s="240" t="s">
        <v>19</v>
      </c>
      <c r="V30" s="241" t="str">
        <f t="shared" si="2"/>
        <v/>
      </c>
      <c r="W30" s="240" t="s">
        <v>21</v>
      </c>
      <c r="X30" s="619" t="str">
        <f t="shared" si="3"/>
        <v/>
      </c>
      <c r="Y30" s="619"/>
      <c r="Z30" s="619"/>
      <c r="AA30" s="222" t="s">
        <v>18</v>
      </c>
      <c r="AB30" s="219"/>
      <c r="AC30" s="219"/>
      <c r="AD30" s="236"/>
      <c r="AE30" s="623"/>
      <c r="AF30" s="624"/>
      <c r="AG30" s="624"/>
      <c r="AH30" s="624"/>
      <c r="AI30" s="624"/>
      <c r="AJ30" s="625"/>
    </row>
    <row r="31" spans="2:37" ht="30" customHeight="1" thickBot="1" x14ac:dyDescent="0.2">
      <c r="B31" s="634" t="s">
        <v>107</v>
      </c>
      <c r="C31" s="635"/>
      <c r="D31" s="635"/>
      <c r="E31" s="636"/>
      <c r="F31" s="637">
        <v>3000</v>
      </c>
      <c r="G31" s="638"/>
      <c r="H31" s="638"/>
      <c r="I31" s="232" t="s">
        <v>18</v>
      </c>
      <c r="J31" s="610">
        <f t="shared" si="0"/>
        <v>3000</v>
      </c>
      <c r="K31" s="611"/>
      <c r="L31" s="233" t="s">
        <v>19</v>
      </c>
      <c r="M31" s="235">
        <f t="shared" si="4"/>
        <v>0.8</v>
      </c>
      <c r="N31" s="233" t="s">
        <v>21</v>
      </c>
      <c r="O31" s="605">
        <f t="shared" si="5"/>
        <v>2400</v>
      </c>
      <c r="P31" s="605"/>
      <c r="Q31" s="605"/>
      <c r="R31" s="218" t="s">
        <v>18</v>
      </c>
      <c r="S31" s="639" t="str">
        <f t="shared" si="1"/>
        <v/>
      </c>
      <c r="T31" s="640"/>
      <c r="U31" s="236" t="s">
        <v>19</v>
      </c>
      <c r="V31" s="245" t="str">
        <f t="shared" si="2"/>
        <v/>
      </c>
      <c r="W31" s="236" t="s">
        <v>21</v>
      </c>
      <c r="X31" s="640" t="str">
        <f t="shared" si="3"/>
        <v/>
      </c>
      <c r="Y31" s="640"/>
      <c r="Z31" s="640"/>
      <c r="AA31" s="218" t="s">
        <v>18</v>
      </c>
      <c r="AB31" s="219"/>
      <c r="AC31" s="219"/>
      <c r="AD31" s="236"/>
      <c r="AE31" s="628"/>
      <c r="AF31" s="629"/>
      <c r="AG31" s="629"/>
      <c r="AH31" s="629"/>
      <c r="AI31" s="629"/>
      <c r="AJ31" s="226" t="s">
        <v>18</v>
      </c>
      <c r="AK31" s="246"/>
    </row>
    <row r="32" spans="2:37" ht="30" customHeight="1" thickBot="1" x14ac:dyDescent="0.2">
      <c r="B32" s="529" t="s">
        <v>13</v>
      </c>
      <c r="C32" s="530"/>
      <c r="D32" s="530"/>
      <c r="E32" s="530"/>
      <c r="F32" s="530"/>
      <c r="G32" s="530"/>
      <c r="H32" s="530"/>
      <c r="I32" s="530"/>
      <c r="J32" s="224" t="s">
        <v>27</v>
      </c>
      <c r="K32" s="630">
        <f>SUM(O23:Q31)</f>
        <v>7200</v>
      </c>
      <c r="L32" s="631"/>
      <c r="M32" s="631"/>
      <c r="N32" s="631"/>
      <c r="O32" s="631"/>
      <c r="P32" s="631"/>
      <c r="Q32" s="631"/>
      <c r="R32" s="225" t="s">
        <v>18</v>
      </c>
      <c r="S32" s="224" t="s">
        <v>28</v>
      </c>
      <c r="T32" s="630">
        <f>SUM(X23:Z31)</f>
        <v>0</v>
      </c>
      <c r="U32" s="631"/>
      <c r="V32" s="631"/>
      <c r="W32" s="631"/>
      <c r="X32" s="631"/>
      <c r="Y32" s="631"/>
      <c r="Z32" s="631"/>
      <c r="AA32" s="225" t="s">
        <v>18</v>
      </c>
      <c r="AB32" s="211"/>
      <c r="AC32" s="247"/>
      <c r="AD32" s="206"/>
      <c r="AE32" s="223"/>
      <c r="AF32" s="223"/>
      <c r="AG32" s="223"/>
      <c r="AH32" s="223"/>
      <c r="AI32" s="223"/>
      <c r="AJ32" s="248"/>
    </row>
    <row r="33" spans="1:37" ht="13.5" customHeight="1" x14ac:dyDescent="0.15"/>
    <row r="34" spans="1:37" ht="13.5" customHeight="1" thickBot="1" x14ac:dyDescent="0.2"/>
    <row r="35" spans="1:37" ht="6" customHeight="1" x14ac:dyDescent="0.15">
      <c r="I35" s="249"/>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1"/>
    </row>
    <row r="36" spans="1:37" ht="30" customHeight="1" x14ac:dyDescent="0.15">
      <c r="B36" s="246"/>
      <c r="C36" s="246"/>
      <c r="D36" s="246"/>
      <c r="E36" s="246"/>
      <c r="I36" s="217"/>
      <c r="J36" s="252" t="s">
        <v>190</v>
      </c>
      <c r="K36" s="253">
        <v>1</v>
      </c>
      <c r="L36" s="252" t="s">
        <v>3</v>
      </c>
      <c r="M36" s="253">
        <v>5</v>
      </c>
      <c r="N36" s="254" t="s">
        <v>166</v>
      </c>
      <c r="O36" s="254"/>
      <c r="P36" s="254"/>
      <c r="Q36" s="254"/>
      <c r="R36" s="254"/>
      <c r="S36" s="254"/>
      <c r="T36" s="254"/>
      <c r="U36" s="254"/>
      <c r="V36" s="254"/>
      <c r="W36" s="254"/>
      <c r="X36" s="254"/>
      <c r="Y36" s="254"/>
      <c r="Z36" s="254"/>
      <c r="AA36" s="254"/>
      <c r="AB36" s="254"/>
      <c r="AC36" s="254"/>
      <c r="AD36" s="254"/>
      <c r="AE36" s="254"/>
      <c r="AF36" s="246"/>
      <c r="AG36" s="246"/>
      <c r="AH36" s="246"/>
      <c r="AI36" s="246"/>
      <c r="AJ36" s="255"/>
    </row>
    <row r="37" spans="1:37" ht="9" customHeight="1" x14ac:dyDescent="0.15">
      <c r="B37" s="246"/>
      <c r="C37" s="246"/>
      <c r="D37" s="246"/>
      <c r="E37" s="246"/>
      <c r="I37" s="217"/>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55"/>
    </row>
    <row r="38" spans="1:37" ht="30" customHeight="1" x14ac:dyDescent="0.15">
      <c r="B38" s="246"/>
      <c r="C38" s="246"/>
      <c r="D38" s="246"/>
      <c r="E38" s="246"/>
      <c r="I38" s="217"/>
      <c r="J38" s="252" t="s">
        <v>190</v>
      </c>
      <c r="K38" s="253">
        <v>1</v>
      </c>
      <c r="L38" s="252" t="s">
        <v>3</v>
      </c>
      <c r="M38" s="253">
        <v>6</v>
      </c>
      <c r="N38" s="252" t="s">
        <v>38</v>
      </c>
      <c r="O38" s="253">
        <v>10</v>
      </c>
      <c r="P38" s="252" t="s">
        <v>4</v>
      </c>
      <c r="R38" s="246"/>
      <c r="S38" s="246"/>
      <c r="T38" s="632" t="s">
        <v>39</v>
      </c>
      <c r="U38" s="632"/>
      <c r="V38" s="632"/>
      <c r="W38" s="632"/>
      <c r="Z38" s="633" t="s">
        <v>40</v>
      </c>
      <c r="AA38" s="633"/>
      <c r="AB38" s="256" t="s">
        <v>163</v>
      </c>
      <c r="AC38" s="256"/>
      <c r="AD38" s="256"/>
      <c r="AE38" s="256"/>
      <c r="AF38" s="256"/>
      <c r="AG38" s="256"/>
      <c r="AH38" s="497" t="s">
        <v>192</v>
      </c>
      <c r="AI38" s="338"/>
      <c r="AJ38" s="339"/>
    </row>
    <row r="39" spans="1:37" ht="30" customHeight="1" x14ac:dyDescent="0.15">
      <c r="B39" s="246"/>
      <c r="C39" s="246"/>
      <c r="D39" s="246"/>
      <c r="E39" s="246"/>
      <c r="I39" s="217"/>
      <c r="J39" s="246"/>
      <c r="K39" s="246"/>
      <c r="L39" s="246"/>
      <c r="M39" s="246"/>
      <c r="N39" s="246"/>
      <c r="O39" s="246"/>
      <c r="P39" s="246"/>
      <c r="Q39" s="246"/>
      <c r="R39" s="246"/>
      <c r="S39" s="246"/>
      <c r="T39" s="632"/>
      <c r="U39" s="632"/>
      <c r="V39" s="632"/>
      <c r="W39" s="632"/>
      <c r="Z39" s="633" t="s">
        <v>41</v>
      </c>
      <c r="AA39" s="633"/>
      <c r="AB39" s="256" t="s">
        <v>164</v>
      </c>
      <c r="AC39" s="256"/>
      <c r="AD39" s="256"/>
      <c r="AE39" s="256"/>
      <c r="AF39" s="256"/>
      <c r="AG39" s="256"/>
      <c r="AH39" s="498" t="s">
        <v>193</v>
      </c>
      <c r="AI39" s="499"/>
      <c r="AJ39" s="500"/>
    </row>
    <row r="40" spans="1:37" ht="6" customHeight="1" thickBot="1" x14ac:dyDescent="0.2">
      <c r="B40" s="246"/>
      <c r="C40" s="246"/>
      <c r="D40" s="246"/>
      <c r="E40" s="246"/>
      <c r="I40" s="257"/>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501"/>
      <c r="AI40" s="502"/>
      <c r="AJ40" s="503"/>
    </row>
    <row r="42" spans="1:37" ht="21" customHeight="1" thickBot="1" x14ac:dyDescent="0.2">
      <c r="A42" s="259"/>
      <c r="B42" s="259"/>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row>
    <row r="43" spans="1:37" ht="21" customHeight="1" thickTop="1" x14ac:dyDescent="0.15">
      <c r="A43" s="246"/>
      <c r="B43" s="246"/>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row>
    <row r="44" spans="1:37" ht="21" customHeight="1" thickBot="1" x14ac:dyDescent="0.2">
      <c r="A44" s="246"/>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row>
    <row r="45" spans="1:37" ht="21" customHeight="1" x14ac:dyDescent="0.15">
      <c r="A45" s="246"/>
      <c r="B45" s="649" t="s">
        <v>82</v>
      </c>
      <c r="C45" s="650"/>
      <c r="D45" s="650"/>
      <c r="E45" s="650"/>
      <c r="F45" s="650"/>
      <c r="G45" s="650"/>
      <c r="H45" s="650"/>
      <c r="I45" s="650"/>
      <c r="J45" s="650"/>
      <c r="K45" s="650"/>
      <c r="L45" s="650"/>
      <c r="M45" s="650"/>
      <c r="N45" s="650"/>
      <c r="O45" s="650"/>
      <c r="P45" s="650"/>
      <c r="Q45" s="650"/>
      <c r="R45" s="650"/>
      <c r="S45" s="650"/>
      <c r="T45" s="650"/>
      <c r="U45" s="650"/>
      <c r="V45" s="650"/>
      <c r="W45" s="650"/>
      <c r="X45" s="650"/>
      <c r="Y45" s="650"/>
      <c r="Z45" s="650"/>
      <c r="AA45" s="650"/>
      <c r="AB45" s="650"/>
      <c r="AC45" s="650"/>
      <c r="AD45" s="650"/>
      <c r="AE45" s="650"/>
      <c r="AF45" s="650"/>
      <c r="AG45" s="650"/>
      <c r="AH45" s="650"/>
      <c r="AI45" s="650"/>
      <c r="AJ45" s="651"/>
      <c r="AK45" s="246"/>
    </row>
    <row r="46" spans="1:37" ht="21" customHeight="1" thickBot="1" x14ac:dyDescent="0.2">
      <c r="A46" s="246"/>
      <c r="B46" s="652"/>
      <c r="C46" s="653"/>
      <c r="D46" s="653"/>
      <c r="E46" s="653"/>
      <c r="F46" s="653"/>
      <c r="G46" s="653"/>
      <c r="H46" s="653"/>
      <c r="I46" s="653"/>
      <c r="J46" s="653"/>
      <c r="K46" s="653"/>
      <c r="L46" s="653"/>
      <c r="M46" s="653"/>
      <c r="N46" s="653"/>
      <c r="O46" s="653"/>
      <c r="P46" s="653"/>
      <c r="Q46" s="653"/>
      <c r="R46" s="653"/>
      <c r="S46" s="653"/>
      <c r="T46" s="653"/>
      <c r="U46" s="653"/>
      <c r="V46" s="653"/>
      <c r="W46" s="653"/>
      <c r="X46" s="653"/>
      <c r="Y46" s="653"/>
      <c r="Z46" s="653"/>
      <c r="AA46" s="653"/>
      <c r="AB46" s="653"/>
      <c r="AC46" s="653"/>
      <c r="AD46" s="653"/>
      <c r="AE46" s="653"/>
      <c r="AF46" s="653"/>
      <c r="AG46" s="653"/>
      <c r="AH46" s="653"/>
      <c r="AI46" s="653"/>
      <c r="AJ46" s="654"/>
      <c r="AK46" s="246"/>
    </row>
    <row r="47" spans="1:37" ht="21" customHeight="1" x14ac:dyDescent="0.15">
      <c r="A47" s="246"/>
      <c r="B47" s="246"/>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46"/>
    </row>
    <row r="48" spans="1:37" ht="23.1" customHeight="1" x14ac:dyDescent="0.15">
      <c r="B48" s="25"/>
      <c r="C48" s="25"/>
      <c r="D48" s="25"/>
      <c r="E48" s="25"/>
      <c r="F48" s="23"/>
      <c r="G48" s="23"/>
      <c r="H48" s="23"/>
      <c r="J48" s="24"/>
      <c r="K48" s="24"/>
      <c r="L48" s="24"/>
      <c r="M48" s="24"/>
      <c r="N48" s="471" t="s">
        <v>42</v>
      </c>
      <c r="O48" s="471"/>
      <c r="P48" s="471"/>
      <c r="Q48" s="471"/>
      <c r="R48" s="471"/>
      <c r="S48" s="471"/>
      <c r="T48" s="471"/>
      <c r="U48" s="471"/>
      <c r="V48" s="471"/>
      <c r="W48" s="471"/>
      <c r="X48" s="471"/>
      <c r="Y48" s="471"/>
      <c r="Z48" s="24"/>
      <c r="AA48" s="24"/>
      <c r="AB48" s="24"/>
    </row>
    <row r="49" spans="2:38" ht="23.1" customHeight="1" thickBot="1" x14ac:dyDescent="0.2"/>
    <row r="50" spans="2:38" ht="23.1" customHeight="1" x14ac:dyDescent="0.15">
      <c r="B50" s="655" t="s">
        <v>22</v>
      </c>
      <c r="C50" s="656"/>
      <c r="D50" s="656"/>
      <c r="E50" s="657"/>
      <c r="F50" s="664" t="s">
        <v>9</v>
      </c>
      <c r="G50" s="508"/>
      <c r="H50" s="508"/>
      <c r="I50" s="665"/>
      <c r="J50" s="261" t="s">
        <v>29</v>
      </c>
      <c r="K50" s="250"/>
      <c r="L50" s="250"/>
      <c r="M50" s="666">
        <f>IF(K12="","",ROUNDDOWN(K20/K12,2))</f>
        <v>11483.47</v>
      </c>
      <c r="N50" s="666"/>
      <c r="O50" s="666"/>
      <c r="P50" s="666"/>
      <c r="Q50" s="666"/>
      <c r="R50" s="262" t="s">
        <v>18</v>
      </c>
      <c r="S50" s="263" t="s">
        <v>32</v>
      </c>
      <c r="T50" s="250"/>
      <c r="U50" s="250"/>
      <c r="V50" s="667" t="str">
        <f>IF(T12="","",ROUNDDOWN(T20/T12,2))</f>
        <v/>
      </c>
      <c r="W50" s="667"/>
      <c r="X50" s="667"/>
      <c r="Y50" s="667"/>
      <c r="Z50" s="667"/>
      <c r="AA50" s="264" t="s">
        <v>18</v>
      </c>
      <c r="AB50" s="261" t="s">
        <v>35</v>
      </c>
      <c r="AC50" s="250"/>
      <c r="AD50" s="250"/>
      <c r="AE50" s="667" t="str">
        <f>IF(AC12="","",ROUNDDOWN(AC20/AC12,2))</f>
        <v/>
      </c>
      <c r="AF50" s="667"/>
      <c r="AG50" s="667"/>
      <c r="AH50" s="667"/>
      <c r="AI50" s="667"/>
      <c r="AJ50" s="264" t="s">
        <v>18</v>
      </c>
    </row>
    <row r="51" spans="2:38" ht="23.1" customHeight="1" x14ac:dyDescent="0.15">
      <c r="B51" s="658"/>
      <c r="C51" s="659"/>
      <c r="D51" s="659"/>
      <c r="E51" s="660"/>
      <c r="F51" s="668" t="s">
        <v>14</v>
      </c>
      <c r="G51" s="669"/>
      <c r="H51" s="669"/>
      <c r="I51" s="670"/>
      <c r="J51" s="265" t="s">
        <v>30</v>
      </c>
      <c r="K51" s="266"/>
      <c r="L51" s="266"/>
      <c r="M51" s="671">
        <f>IF(K12="","",ROUNDDOWN(K32/22,2))</f>
        <v>327.27</v>
      </c>
      <c r="N51" s="671"/>
      <c r="O51" s="671"/>
      <c r="P51" s="671"/>
      <c r="Q51" s="671"/>
      <c r="R51" s="267" t="s">
        <v>18</v>
      </c>
      <c r="S51" s="268" t="s">
        <v>33</v>
      </c>
      <c r="T51" s="266"/>
      <c r="U51" s="266"/>
      <c r="V51" s="641" t="str">
        <f>IF(T12="","",ROUNDDOWN(T32/22,2))</f>
        <v/>
      </c>
      <c r="W51" s="641"/>
      <c r="X51" s="641"/>
      <c r="Y51" s="641"/>
      <c r="Z51" s="641"/>
      <c r="AA51" s="269" t="s">
        <v>18</v>
      </c>
      <c r="AB51" s="265" t="s">
        <v>36</v>
      </c>
      <c r="AC51" s="266"/>
      <c r="AD51" s="266"/>
      <c r="AE51" s="641" t="str">
        <f>IF(AC12="","",ROUNDDOWN(AC32/22,2))</f>
        <v/>
      </c>
      <c r="AF51" s="641"/>
      <c r="AG51" s="641"/>
      <c r="AH51" s="641"/>
      <c r="AI51" s="641"/>
      <c r="AJ51" s="269" t="s">
        <v>18</v>
      </c>
    </row>
    <row r="52" spans="2:38" ht="23.1" customHeight="1" thickBot="1" x14ac:dyDescent="0.2">
      <c r="B52" s="661"/>
      <c r="C52" s="662"/>
      <c r="D52" s="662"/>
      <c r="E52" s="663"/>
      <c r="F52" s="642" t="s">
        <v>13</v>
      </c>
      <c r="G52" s="530"/>
      <c r="H52" s="530"/>
      <c r="I52" s="531"/>
      <c r="J52" s="270" t="s">
        <v>31</v>
      </c>
      <c r="K52" s="258"/>
      <c r="L52" s="258"/>
      <c r="M52" s="643">
        <f>IF(K12="","",(ROUNDDOWN(M50+M51,0)))</f>
        <v>11810</v>
      </c>
      <c r="N52" s="643"/>
      <c r="O52" s="643"/>
      <c r="P52" s="643"/>
      <c r="Q52" s="643"/>
      <c r="R52" s="271" t="s">
        <v>18</v>
      </c>
      <c r="S52" s="272" t="s">
        <v>34</v>
      </c>
      <c r="T52" s="258"/>
      <c r="U52" s="258"/>
      <c r="V52" s="644" t="str">
        <f>IF(T12="","",(ROUNDDOWN(V50+V51,0)))</f>
        <v/>
      </c>
      <c r="W52" s="644"/>
      <c r="X52" s="644"/>
      <c r="Y52" s="644"/>
      <c r="Z52" s="644"/>
      <c r="AA52" s="273" t="s">
        <v>18</v>
      </c>
      <c r="AB52" s="270" t="s">
        <v>37</v>
      </c>
      <c r="AC52" s="258"/>
      <c r="AD52" s="258"/>
      <c r="AE52" s="644" t="str">
        <f>IF(AC12="","",(ROUNDDOWN(AE50+AE51,0)))</f>
        <v/>
      </c>
      <c r="AF52" s="644"/>
      <c r="AG52" s="644"/>
      <c r="AH52" s="644"/>
      <c r="AI52" s="644"/>
      <c r="AJ52" s="273" t="s">
        <v>18</v>
      </c>
    </row>
    <row r="53" spans="2:38" ht="23.1" customHeight="1" x14ac:dyDescent="0.15"/>
    <row r="54" spans="2:38" ht="23.1" customHeight="1" x14ac:dyDescent="0.15">
      <c r="B54" s="645" t="s">
        <v>85</v>
      </c>
      <c r="C54" s="645"/>
      <c r="D54" s="646">
        <f>AE25</f>
        <v>0</v>
      </c>
      <c r="E54" s="647"/>
      <c r="F54" s="648"/>
      <c r="I54" s="274" t="s">
        <v>43</v>
      </c>
      <c r="J54" s="275"/>
      <c r="K54" s="275"/>
      <c r="L54" s="275"/>
    </row>
    <row r="55" spans="2:38" ht="23.1" customHeight="1" thickBot="1" x14ac:dyDescent="0.2">
      <c r="B55" s="677" t="s">
        <v>84</v>
      </c>
      <c r="C55" s="677"/>
      <c r="D55" s="678">
        <f>IF(D54="","",ROUNDDOWN(D54/264,0))</f>
        <v>0</v>
      </c>
      <c r="E55" s="679"/>
      <c r="F55" s="680"/>
      <c r="J55" s="276" t="s">
        <v>168</v>
      </c>
      <c r="Q55" s="276" t="s">
        <v>169</v>
      </c>
    </row>
    <row r="56" spans="2:38" ht="23.1" customHeight="1" thickTop="1" thickBot="1" x14ac:dyDescent="0.2">
      <c r="B56" s="681" t="s">
        <v>86</v>
      </c>
      <c r="C56" s="682"/>
      <c r="D56" s="683" t="s">
        <v>87</v>
      </c>
      <c r="E56" s="683"/>
      <c r="F56" s="683"/>
      <c r="I56" s="277" t="s">
        <v>44</v>
      </c>
      <c r="J56" s="684">
        <f>AE20</f>
        <v>440000</v>
      </c>
      <c r="K56" s="684"/>
      <c r="L56" s="684"/>
      <c r="M56" s="202" t="s">
        <v>57</v>
      </c>
      <c r="N56" s="276" t="s">
        <v>47</v>
      </c>
      <c r="O56" s="676" t="s">
        <v>59</v>
      </c>
      <c r="P56" s="676"/>
      <c r="Q56" s="676"/>
      <c r="R56" s="672">
        <f>IF(J56="","",ROUND(J56/22,-1))</f>
        <v>20000</v>
      </c>
      <c r="S56" s="673"/>
      <c r="T56" s="278" t="s">
        <v>45</v>
      </c>
      <c r="V56" s="279" t="s">
        <v>46</v>
      </c>
    </row>
    <row r="57" spans="2:38" ht="23.1" customHeight="1" thickTop="1" x14ac:dyDescent="0.15">
      <c r="B57" s="674">
        <f>IF(D54="","",IF(R58&gt;D55,K12,0))</f>
        <v>23</v>
      </c>
      <c r="C57" s="674"/>
      <c r="D57" s="675">
        <f>IF(D54="",0,D55*K12)</f>
        <v>0</v>
      </c>
      <c r="E57" s="675"/>
      <c r="F57" s="675"/>
      <c r="J57" s="276" t="s">
        <v>170</v>
      </c>
      <c r="Q57" s="276" t="s">
        <v>171</v>
      </c>
      <c r="AE57" s="280" t="s">
        <v>88</v>
      </c>
      <c r="AF57" s="281"/>
      <c r="AG57" s="281"/>
      <c r="AH57" s="281"/>
      <c r="AI57" s="281"/>
      <c r="AJ57" s="282"/>
      <c r="AK57" s="283"/>
      <c r="AL57" s="246"/>
    </row>
    <row r="58" spans="2:38" ht="23.1" customHeight="1" x14ac:dyDescent="0.15">
      <c r="B58" s="674">
        <f>IF(D54="","",IF(R58&gt;D55,T12,0))</f>
        <v>0</v>
      </c>
      <c r="C58" s="674"/>
      <c r="D58" s="675">
        <f>IF(D54="",0,D55*T12)</f>
        <v>0</v>
      </c>
      <c r="E58" s="675"/>
      <c r="F58" s="675"/>
      <c r="I58" s="277" t="s">
        <v>44</v>
      </c>
      <c r="J58" s="672">
        <f>R56</f>
        <v>20000</v>
      </c>
      <c r="K58" s="673"/>
      <c r="L58" s="673"/>
      <c r="M58" s="202" t="s">
        <v>57</v>
      </c>
      <c r="N58" s="276" t="s">
        <v>50</v>
      </c>
      <c r="O58" s="676" t="s">
        <v>60</v>
      </c>
      <c r="P58" s="676"/>
      <c r="Q58" s="676"/>
      <c r="R58" s="672">
        <f>IF(J58="","",ROUND(J58*2/3,0))</f>
        <v>13333</v>
      </c>
      <c r="S58" s="673"/>
      <c r="T58" s="278" t="s">
        <v>45</v>
      </c>
      <c r="V58" s="284" t="s">
        <v>188</v>
      </c>
      <c r="AE58" s="285" t="s">
        <v>89</v>
      </c>
      <c r="AF58" s="246"/>
      <c r="AG58" s="246"/>
      <c r="AH58" s="246"/>
      <c r="AI58" s="246"/>
      <c r="AJ58" s="286"/>
      <c r="AK58" s="283"/>
      <c r="AL58" s="246"/>
    </row>
    <row r="59" spans="2:38" ht="23.1" customHeight="1" x14ac:dyDescent="0.15">
      <c r="B59" s="674">
        <f>IF(D54="","",IF(R58&gt;D55,AC12,0))</f>
        <v>0</v>
      </c>
      <c r="C59" s="674"/>
      <c r="D59" s="675">
        <f>IF(D54="",0,D55*AC12)</f>
        <v>0</v>
      </c>
      <c r="E59" s="675"/>
      <c r="F59" s="675"/>
      <c r="I59" s="274" t="s">
        <v>91</v>
      </c>
      <c r="P59" s="274" t="s">
        <v>48</v>
      </c>
      <c r="Y59" s="274" t="s">
        <v>49</v>
      </c>
      <c r="AE59" s="285" t="s">
        <v>90</v>
      </c>
      <c r="AF59" s="246"/>
      <c r="AG59" s="246"/>
      <c r="AH59" s="246"/>
      <c r="AI59" s="246"/>
      <c r="AJ59" s="286"/>
      <c r="AK59" s="283"/>
      <c r="AL59" s="246"/>
    </row>
    <row r="60" spans="2:38" ht="23.1" customHeight="1" x14ac:dyDescent="0.15">
      <c r="I60" s="287" t="s">
        <v>44</v>
      </c>
      <c r="J60" s="276" t="s">
        <v>61</v>
      </c>
      <c r="K60" s="692">
        <f>M52</f>
        <v>11810</v>
      </c>
      <c r="L60" s="693"/>
      <c r="M60" s="276" t="s">
        <v>64</v>
      </c>
      <c r="N60" s="276"/>
      <c r="O60" s="276"/>
      <c r="P60" s="689" t="s">
        <v>67</v>
      </c>
      <c r="Q60" s="689"/>
      <c r="R60" s="689"/>
      <c r="S60" s="287" t="s">
        <v>44</v>
      </c>
      <c r="T60" s="276">
        <f>IF(K60="","",IF(R58&gt;K60,K12,0))</f>
        <v>23</v>
      </c>
      <c r="U60" s="276" t="s">
        <v>68</v>
      </c>
      <c r="V60" s="276"/>
      <c r="W60" s="276"/>
      <c r="X60" s="276"/>
      <c r="Y60" s="690" t="s">
        <v>71</v>
      </c>
      <c r="Z60" s="690"/>
      <c r="AA60" s="276" t="s">
        <v>51</v>
      </c>
      <c r="AB60" s="691">
        <f>IF(K60="","",K60*T60)</f>
        <v>271630</v>
      </c>
      <c r="AC60" s="691"/>
      <c r="AD60" s="276" t="s">
        <v>52</v>
      </c>
      <c r="AE60" s="283"/>
      <c r="AF60" s="685">
        <f>IF(K60="","",IF(K60&gt;=D55,IF(K13=0,IF(AB60&gt;=D62,D62,AB60),AB60),D57))</f>
        <v>271630</v>
      </c>
      <c r="AG60" s="685"/>
      <c r="AH60" s="685"/>
      <c r="AI60" s="246" t="s">
        <v>52</v>
      </c>
      <c r="AJ60" s="286"/>
      <c r="AK60" s="283"/>
      <c r="AL60" s="246"/>
    </row>
    <row r="61" spans="2:38" ht="23.1" customHeight="1" x14ac:dyDescent="0.15">
      <c r="B61" s="686" t="s">
        <v>92</v>
      </c>
      <c r="C61" s="549"/>
      <c r="D61" s="549"/>
      <c r="E61" s="549"/>
      <c r="F61" s="687"/>
      <c r="I61" s="287" t="s">
        <v>44</v>
      </c>
      <c r="J61" s="276" t="s">
        <v>62</v>
      </c>
      <c r="K61" s="688" t="str">
        <f>V52</f>
        <v/>
      </c>
      <c r="L61" s="688"/>
      <c r="M61" s="276" t="s">
        <v>65</v>
      </c>
      <c r="N61" s="276"/>
      <c r="O61" s="276"/>
      <c r="P61" s="689" t="s">
        <v>69</v>
      </c>
      <c r="Q61" s="689"/>
      <c r="R61" s="689"/>
      <c r="S61" s="287" t="s">
        <v>44</v>
      </c>
      <c r="T61" s="276" t="str">
        <f>IF(K61="","",IF(R58&gt;K61,T12,0))</f>
        <v/>
      </c>
      <c r="U61" s="276" t="s">
        <v>73</v>
      </c>
      <c r="V61" s="276"/>
      <c r="W61" s="276"/>
      <c r="X61" s="276"/>
      <c r="Y61" s="690" t="s">
        <v>72</v>
      </c>
      <c r="Z61" s="690"/>
      <c r="AA61" s="276" t="s">
        <v>51</v>
      </c>
      <c r="AB61" s="691" t="str">
        <f>IF(K61="","",K61*T61)</f>
        <v/>
      </c>
      <c r="AC61" s="691"/>
      <c r="AD61" s="276" t="s">
        <v>52</v>
      </c>
      <c r="AE61" s="283"/>
      <c r="AF61" s="685" t="str">
        <f>IF(K61="","",IF(K61&gt;=D55,IF(T13=0,IF(AB61&gt;=D63,D63,AB61),AB61),D58))</f>
        <v/>
      </c>
      <c r="AG61" s="685"/>
      <c r="AH61" s="685"/>
      <c r="AI61" s="246" t="s">
        <v>52</v>
      </c>
      <c r="AJ61" s="286"/>
      <c r="AK61" s="283"/>
      <c r="AL61" s="246"/>
    </row>
    <row r="62" spans="2:38" ht="23.1" customHeight="1" x14ac:dyDescent="0.15">
      <c r="B62" s="699" t="s">
        <v>93</v>
      </c>
      <c r="C62" s="699"/>
      <c r="D62" s="700">
        <f>K32</f>
        <v>7200</v>
      </c>
      <c r="E62" s="701"/>
      <c r="F62" s="701"/>
      <c r="I62" s="287" t="s">
        <v>44</v>
      </c>
      <c r="J62" s="276" t="s">
        <v>63</v>
      </c>
      <c r="K62" s="692" t="str">
        <f>AE52</f>
        <v/>
      </c>
      <c r="L62" s="693"/>
      <c r="M62" s="276" t="s">
        <v>66</v>
      </c>
      <c r="N62" s="276"/>
      <c r="O62" s="276"/>
      <c r="P62" s="704" t="s">
        <v>70</v>
      </c>
      <c r="Q62" s="704"/>
      <c r="R62" s="704"/>
      <c r="S62" s="288" t="s">
        <v>44</v>
      </c>
      <c r="T62" s="289" t="str">
        <f>IF(K62="","",IF(R58&gt;K62,AC12,0))</f>
        <v/>
      </c>
      <c r="U62" s="289" t="s">
        <v>74</v>
      </c>
      <c r="V62" s="289"/>
      <c r="W62" s="276"/>
      <c r="X62" s="276"/>
      <c r="Y62" s="705" t="s">
        <v>75</v>
      </c>
      <c r="Z62" s="705"/>
      <c r="AA62" s="289" t="s">
        <v>51</v>
      </c>
      <c r="AB62" s="691" t="str">
        <f>IF(K62="","",K62*T62)</f>
        <v/>
      </c>
      <c r="AC62" s="691"/>
      <c r="AD62" s="276" t="s">
        <v>52</v>
      </c>
      <c r="AE62" s="283"/>
      <c r="AF62" s="698" t="str">
        <f>IF(K62="","",IF(K62&gt;=D55,IF(AC13=0,IF(AB62&gt;=D64,D64,AB62),AB62),D59))</f>
        <v/>
      </c>
      <c r="AG62" s="698"/>
      <c r="AH62" s="698"/>
      <c r="AI62" s="246" t="s">
        <v>52</v>
      </c>
      <c r="AJ62" s="286"/>
      <c r="AK62" s="283"/>
      <c r="AL62" s="246"/>
    </row>
    <row r="63" spans="2:38" ht="23.1" customHeight="1" thickBot="1" x14ac:dyDescent="0.2">
      <c r="B63" s="699" t="s">
        <v>94</v>
      </c>
      <c r="C63" s="699"/>
      <c r="D63" s="700">
        <f>T32</f>
        <v>0</v>
      </c>
      <c r="E63" s="701"/>
      <c r="F63" s="701"/>
      <c r="R63" s="287" t="s">
        <v>53</v>
      </c>
      <c r="S63" s="287" t="s">
        <v>56</v>
      </c>
      <c r="T63" s="276">
        <f>IF(J56="","",SUM(T60:T62))</f>
        <v>23</v>
      </c>
      <c r="U63" s="276" t="s">
        <v>76</v>
      </c>
      <c r="V63" s="276"/>
      <c r="AA63" s="290" t="s">
        <v>53</v>
      </c>
      <c r="AB63" s="702">
        <f>IF(J56="","",SUM(AB60:AB62))</f>
        <v>271630</v>
      </c>
      <c r="AC63" s="702" t="str">
        <f t="shared" ref="AC63" si="6">IF(S56="","",SUM(AC60:AC62))</f>
        <v/>
      </c>
      <c r="AD63" s="202" t="s">
        <v>52</v>
      </c>
      <c r="AE63" s="291" t="s">
        <v>53</v>
      </c>
      <c r="AF63" s="703">
        <f>IF(J58="","",SUM(AF60:AH62))</f>
        <v>271630</v>
      </c>
      <c r="AG63" s="703"/>
      <c r="AH63" s="703"/>
      <c r="AI63" s="292" t="s">
        <v>189</v>
      </c>
      <c r="AJ63" s="293"/>
      <c r="AK63" s="283"/>
      <c r="AL63" s="246"/>
    </row>
    <row r="64" spans="2:38" ht="23.1" customHeight="1" thickTop="1" x14ac:dyDescent="0.15">
      <c r="B64" s="699" t="s">
        <v>95</v>
      </c>
      <c r="C64" s="699"/>
      <c r="D64" s="700">
        <f>AC32</f>
        <v>0</v>
      </c>
      <c r="E64" s="701"/>
      <c r="F64" s="701"/>
      <c r="I64" s="274" t="s">
        <v>77</v>
      </c>
    </row>
    <row r="65" spans="9:25" ht="23.1" customHeight="1" x14ac:dyDescent="0.15">
      <c r="J65" s="276" t="s">
        <v>81</v>
      </c>
      <c r="K65" s="276"/>
      <c r="L65" s="276"/>
      <c r="M65" s="276" t="s">
        <v>80</v>
      </c>
      <c r="N65" s="276"/>
      <c r="O65" s="276"/>
      <c r="P65" s="276"/>
      <c r="Q65" s="276"/>
      <c r="R65" s="276" t="s">
        <v>54</v>
      </c>
      <c r="S65" s="276"/>
      <c r="T65" s="276"/>
      <c r="U65" s="276"/>
      <c r="V65" s="276" t="s">
        <v>55</v>
      </c>
      <c r="W65" s="276"/>
      <c r="X65" s="276"/>
    </row>
    <row r="66" spans="9:25" ht="23.1" customHeight="1" thickBot="1" x14ac:dyDescent="0.2">
      <c r="I66" s="287" t="s">
        <v>44</v>
      </c>
      <c r="J66" s="694">
        <f>R58</f>
        <v>13333</v>
      </c>
      <c r="K66" s="695"/>
      <c r="L66" s="276" t="s">
        <v>52</v>
      </c>
      <c r="M66" s="294" t="s">
        <v>78</v>
      </c>
      <c r="N66" s="695">
        <f>T63</f>
        <v>23</v>
      </c>
      <c r="O66" s="695"/>
      <c r="P66" s="276" t="s">
        <v>79</v>
      </c>
      <c r="Q66" s="294" t="s">
        <v>58</v>
      </c>
      <c r="R66" s="696">
        <f>AF63</f>
        <v>271630</v>
      </c>
      <c r="S66" s="696"/>
      <c r="T66" s="276" t="s">
        <v>52</v>
      </c>
      <c r="U66" s="276" t="s">
        <v>51</v>
      </c>
      <c r="V66" s="697">
        <f>IF(J66*N66-R66&lt;=0,0,J66*N66-R66)</f>
        <v>35029</v>
      </c>
      <c r="W66" s="697"/>
      <c r="X66" s="697"/>
      <c r="Y66" s="295" t="s">
        <v>52</v>
      </c>
    </row>
  </sheetData>
  <sheetProtection algorithmName="SHA-512" hashValue="sf7TYUhN2ReowlOCHephBk7SRFI2aAFUGQZEP2+zaWa/E0iBHKsjKlmxRWhdqY/Ue/R+90szwbXLY95YpjE4Pg==" saltValue="y03J7uF7cP7YjSZvizJZoA==" spinCount="100000" sheet="1" objects="1" scenarios="1"/>
  <mergeCells count="201">
    <mergeCell ref="J66:K66"/>
    <mergeCell ref="N66:O66"/>
    <mergeCell ref="R66:S66"/>
    <mergeCell ref="V66:X66"/>
    <mergeCell ref="AF62:AH62"/>
    <mergeCell ref="B63:C63"/>
    <mergeCell ref="D63:F63"/>
    <mergeCell ref="AB63:AC63"/>
    <mergeCell ref="AF63:AH63"/>
    <mergeCell ref="B64:C64"/>
    <mergeCell ref="D64:F64"/>
    <mergeCell ref="B62:C62"/>
    <mergeCell ref="D62:F62"/>
    <mergeCell ref="K62:L62"/>
    <mergeCell ref="P62:R62"/>
    <mergeCell ref="Y62:Z62"/>
    <mergeCell ref="AB62:AC62"/>
    <mergeCell ref="AF60:AH60"/>
    <mergeCell ref="B61:F61"/>
    <mergeCell ref="K61:L61"/>
    <mergeCell ref="P61:R61"/>
    <mergeCell ref="Y61:Z61"/>
    <mergeCell ref="AB61:AC61"/>
    <mergeCell ref="AF61:AH61"/>
    <mergeCell ref="B59:C59"/>
    <mergeCell ref="D59:F59"/>
    <mergeCell ref="K60:L60"/>
    <mergeCell ref="P60:R60"/>
    <mergeCell ref="Y60:Z60"/>
    <mergeCell ref="AB60:AC60"/>
    <mergeCell ref="R56:S56"/>
    <mergeCell ref="B57:C57"/>
    <mergeCell ref="D57:F57"/>
    <mergeCell ref="B58:C58"/>
    <mergeCell ref="D58:F58"/>
    <mergeCell ref="J58:L58"/>
    <mergeCell ref="O58:Q58"/>
    <mergeCell ref="R58:S58"/>
    <mergeCell ref="B55:C55"/>
    <mergeCell ref="D55:F55"/>
    <mergeCell ref="B56:C56"/>
    <mergeCell ref="D56:F56"/>
    <mergeCell ref="J56:L56"/>
    <mergeCell ref="O56:Q56"/>
    <mergeCell ref="AE51:AI51"/>
    <mergeCell ref="F52:I52"/>
    <mergeCell ref="M52:Q52"/>
    <mergeCell ref="V52:Z52"/>
    <mergeCell ref="AE52:AI52"/>
    <mergeCell ref="B54:C54"/>
    <mergeCell ref="D54:F54"/>
    <mergeCell ref="B45:AJ46"/>
    <mergeCell ref="N48:Y48"/>
    <mergeCell ref="B50:E52"/>
    <mergeCell ref="F50:I50"/>
    <mergeCell ref="M50:Q50"/>
    <mergeCell ref="V50:Z50"/>
    <mergeCell ref="AE50:AI50"/>
    <mergeCell ref="F51:I51"/>
    <mergeCell ref="M51:Q51"/>
    <mergeCell ref="V51:Z51"/>
    <mergeCell ref="AE31:AI31"/>
    <mergeCell ref="B32:I32"/>
    <mergeCell ref="K32:Q32"/>
    <mergeCell ref="T32:Z32"/>
    <mergeCell ref="T38:W39"/>
    <mergeCell ref="Z38:AA38"/>
    <mergeCell ref="Z39:AA39"/>
    <mergeCell ref="J30:K30"/>
    <mergeCell ref="O30:Q30"/>
    <mergeCell ref="S30:T30"/>
    <mergeCell ref="X30:Z30"/>
    <mergeCell ref="B31:E31"/>
    <mergeCell ref="F31:H31"/>
    <mergeCell ref="J31:K31"/>
    <mergeCell ref="O31:Q31"/>
    <mergeCell ref="S31:T31"/>
    <mergeCell ref="X31:Z31"/>
    <mergeCell ref="AH38:AJ38"/>
    <mergeCell ref="AH39:AJ40"/>
    <mergeCell ref="B28:E28"/>
    <mergeCell ref="F28:H28"/>
    <mergeCell ref="J28:K28"/>
    <mergeCell ref="O28:Q28"/>
    <mergeCell ref="S28:T28"/>
    <mergeCell ref="X28:Z28"/>
    <mergeCell ref="AE28:AI28"/>
    <mergeCell ref="B29:E29"/>
    <mergeCell ref="F29:H29"/>
    <mergeCell ref="J29:K29"/>
    <mergeCell ref="O29:Q29"/>
    <mergeCell ref="S29:T29"/>
    <mergeCell ref="X29:Z29"/>
    <mergeCell ref="AE29:AJ30"/>
    <mergeCell ref="B30:E30"/>
    <mergeCell ref="F30:H30"/>
    <mergeCell ref="AE25:AI25"/>
    <mergeCell ref="B26:E26"/>
    <mergeCell ref="F26:H26"/>
    <mergeCell ref="J26:K26"/>
    <mergeCell ref="O26:Q26"/>
    <mergeCell ref="S26:T26"/>
    <mergeCell ref="X26:Z26"/>
    <mergeCell ref="AE26:AJ27"/>
    <mergeCell ref="B27:E27"/>
    <mergeCell ref="F27:H27"/>
    <mergeCell ref="B25:E25"/>
    <mergeCell ref="F25:H25"/>
    <mergeCell ref="J25:K25"/>
    <mergeCell ref="O25:Q25"/>
    <mergeCell ref="S25:T25"/>
    <mergeCell ref="X25:Z25"/>
    <mergeCell ref="J27:K27"/>
    <mergeCell ref="O27:Q27"/>
    <mergeCell ref="S27:T27"/>
    <mergeCell ref="X27:Z27"/>
    <mergeCell ref="AE23:AJ24"/>
    <mergeCell ref="B24:E24"/>
    <mergeCell ref="F24:H24"/>
    <mergeCell ref="J24:K24"/>
    <mergeCell ref="O24:Q24"/>
    <mergeCell ref="S24:T24"/>
    <mergeCell ref="X24:Z24"/>
    <mergeCell ref="V21:Y22"/>
    <mergeCell ref="B22:E22"/>
    <mergeCell ref="F22:I22"/>
    <mergeCell ref="B23:E23"/>
    <mergeCell ref="F23:H23"/>
    <mergeCell ref="J23:K23"/>
    <mergeCell ref="O23:Q23"/>
    <mergeCell ref="S23:T23"/>
    <mergeCell ref="X23:Z23"/>
    <mergeCell ref="B21:I21"/>
    <mergeCell ref="J21:K22"/>
    <mergeCell ref="L21:L22"/>
    <mergeCell ref="M21:P22"/>
    <mergeCell ref="S21:T22"/>
    <mergeCell ref="U21:U22"/>
    <mergeCell ref="AE18:AJ19"/>
    <mergeCell ref="B19:E19"/>
    <mergeCell ref="F19:H19"/>
    <mergeCell ref="K19:Q19"/>
    <mergeCell ref="T19:Z19"/>
    <mergeCell ref="B20:I20"/>
    <mergeCell ref="K20:Q20"/>
    <mergeCell ref="T20:Z20"/>
    <mergeCell ref="AE20:AI20"/>
    <mergeCell ref="B17:E17"/>
    <mergeCell ref="F17:H17"/>
    <mergeCell ref="K17:Q17"/>
    <mergeCell ref="T17:Z17"/>
    <mergeCell ref="B18:E18"/>
    <mergeCell ref="F18:H18"/>
    <mergeCell ref="K18:Q18"/>
    <mergeCell ref="T18:Z18"/>
    <mergeCell ref="B14:I14"/>
    <mergeCell ref="J14:R15"/>
    <mergeCell ref="S14:AA15"/>
    <mergeCell ref="B15:E15"/>
    <mergeCell ref="F15:I15"/>
    <mergeCell ref="B16:E16"/>
    <mergeCell ref="F16:H16"/>
    <mergeCell ref="K16:Q16"/>
    <mergeCell ref="T16:Z16"/>
    <mergeCell ref="AJ12:AJ13"/>
    <mergeCell ref="B13:I13"/>
    <mergeCell ref="K13:P13"/>
    <mergeCell ref="Q13:R13"/>
    <mergeCell ref="T13:Y13"/>
    <mergeCell ref="Z13:AA13"/>
    <mergeCell ref="Y10:AA10"/>
    <mergeCell ref="AE10:AJ11"/>
    <mergeCell ref="P11:R11"/>
    <mergeCell ref="Y11:AA11"/>
    <mergeCell ref="B12:I12"/>
    <mergeCell ref="K12:P12"/>
    <mergeCell ref="Q12:R12"/>
    <mergeCell ref="T12:Y12"/>
    <mergeCell ref="Z12:AA12"/>
    <mergeCell ref="AE12:AI13"/>
    <mergeCell ref="P10:R10"/>
    <mergeCell ref="S10:S11"/>
    <mergeCell ref="T10:T11"/>
    <mergeCell ref="U10:U11"/>
    <mergeCell ref="V10:V11"/>
    <mergeCell ref="W10:W11"/>
    <mergeCell ref="B8:G8"/>
    <mergeCell ref="H8:N8"/>
    <mergeCell ref="B10:I11"/>
    <mergeCell ref="J10:J11"/>
    <mergeCell ref="K10:K11"/>
    <mergeCell ref="L10:L11"/>
    <mergeCell ref="M10:M11"/>
    <mergeCell ref="N10:N11"/>
    <mergeCell ref="B2:AJ2"/>
    <mergeCell ref="B5:G5"/>
    <mergeCell ref="H5:N5"/>
    <mergeCell ref="B6:G6"/>
    <mergeCell ref="H6:N6"/>
    <mergeCell ref="B7:G7"/>
    <mergeCell ref="H7:N7"/>
  </mergeCells>
  <phoneticPr fontId="1"/>
  <conditionalFormatting sqref="S23:T31">
    <cfRule type="cellIs" dxfId="7" priority="2" operator="equal">
      <formula>0</formula>
    </cfRule>
  </conditionalFormatting>
  <conditionalFormatting sqref="S25:T25">
    <cfRule type="cellIs" dxfId="6" priority="1" operator="equal">
      <formula>0</formula>
    </cfRule>
  </conditionalFormatting>
  <printOptions horizontalCentered="1"/>
  <pageMargins left="0.59055118110236227" right="0.59055118110236227" top="0.59055118110236227" bottom="0.39370078740157483"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L66"/>
  <sheetViews>
    <sheetView view="pageBreakPreview" zoomScale="70" zoomScaleNormal="75" zoomScaleSheetLayoutView="70" workbookViewId="0">
      <selection activeCell="H6" sqref="H6:N6"/>
    </sheetView>
  </sheetViews>
  <sheetFormatPr defaultRowHeight="21" customHeight="1" x14ac:dyDescent="0.15"/>
  <cols>
    <col min="1" max="1" width="4.125" style="1" customWidth="1"/>
    <col min="2" max="2" width="5.625" style="1" customWidth="1"/>
    <col min="3" max="3" width="3.5" style="1" customWidth="1"/>
    <col min="4" max="4" width="5.625" style="1" customWidth="1"/>
    <col min="5" max="5" width="3.5" style="1" customWidth="1"/>
    <col min="6" max="6" width="5.625" style="1" customWidth="1"/>
    <col min="7" max="7" width="3.5" style="1" customWidth="1"/>
    <col min="8" max="8" width="5.625" style="1" customWidth="1"/>
    <col min="9" max="9" width="3.5" style="1" bestFit="1" customWidth="1"/>
    <col min="10" max="10" width="5.5" style="1" bestFit="1" customWidth="1"/>
    <col min="11" max="11" width="5.625" style="1" customWidth="1"/>
    <col min="12" max="12" width="3.5" style="1" bestFit="1" customWidth="1"/>
    <col min="13" max="13" width="5.625" style="1" customWidth="1"/>
    <col min="14" max="14" width="3.5" style="1" customWidth="1"/>
    <col min="15" max="15" width="5.625" style="1" customWidth="1"/>
    <col min="16" max="16" width="3.5" style="1" bestFit="1" customWidth="1"/>
    <col min="17" max="17" width="3.5" style="1" customWidth="1"/>
    <col min="18" max="18" width="4.375" style="1" customWidth="1"/>
    <col min="19" max="19" width="5.5" style="1" bestFit="1" customWidth="1"/>
    <col min="20" max="20" width="5.625" style="1" customWidth="1"/>
    <col min="21" max="21" width="3.5" style="1" bestFit="1" customWidth="1"/>
    <col min="22" max="22" width="5.625" style="1" customWidth="1"/>
    <col min="23" max="23" width="3.5" style="1" customWidth="1"/>
    <col min="24" max="24" width="5.625" style="1" customWidth="1"/>
    <col min="25" max="26" width="3.5" style="1" customWidth="1"/>
    <col min="27" max="27" width="3.5" style="1" bestFit="1" customWidth="1"/>
    <col min="28" max="28" width="5.5" style="1" bestFit="1" customWidth="1"/>
    <col min="29" max="29" width="5.625" style="1" customWidth="1"/>
    <col min="30" max="30" width="3.5" style="1" bestFit="1" customWidth="1"/>
    <col min="31" max="31" width="5.625" style="1" customWidth="1"/>
    <col min="32" max="32" width="3.5" style="1" customWidth="1"/>
    <col min="33" max="33" width="5.625" style="1" customWidth="1"/>
    <col min="34" max="35" width="3.5" style="1" customWidth="1"/>
    <col min="36" max="36" width="3.5" style="1" bestFit="1" customWidth="1"/>
    <col min="37" max="37" width="4.125" style="1" customWidth="1"/>
    <col min="38" max="16384" width="9" style="1"/>
  </cols>
  <sheetData>
    <row r="2" spans="2:36" ht="21" customHeight="1" x14ac:dyDescent="0.15">
      <c r="B2" s="717" t="s">
        <v>100</v>
      </c>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717"/>
    </row>
    <row r="3" spans="2:36" ht="21" customHeight="1" x14ac:dyDescent="0.15">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row>
    <row r="4" spans="2:36" ht="21" customHeight="1" thickBot="1" x14ac:dyDescent="0.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row>
    <row r="5" spans="2:36" ht="30" customHeight="1" x14ac:dyDescent="0.15">
      <c r="B5" s="718" t="s">
        <v>112</v>
      </c>
      <c r="C5" s="719"/>
      <c r="D5" s="719"/>
      <c r="E5" s="719"/>
      <c r="F5" s="719"/>
      <c r="G5" s="720"/>
      <c r="H5" s="718" t="s">
        <v>114</v>
      </c>
      <c r="I5" s="719"/>
      <c r="J5" s="719"/>
      <c r="K5" s="719"/>
      <c r="L5" s="719"/>
      <c r="M5" s="719"/>
      <c r="N5" s="720"/>
      <c r="O5" s="80"/>
      <c r="P5" s="80"/>
      <c r="Q5" s="80"/>
      <c r="R5" s="80"/>
      <c r="S5" s="80"/>
      <c r="T5" s="80"/>
      <c r="U5" s="80"/>
      <c r="V5" s="80"/>
      <c r="W5" s="80"/>
      <c r="X5" s="80"/>
      <c r="Y5" s="80"/>
      <c r="Z5" s="80"/>
      <c r="AA5" s="80"/>
      <c r="AB5" s="80"/>
      <c r="AC5" s="80"/>
      <c r="AD5" s="80"/>
      <c r="AE5" s="80"/>
      <c r="AF5" s="80"/>
      <c r="AG5" s="80"/>
      <c r="AH5" s="80"/>
      <c r="AI5" s="80"/>
      <c r="AJ5" s="80"/>
    </row>
    <row r="6" spans="2:36" ht="30" customHeight="1" thickBot="1" x14ac:dyDescent="0.2">
      <c r="B6" s="721" t="s">
        <v>113</v>
      </c>
      <c r="C6" s="722"/>
      <c r="D6" s="722"/>
      <c r="E6" s="722"/>
      <c r="F6" s="722"/>
      <c r="G6" s="723"/>
      <c r="H6" s="721" t="s">
        <v>195</v>
      </c>
      <c r="I6" s="722"/>
      <c r="J6" s="722"/>
      <c r="K6" s="722"/>
      <c r="L6" s="722"/>
      <c r="M6" s="722"/>
      <c r="N6" s="723"/>
      <c r="O6" s="80"/>
      <c r="P6" s="80"/>
      <c r="Q6" s="80"/>
      <c r="R6" s="80"/>
      <c r="S6" s="80"/>
      <c r="T6" s="80"/>
      <c r="U6" s="80"/>
      <c r="V6" s="80"/>
      <c r="W6" s="80"/>
      <c r="X6" s="80"/>
      <c r="Y6" s="80"/>
      <c r="Z6" s="80"/>
      <c r="AA6" s="80"/>
      <c r="AB6" s="80"/>
      <c r="AC6" s="80"/>
      <c r="AD6" s="80"/>
      <c r="AE6" s="80"/>
      <c r="AF6" s="80"/>
      <c r="AG6" s="80"/>
      <c r="AH6" s="80"/>
      <c r="AI6" s="80"/>
      <c r="AJ6" s="80"/>
    </row>
    <row r="7" spans="2:36" ht="30" customHeight="1" x14ac:dyDescent="0.15">
      <c r="B7" s="724" t="s">
        <v>122</v>
      </c>
      <c r="C7" s="725"/>
      <c r="D7" s="725"/>
      <c r="E7" s="725"/>
      <c r="F7" s="725"/>
      <c r="G7" s="726"/>
      <c r="H7" s="724" t="s">
        <v>123</v>
      </c>
      <c r="I7" s="725"/>
      <c r="J7" s="725"/>
      <c r="K7" s="725"/>
      <c r="L7" s="725"/>
      <c r="M7" s="725"/>
      <c r="N7" s="726"/>
      <c r="O7" s="80"/>
      <c r="P7" s="80"/>
      <c r="Q7" s="80"/>
      <c r="R7" s="80"/>
      <c r="S7" s="80"/>
      <c r="T7" s="80"/>
      <c r="U7" s="80"/>
      <c r="V7" s="80"/>
      <c r="W7" s="80"/>
      <c r="X7" s="80"/>
      <c r="Y7" s="80"/>
      <c r="Z7" s="80"/>
      <c r="AA7" s="80"/>
      <c r="AB7" s="80"/>
      <c r="AC7" s="80"/>
      <c r="AD7" s="80"/>
      <c r="AE7" s="80"/>
      <c r="AF7" s="80"/>
      <c r="AG7" s="80"/>
      <c r="AH7" s="80"/>
      <c r="AI7" s="80"/>
      <c r="AJ7" s="80"/>
    </row>
    <row r="8" spans="2:36" ht="30" customHeight="1" thickBot="1" x14ac:dyDescent="0.2">
      <c r="B8" s="706">
        <v>65432</v>
      </c>
      <c r="C8" s="707"/>
      <c r="D8" s="707"/>
      <c r="E8" s="707"/>
      <c r="F8" s="707"/>
      <c r="G8" s="708"/>
      <c r="H8" s="706">
        <v>12345678</v>
      </c>
      <c r="I8" s="707"/>
      <c r="J8" s="707"/>
      <c r="K8" s="707"/>
      <c r="L8" s="707"/>
      <c r="M8" s="707"/>
      <c r="N8" s="708"/>
    </row>
    <row r="9" spans="2:36" ht="13.5" customHeight="1" thickBot="1" x14ac:dyDescent="0.2"/>
    <row r="10" spans="2:36" ht="30" customHeight="1" x14ac:dyDescent="0.15">
      <c r="B10" s="709" t="s">
        <v>0</v>
      </c>
      <c r="C10" s="710"/>
      <c r="D10" s="710"/>
      <c r="E10" s="710"/>
      <c r="F10" s="710"/>
      <c r="G10" s="710"/>
      <c r="H10" s="710"/>
      <c r="I10" s="710"/>
      <c r="J10" s="511" t="s">
        <v>187</v>
      </c>
      <c r="K10" s="713">
        <v>1</v>
      </c>
      <c r="L10" s="715" t="s">
        <v>3</v>
      </c>
      <c r="M10" s="713">
        <v>5</v>
      </c>
      <c r="N10" s="715" t="s">
        <v>7</v>
      </c>
      <c r="O10" s="111">
        <v>1</v>
      </c>
      <c r="P10" s="715" t="s">
        <v>5</v>
      </c>
      <c r="Q10" s="715"/>
      <c r="R10" s="735"/>
      <c r="S10" s="511" t="s">
        <v>187</v>
      </c>
      <c r="T10" s="713">
        <v>1</v>
      </c>
      <c r="U10" s="715" t="s">
        <v>3</v>
      </c>
      <c r="V10" s="713">
        <v>5</v>
      </c>
      <c r="W10" s="715" t="s">
        <v>7</v>
      </c>
      <c r="X10" s="111">
        <v>16</v>
      </c>
      <c r="Y10" s="715" t="s">
        <v>5</v>
      </c>
      <c r="Z10" s="715"/>
      <c r="AA10" s="735"/>
      <c r="AB10" s="36"/>
      <c r="AC10" s="36"/>
      <c r="AD10" s="36"/>
      <c r="AE10" s="736" t="s">
        <v>96</v>
      </c>
      <c r="AF10" s="737"/>
      <c r="AG10" s="737"/>
      <c r="AH10" s="737"/>
      <c r="AI10" s="737"/>
      <c r="AJ10" s="738"/>
    </row>
    <row r="11" spans="2:36" ht="30" customHeight="1" x14ac:dyDescent="0.15">
      <c r="B11" s="711"/>
      <c r="C11" s="712"/>
      <c r="D11" s="712"/>
      <c r="E11" s="712"/>
      <c r="F11" s="712"/>
      <c r="G11" s="712"/>
      <c r="H11" s="712"/>
      <c r="I11" s="712"/>
      <c r="J11" s="512"/>
      <c r="K11" s="714"/>
      <c r="L11" s="716"/>
      <c r="M11" s="714"/>
      <c r="N11" s="716"/>
      <c r="O11" s="112">
        <v>15</v>
      </c>
      <c r="P11" s="742" t="s">
        <v>6</v>
      </c>
      <c r="Q11" s="742"/>
      <c r="R11" s="743"/>
      <c r="S11" s="512"/>
      <c r="T11" s="714"/>
      <c r="U11" s="716"/>
      <c r="V11" s="714"/>
      <c r="W11" s="716"/>
      <c r="X11" s="112">
        <v>31</v>
      </c>
      <c r="Y11" s="742" t="s">
        <v>6</v>
      </c>
      <c r="Z11" s="742"/>
      <c r="AA11" s="743"/>
      <c r="AB11" s="36"/>
      <c r="AC11" s="36"/>
      <c r="AD11" s="36"/>
      <c r="AE11" s="739"/>
      <c r="AF11" s="740"/>
      <c r="AG11" s="740"/>
      <c r="AH11" s="740"/>
      <c r="AI11" s="740"/>
      <c r="AJ11" s="741"/>
    </row>
    <row r="12" spans="2:36" ht="30" customHeight="1" x14ac:dyDescent="0.15">
      <c r="B12" s="744" t="s">
        <v>1</v>
      </c>
      <c r="C12" s="745"/>
      <c r="D12" s="745"/>
      <c r="E12" s="745"/>
      <c r="F12" s="745"/>
      <c r="G12" s="745"/>
      <c r="H12" s="745"/>
      <c r="I12" s="746"/>
      <c r="J12" s="44" t="s">
        <v>23</v>
      </c>
      <c r="K12" s="747">
        <v>11</v>
      </c>
      <c r="L12" s="747"/>
      <c r="M12" s="747"/>
      <c r="N12" s="747"/>
      <c r="O12" s="747"/>
      <c r="P12" s="747"/>
      <c r="Q12" s="748" t="s">
        <v>4</v>
      </c>
      <c r="R12" s="749"/>
      <c r="S12" s="44" t="s">
        <v>24</v>
      </c>
      <c r="T12" s="747">
        <v>12</v>
      </c>
      <c r="U12" s="747"/>
      <c r="V12" s="747"/>
      <c r="W12" s="747"/>
      <c r="X12" s="747"/>
      <c r="Y12" s="747"/>
      <c r="Z12" s="748" t="s">
        <v>4</v>
      </c>
      <c r="AA12" s="749"/>
      <c r="AB12" s="37"/>
      <c r="AC12" s="36"/>
      <c r="AD12" s="36"/>
      <c r="AE12" s="750">
        <f>V66</f>
        <v>9012</v>
      </c>
      <c r="AF12" s="751"/>
      <c r="AG12" s="751"/>
      <c r="AH12" s="751"/>
      <c r="AI12" s="751"/>
      <c r="AJ12" s="727" t="s">
        <v>18</v>
      </c>
    </row>
    <row r="13" spans="2:36" ht="30" customHeight="1" thickBot="1" x14ac:dyDescent="0.2">
      <c r="B13" s="729" t="s">
        <v>2</v>
      </c>
      <c r="C13" s="730"/>
      <c r="D13" s="730"/>
      <c r="E13" s="730"/>
      <c r="F13" s="730"/>
      <c r="G13" s="730"/>
      <c r="H13" s="730"/>
      <c r="I13" s="731"/>
      <c r="J13" s="8"/>
      <c r="K13" s="732">
        <v>10</v>
      </c>
      <c r="L13" s="732"/>
      <c r="M13" s="732"/>
      <c r="N13" s="732"/>
      <c r="O13" s="732"/>
      <c r="P13" s="732"/>
      <c r="Q13" s="733" t="s">
        <v>8</v>
      </c>
      <c r="R13" s="734"/>
      <c r="S13" s="8"/>
      <c r="T13" s="732">
        <v>8</v>
      </c>
      <c r="U13" s="732"/>
      <c r="V13" s="732"/>
      <c r="W13" s="732"/>
      <c r="X13" s="732"/>
      <c r="Y13" s="732"/>
      <c r="Z13" s="733" t="s">
        <v>8</v>
      </c>
      <c r="AA13" s="734"/>
      <c r="AB13" s="38"/>
      <c r="AC13" s="36"/>
      <c r="AD13" s="36"/>
      <c r="AE13" s="752"/>
      <c r="AF13" s="753"/>
      <c r="AG13" s="753"/>
      <c r="AH13" s="753"/>
      <c r="AI13" s="753"/>
      <c r="AJ13" s="728"/>
    </row>
    <row r="14" spans="2:36" ht="30" customHeight="1" x14ac:dyDescent="0.15">
      <c r="B14" s="762" t="s">
        <v>9</v>
      </c>
      <c r="C14" s="763"/>
      <c r="D14" s="763"/>
      <c r="E14" s="763"/>
      <c r="F14" s="764"/>
      <c r="G14" s="765"/>
      <c r="H14" s="765"/>
      <c r="I14" s="765"/>
      <c r="J14" s="762" t="s">
        <v>17</v>
      </c>
      <c r="K14" s="764"/>
      <c r="L14" s="764"/>
      <c r="M14" s="764"/>
      <c r="N14" s="764"/>
      <c r="O14" s="764"/>
      <c r="P14" s="764"/>
      <c r="Q14" s="764"/>
      <c r="R14" s="766"/>
      <c r="S14" s="762" t="s">
        <v>17</v>
      </c>
      <c r="T14" s="764"/>
      <c r="U14" s="764"/>
      <c r="V14" s="764"/>
      <c r="W14" s="764"/>
      <c r="X14" s="764"/>
      <c r="Y14" s="764"/>
      <c r="Z14" s="764"/>
      <c r="AA14" s="766"/>
      <c r="AB14" s="39"/>
      <c r="AC14" s="39"/>
      <c r="AD14" s="39"/>
      <c r="AE14" s="39"/>
      <c r="AF14" s="39"/>
      <c r="AG14" s="39"/>
      <c r="AH14" s="39"/>
      <c r="AI14" s="39"/>
      <c r="AJ14" s="39"/>
    </row>
    <row r="15" spans="2:36" ht="30" customHeight="1" x14ac:dyDescent="0.15">
      <c r="B15" s="770" t="s">
        <v>10</v>
      </c>
      <c r="C15" s="771"/>
      <c r="D15" s="771"/>
      <c r="E15" s="772"/>
      <c r="F15" s="768" t="s">
        <v>11</v>
      </c>
      <c r="G15" s="773"/>
      <c r="H15" s="773"/>
      <c r="I15" s="773"/>
      <c r="J15" s="767"/>
      <c r="K15" s="768"/>
      <c r="L15" s="768"/>
      <c r="M15" s="768"/>
      <c r="N15" s="768"/>
      <c r="O15" s="768"/>
      <c r="P15" s="768"/>
      <c r="Q15" s="768"/>
      <c r="R15" s="769"/>
      <c r="S15" s="767"/>
      <c r="T15" s="768"/>
      <c r="U15" s="768"/>
      <c r="V15" s="768"/>
      <c r="W15" s="768"/>
      <c r="X15" s="768"/>
      <c r="Y15" s="768"/>
      <c r="Z15" s="768"/>
      <c r="AA15" s="769"/>
      <c r="AB15" s="39"/>
      <c r="AC15" s="39"/>
      <c r="AD15" s="39"/>
      <c r="AF15" s="67"/>
      <c r="AG15" s="67"/>
      <c r="AH15" s="67"/>
      <c r="AI15" s="67"/>
      <c r="AJ15" s="67"/>
    </row>
    <row r="16" spans="2:36" ht="30" customHeight="1" x14ac:dyDescent="0.15">
      <c r="B16" s="774" t="s">
        <v>102</v>
      </c>
      <c r="C16" s="775"/>
      <c r="D16" s="775"/>
      <c r="E16" s="776"/>
      <c r="F16" s="777">
        <v>320200</v>
      </c>
      <c r="G16" s="778"/>
      <c r="H16" s="778"/>
      <c r="I16" s="82" t="s">
        <v>18</v>
      </c>
      <c r="J16" s="6"/>
      <c r="K16" s="779">
        <f>IF(F16="","",ROUNDDOWN(F16*K13/10*K12/(K12+T12),0))</f>
        <v>153139</v>
      </c>
      <c r="L16" s="779"/>
      <c r="M16" s="779"/>
      <c r="N16" s="779"/>
      <c r="O16" s="779"/>
      <c r="P16" s="779"/>
      <c r="Q16" s="779"/>
      <c r="R16" s="45" t="s">
        <v>18</v>
      </c>
      <c r="S16" s="6"/>
      <c r="T16" s="779">
        <f>IF(OR(F16="",T12=""),"",ROUNDDOWN(F16*T13/10*T12/(K12+T12),0))</f>
        <v>133648</v>
      </c>
      <c r="U16" s="779"/>
      <c r="V16" s="779"/>
      <c r="W16" s="779"/>
      <c r="X16" s="779"/>
      <c r="Y16" s="779"/>
      <c r="Z16" s="779"/>
      <c r="AA16" s="45" t="s">
        <v>18</v>
      </c>
      <c r="AB16" s="38"/>
      <c r="AC16" s="40"/>
      <c r="AD16" s="40"/>
      <c r="AE16" s="67"/>
      <c r="AF16" s="67"/>
      <c r="AG16" s="67"/>
      <c r="AH16" s="67"/>
      <c r="AI16" s="67"/>
      <c r="AJ16" s="67"/>
    </row>
    <row r="17" spans="2:37" ht="30" customHeight="1" thickBot="1" x14ac:dyDescent="0.2">
      <c r="B17" s="754" t="s">
        <v>12</v>
      </c>
      <c r="C17" s="755"/>
      <c r="D17" s="755"/>
      <c r="E17" s="756"/>
      <c r="F17" s="757">
        <v>10191</v>
      </c>
      <c r="G17" s="758"/>
      <c r="H17" s="758"/>
      <c r="I17" s="81" t="s">
        <v>18</v>
      </c>
      <c r="J17" s="11"/>
      <c r="K17" s="759">
        <f>IF(F17="","",ROUNDDOWN(F17*K13/10*K12/(K12+T12),0))</f>
        <v>4873</v>
      </c>
      <c r="L17" s="759"/>
      <c r="M17" s="759"/>
      <c r="N17" s="759"/>
      <c r="O17" s="759"/>
      <c r="P17" s="759"/>
      <c r="Q17" s="759"/>
      <c r="R17" s="46" t="s">
        <v>18</v>
      </c>
      <c r="S17" s="11"/>
      <c r="T17" s="759">
        <f>IF(OR(F17="",T12=""),"",ROUNDDOWN(F17*T13/10*T12/(K12+T12),0))</f>
        <v>4253</v>
      </c>
      <c r="U17" s="759"/>
      <c r="V17" s="759"/>
      <c r="W17" s="759"/>
      <c r="X17" s="759"/>
      <c r="Y17" s="759"/>
      <c r="Z17" s="759"/>
      <c r="AA17" s="46" t="s">
        <v>18</v>
      </c>
      <c r="AB17" s="38"/>
      <c r="AC17" s="40"/>
      <c r="AD17" s="40"/>
      <c r="AF17" s="65"/>
      <c r="AG17" s="65"/>
      <c r="AH17" s="65"/>
      <c r="AI17" s="65"/>
    </row>
    <row r="18" spans="2:37" ht="30" customHeight="1" x14ac:dyDescent="0.15">
      <c r="B18" s="754" t="s">
        <v>98</v>
      </c>
      <c r="C18" s="755"/>
      <c r="D18" s="755"/>
      <c r="E18" s="756"/>
      <c r="F18" s="760"/>
      <c r="G18" s="761"/>
      <c r="H18" s="761"/>
      <c r="I18" s="81" t="s">
        <v>18</v>
      </c>
      <c r="J18" s="11"/>
      <c r="K18" s="759" t="str">
        <f>IF(F18="","",ROUNDDOWN(F18*K13/10*K12/(K12+T12),0))</f>
        <v/>
      </c>
      <c r="L18" s="759"/>
      <c r="M18" s="759"/>
      <c r="N18" s="759"/>
      <c r="O18" s="759"/>
      <c r="P18" s="759"/>
      <c r="Q18" s="759"/>
      <c r="R18" s="46" t="s">
        <v>18</v>
      </c>
      <c r="S18" s="11"/>
      <c r="T18" s="759" t="str">
        <f>IF(OR(F18="",T12=""),"",ROUNDDOWN(F18*T13/10*T12/(K12+T12),0))</f>
        <v/>
      </c>
      <c r="U18" s="759"/>
      <c r="V18" s="759"/>
      <c r="W18" s="759"/>
      <c r="X18" s="759"/>
      <c r="Y18" s="759"/>
      <c r="Z18" s="759"/>
      <c r="AA18" s="46" t="s">
        <v>18</v>
      </c>
      <c r="AB18" s="38"/>
      <c r="AC18" s="40"/>
      <c r="AD18" s="40"/>
      <c r="AE18" s="780" t="s">
        <v>172</v>
      </c>
      <c r="AF18" s="781"/>
      <c r="AG18" s="781"/>
      <c r="AH18" s="781"/>
      <c r="AI18" s="781"/>
      <c r="AJ18" s="782"/>
    </row>
    <row r="19" spans="2:37" ht="30" customHeight="1" x14ac:dyDescent="0.15">
      <c r="B19" s="786"/>
      <c r="C19" s="787"/>
      <c r="D19" s="787"/>
      <c r="E19" s="788"/>
      <c r="F19" s="789"/>
      <c r="G19" s="790"/>
      <c r="H19" s="790"/>
      <c r="I19" s="82" t="s">
        <v>18</v>
      </c>
      <c r="J19" s="6"/>
      <c r="K19" s="779" t="str">
        <f>IF(F19="","",ROUNDDOWN(F19*K13/10*K12/(K12+T12),0))</f>
        <v/>
      </c>
      <c r="L19" s="779"/>
      <c r="M19" s="779"/>
      <c r="N19" s="779"/>
      <c r="O19" s="779"/>
      <c r="P19" s="779"/>
      <c r="Q19" s="779"/>
      <c r="R19" s="45" t="s">
        <v>18</v>
      </c>
      <c r="S19" s="6"/>
      <c r="T19" s="779" t="str">
        <f>IF(OR(F19="",T12=""),"",ROUNDDOWN(F19*T13/10*T12/(K12+T12),0))</f>
        <v/>
      </c>
      <c r="U19" s="779"/>
      <c r="V19" s="779"/>
      <c r="W19" s="779"/>
      <c r="X19" s="779"/>
      <c r="Y19" s="779"/>
      <c r="Z19" s="779"/>
      <c r="AA19" s="45" t="s">
        <v>18</v>
      </c>
      <c r="AB19" s="38"/>
      <c r="AC19" s="40"/>
      <c r="AD19" s="40"/>
      <c r="AE19" s="783"/>
      <c r="AF19" s="784"/>
      <c r="AG19" s="784"/>
      <c r="AH19" s="784"/>
      <c r="AI19" s="784"/>
      <c r="AJ19" s="785"/>
    </row>
    <row r="20" spans="2:37" ht="30" customHeight="1" thickBot="1" x14ac:dyDescent="0.2">
      <c r="B20" s="729" t="s">
        <v>13</v>
      </c>
      <c r="C20" s="730"/>
      <c r="D20" s="730"/>
      <c r="E20" s="730"/>
      <c r="F20" s="730"/>
      <c r="G20" s="730"/>
      <c r="H20" s="730"/>
      <c r="I20" s="730"/>
      <c r="J20" s="75" t="s">
        <v>25</v>
      </c>
      <c r="K20" s="791">
        <f>SUM(K16:Q19)</f>
        <v>158012</v>
      </c>
      <c r="L20" s="791"/>
      <c r="M20" s="791"/>
      <c r="N20" s="791"/>
      <c r="O20" s="791"/>
      <c r="P20" s="791"/>
      <c r="Q20" s="791"/>
      <c r="R20" s="78" t="s">
        <v>18</v>
      </c>
      <c r="S20" s="75" t="s">
        <v>26</v>
      </c>
      <c r="T20" s="791">
        <f>SUM(T16:Z19)</f>
        <v>137901</v>
      </c>
      <c r="U20" s="791"/>
      <c r="V20" s="791"/>
      <c r="W20" s="791"/>
      <c r="X20" s="791"/>
      <c r="Y20" s="791"/>
      <c r="Z20" s="791"/>
      <c r="AA20" s="78" t="s">
        <v>18</v>
      </c>
      <c r="AB20" s="37"/>
      <c r="AC20" s="40"/>
      <c r="AD20" s="40"/>
      <c r="AE20" s="792">
        <v>440000</v>
      </c>
      <c r="AF20" s="793"/>
      <c r="AG20" s="793"/>
      <c r="AH20" s="793"/>
      <c r="AI20" s="793"/>
      <c r="AJ20" s="68" t="s">
        <v>18</v>
      </c>
    </row>
    <row r="21" spans="2:37" ht="30" customHeight="1" x14ac:dyDescent="0.15">
      <c r="B21" s="711" t="s">
        <v>14</v>
      </c>
      <c r="C21" s="712"/>
      <c r="D21" s="712"/>
      <c r="E21" s="712"/>
      <c r="F21" s="712"/>
      <c r="G21" s="712"/>
      <c r="H21" s="712"/>
      <c r="I21" s="712"/>
      <c r="J21" s="808" t="s">
        <v>20</v>
      </c>
      <c r="K21" s="802"/>
      <c r="L21" s="810" t="s">
        <v>19</v>
      </c>
      <c r="M21" s="802" t="s">
        <v>111</v>
      </c>
      <c r="N21" s="802"/>
      <c r="O21" s="802"/>
      <c r="P21" s="802"/>
      <c r="Q21" s="83"/>
      <c r="R21" s="9"/>
      <c r="S21" s="808" t="s">
        <v>20</v>
      </c>
      <c r="T21" s="802"/>
      <c r="U21" s="810" t="s">
        <v>19</v>
      </c>
      <c r="V21" s="802" t="s">
        <v>111</v>
      </c>
      <c r="W21" s="802"/>
      <c r="X21" s="802"/>
      <c r="Y21" s="802"/>
      <c r="Z21" s="83"/>
      <c r="AA21" s="9"/>
      <c r="AB21" s="41"/>
      <c r="AC21" s="41"/>
      <c r="AD21" s="36"/>
      <c r="AF21" s="65"/>
      <c r="AG21" s="65"/>
      <c r="AH21" s="65"/>
      <c r="AI21" s="65"/>
      <c r="AJ21" s="65"/>
    </row>
    <row r="22" spans="2:37" ht="30" customHeight="1" thickBot="1" x14ac:dyDescent="0.2">
      <c r="B22" s="770" t="s">
        <v>10</v>
      </c>
      <c r="C22" s="771"/>
      <c r="D22" s="771"/>
      <c r="E22" s="772"/>
      <c r="F22" s="773" t="s">
        <v>11</v>
      </c>
      <c r="G22" s="745"/>
      <c r="H22" s="745"/>
      <c r="I22" s="746"/>
      <c r="J22" s="809"/>
      <c r="K22" s="803"/>
      <c r="L22" s="811"/>
      <c r="M22" s="803"/>
      <c r="N22" s="803"/>
      <c r="O22" s="803"/>
      <c r="P22" s="803"/>
      <c r="Q22" s="84"/>
      <c r="R22" s="10"/>
      <c r="S22" s="809"/>
      <c r="T22" s="803"/>
      <c r="U22" s="811"/>
      <c r="V22" s="803"/>
      <c r="W22" s="803"/>
      <c r="X22" s="803"/>
      <c r="Y22" s="803"/>
      <c r="Z22" s="84"/>
      <c r="AA22" s="10"/>
      <c r="AB22" s="41"/>
      <c r="AC22" s="41"/>
      <c r="AD22" s="36"/>
      <c r="AE22" s="65"/>
      <c r="AF22" s="65"/>
      <c r="AG22" s="65"/>
      <c r="AH22" s="65"/>
      <c r="AI22" s="65"/>
      <c r="AJ22" s="65"/>
    </row>
    <row r="23" spans="2:37" ht="30" customHeight="1" x14ac:dyDescent="0.15">
      <c r="B23" s="774" t="s">
        <v>99</v>
      </c>
      <c r="C23" s="775"/>
      <c r="D23" s="775"/>
      <c r="E23" s="776"/>
      <c r="F23" s="804"/>
      <c r="G23" s="805"/>
      <c r="H23" s="805"/>
      <c r="I23" s="7" t="s">
        <v>18</v>
      </c>
      <c r="J23" s="806" t="str">
        <f t="shared" ref="J23:J31" si="0">IF(F23="","",F23)</f>
        <v/>
      </c>
      <c r="K23" s="807"/>
      <c r="L23" s="85" t="s">
        <v>19</v>
      </c>
      <c r="M23" s="90" t="str">
        <f>IF(K$12="","",IF(F23="","",IF(K$13=5,1,K$13/10)))</f>
        <v/>
      </c>
      <c r="N23" s="85" t="s">
        <v>21</v>
      </c>
      <c r="O23" s="807" t="str">
        <f>IF(F23="","",J23*M23)</f>
        <v/>
      </c>
      <c r="P23" s="807"/>
      <c r="Q23" s="807"/>
      <c r="R23" s="45" t="s">
        <v>18</v>
      </c>
      <c r="S23" s="806">
        <f>IF(T12="","",F23)</f>
        <v>0</v>
      </c>
      <c r="T23" s="807"/>
      <c r="U23" s="85" t="s">
        <v>19</v>
      </c>
      <c r="V23" s="89" t="str">
        <f>IF(T$12="","",IF(F23="","",IF(T$13=5,1,T$13/10)))</f>
        <v/>
      </c>
      <c r="W23" s="85" t="s">
        <v>21</v>
      </c>
      <c r="X23" s="807" t="str">
        <f>IF(F23="","",IF($T$12="","",IF(F23&lt;0,"エラー",S23*V23)))</f>
        <v/>
      </c>
      <c r="Y23" s="807"/>
      <c r="Z23" s="807"/>
      <c r="AA23" s="45" t="s">
        <v>18</v>
      </c>
      <c r="AB23" s="40"/>
      <c r="AC23" s="40"/>
      <c r="AD23" s="35"/>
      <c r="AE23" s="794" t="s">
        <v>109</v>
      </c>
      <c r="AF23" s="795"/>
      <c r="AG23" s="795"/>
      <c r="AH23" s="795"/>
      <c r="AI23" s="795"/>
      <c r="AJ23" s="796"/>
    </row>
    <row r="24" spans="2:37" ht="30" customHeight="1" x14ac:dyDescent="0.15">
      <c r="B24" s="754" t="s">
        <v>15</v>
      </c>
      <c r="C24" s="755"/>
      <c r="D24" s="755"/>
      <c r="E24" s="756"/>
      <c r="F24" s="757"/>
      <c r="G24" s="758"/>
      <c r="H24" s="758"/>
      <c r="I24" s="13" t="s">
        <v>18</v>
      </c>
      <c r="J24" s="800" t="str">
        <f t="shared" si="0"/>
        <v/>
      </c>
      <c r="K24" s="801"/>
      <c r="L24" s="12" t="s">
        <v>19</v>
      </c>
      <c r="M24" s="72" t="str">
        <f>IF(K$12="","",IF(F24="","",IF(K$13=5,1,K$13/10)))</f>
        <v/>
      </c>
      <c r="N24" s="12" t="s">
        <v>21</v>
      </c>
      <c r="O24" s="801" t="str">
        <f>IF(F24="","",J24*M24)</f>
        <v/>
      </c>
      <c r="P24" s="801"/>
      <c r="Q24" s="801"/>
      <c r="R24" s="46" t="s">
        <v>18</v>
      </c>
      <c r="S24" s="800">
        <f>IF(T12="","",F24)</f>
        <v>0</v>
      </c>
      <c r="T24" s="801"/>
      <c r="U24" s="12" t="s">
        <v>19</v>
      </c>
      <c r="V24" s="72" t="str">
        <f t="shared" ref="V24:V31" si="1">IF(T$12="","",IF(F24="","",IF(T$13=5,1,T$13/10)))</f>
        <v/>
      </c>
      <c r="W24" s="12" t="s">
        <v>21</v>
      </c>
      <c r="X24" s="801" t="str">
        <f t="shared" ref="X24:X31" si="2">IF(F24="","",IF($T$12="","",IF(F24&lt;0,"エラー",S24*V24)))</f>
        <v/>
      </c>
      <c r="Y24" s="801"/>
      <c r="Z24" s="801"/>
      <c r="AA24" s="46" t="s">
        <v>18</v>
      </c>
      <c r="AB24" s="40"/>
      <c r="AC24" s="40"/>
      <c r="AD24" s="35"/>
      <c r="AE24" s="797"/>
      <c r="AF24" s="798"/>
      <c r="AG24" s="798"/>
      <c r="AH24" s="798"/>
      <c r="AI24" s="798"/>
      <c r="AJ24" s="799"/>
    </row>
    <row r="25" spans="2:37" ht="30" customHeight="1" thickBot="1" x14ac:dyDescent="0.2">
      <c r="B25" s="754" t="s">
        <v>103</v>
      </c>
      <c r="C25" s="755"/>
      <c r="D25" s="755"/>
      <c r="E25" s="756"/>
      <c r="F25" s="760"/>
      <c r="G25" s="761"/>
      <c r="H25" s="761"/>
      <c r="I25" s="13" t="s">
        <v>18</v>
      </c>
      <c r="J25" s="800" t="str">
        <f t="shared" si="0"/>
        <v/>
      </c>
      <c r="K25" s="801"/>
      <c r="L25" s="12" t="s">
        <v>19</v>
      </c>
      <c r="M25" s="72" t="str">
        <f t="shared" ref="M25:M31" si="3">IF(K$12="","",IF(F25="","",IF(K$13=5,1,K$13/10)))</f>
        <v/>
      </c>
      <c r="N25" s="12" t="s">
        <v>21</v>
      </c>
      <c r="O25" s="801" t="str">
        <f>IF(F25="","",J25*M25)</f>
        <v/>
      </c>
      <c r="P25" s="801"/>
      <c r="Q25" s="801"/>
      <c r="R25" s="46" t="s">
        <v>18</v>
      </c>
      <c r="S25" s="800">
        <f>IF(T12="","",F25)</f>
        <v>0</v>
      </c>
      <c r="T25" s="801"/>
      <c r="U25" s="12" t="s">
        <v>19</v>
      </c>
      <c r="V25" s="72" t="str">
        <f t="shared" si="1"/>
        <v/>
      </c>
      <c r="W25" s="12" t="s">
        <v>21</v>
      </c>
      <c r="X25" s="801" t="str">
        <f t="shared" si="2"/>
        <v/>
      </c>
      <c r="Y25" s="801"/>
      <c r="Z25" s="801"/>
      <c r="AA25" s="46"/>
      <c r="AB25" s="40"/>
      <c r="AC25" s="40"/>
      <c r="AD25" s="35"/>
      <c r="AE25" s="812">
        <f>AE28+AE31</f>
        <v>0</v>
      </c>
      <c r="AF25" s="813"/>
      <c r="AG25" s="813"/>
      <c r="AH25" s="813"/>
      <c r="AI25" s="813"/>
      <c r="AJ25" s="70" t="s">
        <v>18</v>
      </c>
    </row>
    <row r="26" spans="2:37" ht="30" customHeight="1" thickTop="1" x14ac:dyDescent="0.15">
      <c r="B26" s="754" t="s">
        <v>16</v>
      </c>
      <c r="C26" s="755"/>
      <c r="D26" s="755"/>
      <c r="E26" s="756"/>
      <c r="F26" s="757">
        <v>27000</v>
      </c>
      <c r="G26" s="758"/>
      <c r="H26" s="758"/>
      <c r="I26" s="13" t="s">
        <v>18</v>
      </c>
      <c r="J26" s="800">
        <f t="shared" si="0"/>
        <v>27000</v>
      </c>
      <c r="K26" s="801"/>
      <c r="L26" s="12" t="s">
        <v>19</v>
      </c>
      <c r="M26" s="72">
        <f t="shared" si="3"/>
        <v>1</v>
      </c>
      <c r="N26" s="12" t="s">
        <v>21</v>
      </c>
      <c r="O26" s="801">
        <f t="shared" ref="O26:O31" si="4">IF(F26="","",J26*M26)</f>
        <v>27000</v>
      </c>
      <c r="P26" s="801"/>
      <c r="Q26" s="801"/>
      <c r="R26" s="46" t="s">
        <v>18</v>
      </c>
      <c r="S26" s="800">
        <f>IF(T12="","",F26)</f>
        <v>27000</v>
      </c>
      <c r="T26" s="801"/>
      <c r="U26" s="12" t="s">
        <v>19</v>
      </c>
      <c r="V26" s="72">
        <f t="shared" si="1"/>
        <v>0.8</v>
      </c>
      <c r="W26" s="12" t="s">
        <v>21</v>
      </c>
      <c r="X26" s="801">
        <f t="shared" si="2"/>
        <v>21600</v>
      </c>
      <c r="Y26" s="801"/>
      <c r="Z26" s="801"/>
      <c r="AA26" s="46" t="s">
        <v>18</v>
      </c>
      <c r="AB26" s="40"/>
      <c r="AC26" s="40"/>
      <c r="AD26" s="35"/>
      <c r="AE26" s="814" t="s">
        <v>110</v>
      </c>
      <c r="AF26" s="815"/>
      <c r="AG26" s="815"/>
      <c r="AH26" s="815"/>
      <c r="AI26" s="815"/>
      <c r="AJ26" s="816"/>
    </row>
    <row r="27" spans="2:37" ht="30" customHeight="1" x14ac:dyDescent="0.15">
      <c r="B27" s="754" t="s">
        <v>105</v>
      </c>
      <c r="C27" s="755"/>
      <c r="D27" s="755"/>
      <c r="E27" s="756"/>
      <c r="F27" s="760"/>
      <c r="G27" s="761"/>
      <c r="H27" s="761"/>
      <c r="I27" s="13" t="s">
        <v>18</v>
      </c>
      <c r="J27" s="800" t="str">
        <f t="shared" si="0"/>
        <v/>
      </c>
      <c r="K27" s="801"/>
      <c r="L27" s="12" t="s">
        <v>19</v>
      </c>
      <c r="M27" s="72" t="str">
        <f t="shared" si="3"/>
        <v/>
      </c>
      <c r="N27" s="12" t="s">
        <v>21</v>
      </c>
      <c r="O27" s="801" t="str">
        <f t="shared" si="4"/>
        <v/>
      </c>
      <c r="P27" s="801"/>
      <c r="Q27" s="801"/>
      <c r="R27" s="46" t="s">
        <v>18</v>
      </c>
      <c r="S27" s="800">
        <f>IF(T12="","",F27)</f>
        <v>0</v>
      </c>
      <c r="T27" s="801"/>
      <c r="U27" s="12" t="s">
        <v>19</v>
      </c>
      <c r="V27" s="72" t="str">
        <f t="shared" si="1"/>
        <v/>
      </c>
      <c r="W27" s="12" t="s">
        <v>21</v>
      </c>
      <c r="X27" s="801" t="str">
        <f t="shared" si="2"/>
        <v/>
      </c>
      <c r="Y27" s="801"/>
      <c r="Z27" s="801"/>
      <c r="AA27" s="46" t="s">
        <v>18</v>
      </c>
      <c r="AB27" s="40"/>
      <c r="AC27" s="40"/>
      <c r="AD27" s="35"/>
      <c r="AE27" s="817"/>
      <c r="AF27" s="818"/>
      <c r="AG27" s="818"/>
      <c r="AH27" s="818"/>
      <c r="AI27" s="818"/>
      <c r="AJ27" s="819"/>
    </row>
    <row r="28" spans="2:37" ht="30" customHeight="1" x14ac:dyDescent="0.15">
      <c r="B28" s="754" t="s">
        <v>106</v>
      </c>
      <c r="C28" s="755"/>
      <c r="D28" s="755"/>
      <c r="E28" s="756"/>
      <c r="F28" s="760"/>
      <c r="G28" s="761"/>
      <c r="H28" s="761"/>
      <c r="I28" s="13" t="s">
        <v>18</v>
      </c>
      <c r="J28" s="800" t="str">
        <f t="shared" si="0"/>
        <v/>
      </c>
      <c r="K28" s="801"/>
      <c r="L28" s="12" t="s">
        <v>19</v>
      </c>
      <c r="M28" s="72" t="str">
        <f t="shared" si="3"/>
        <v/>
      </c>
      <c r="N28" s="12" t="s">
        <v>21</v>
      </c>
      <c r="O28" s="801" t="str">
        <f t="shared" si="4"/>
        <v/>
      </c>
      <c r="P28" s="801"/>
      <c r="Q28" s="801"/>
      <c r="R28" s="46" t="s">
        <v>18</v>
      </c>
      <c r="S28" s="800">
        <f>IF(T12="","",F28)</f>
        <v>0</v>
      </c>
      <c r="T28" s="801"/>
      <c r="U28" s="12" t="s">
        <v>19</v>
      </c>
      <c r="V28" s="72" t="str">
        <f t="shared" si="1"/>
        <v/>
      </c>
      <c r="W28" s="12" t="s">
        <v>21</v>
      </c>
      <c r="X28" s="801" t="str">
        <f t="shared" si="2"/>
        <v/>
      </c>
      <c r="Y28" s="801"/>
      <c r="Z28" s="801"/>
      <c r="AA28" s="46" t="s">
        <v>18</v>
      </c>
      <c r="AB28" s="40"/>
      <c r="AC28" s="40"/>
      <c r="AD28" s="35"/>
      <c r="AE28" s="820"/>
      <c r="AF28" s="821"/>
      <c r="AG28" s="821"/>
      <c r="AH28" s="821"/>
      <c r="AI28" s="821"/>
      <c r="AJ28" s="69" t="s">
        <v>18</v>
      </c>
    </row>
    <row r="29" spans="2:37" ht="30" customHeight="1" x14ac:dyDescent="0.15">
      <c r="B29" s="754"/>
      <c r="C29" s="755"/>
      <c r="D29" s="755"/>
      <c r="E29" s="756"/>
      <c r="F29" s="760"/>
      <c r="G29" s="761"/>
      <c r="H29" s="761"/>
      <c r="I29" s="13" t="s">
        <v>18</v>
      </c>
      <c r="J29" s="800" t="str">
        <f t="shared" si="0"/>
        <v/>
      </c>
      <c r="K29" s="801"/>
      <c r="L29" s="12" t="s">
        <v>19</v>
      </c>
      <c r="M29" s="73" t="str">
        <f t="shared" si="3"/>
        <v/>
      </c>
      <c r="N29" s="12" t="s">
        <v>21</v>
      </c>
      <c r="O29" s="801" t="str">
        <f t="shared" si="4"/>
        <v/>
      </c>
      <c r="P29" s="801"/>
      <c r="Q29" s="801"/>
      <c r="R29" s="46" t="s">
        <v>18</v>
      </c>
      <c r="S29" s="800">
        <f>IF(T12="","",F29)</f>
        <v>0</v>
      </c>
      <c r="T29" s="801"/>
      <c r="U29" s="12" t="s">
        <v>19</v>
      </c>
      <c r="V29" s="72" t="str">
        <f t="shared" si="1"/>
        <v/>
      </c>
      <c r="W29" s="12" t="s">
        <v>21</v>
      </c>
      <c r="X29" s="801" t="str">
        <f t="shared" si="2"/>
        <v/>
      </c>
      <c r="Y29" s="801"/>
      <c r="Z29" s="801"/>
      <c r="AA29" s="46" t="s">
        <v>18</v>
      </c>
      <c r="AB29" s="40"/>
      <c r="AC29" s="40"/>
      <c r="AD29" s="35"/>
      <c r="AE29" s="814" t="s">
        <v>108</v>
      </c>
      <c r="AF29" s="815"/>
      <c r="AG29" s="815"/>
      <c r="AH29" s="815"/>
      <c r="AI29" s="815"/>
      <c r="AJ29" s="816"/>
    </row>
    <row r="30" spans="2:37" ht="30" customHeight="1" x14ac:dyDescent="0.15">
      <c r="B30" s="754"/>
      <c r="C30" s="755"/>
      <c r="D30" s="755"/>
      <c r="E30" s="756"/>
      <c r="F30" s="760"/>
      <c r="G30" s="761"/>
      <c r="H30" s="761"/>
      <c r="I30" s="13" t="s">
        <v>18</v>
      </c>
      <c r="J30" s="800" t="str">
        <f t="shared" si="0"/>
        <v/>
      </c>
      <c r="K30" s="801"/>
      <c r="L30" s="12" t="s">
        <v>19</v>
      </c>
      <c r="M30" s="73" t="str">
        <f t="shared" si="3"/>
        <v/>
      </c>
      <c r="N30" s="12" t="s">
        <v>21</v>
      </c>
      <c r="O30" s="801" t="str">
        <f t="shared" si="4"/>
        <v/>
      </c>
      <c r="P30" s="801"/>
      <c r="Q30" s="801"/>
      <c r="R30" s="46" t="s">
        <v>18</v>
      </c>
      <c r="S30" s="800">
        <f>IF(T12="","",F30)</f>
        <v>0</v>
      </c>
      <c r="T30" s="801"/>
      <c r="U30" s="12" t="s">
        <v>19</v>
      </c>
      <c r="V30" s="72" t="str">
        <f t="shared" si="1"/>
        <v/>
      </c>
      <c r="W30" s="12" t="s">
        <v>21</v>
      </c>
      <c r="X30" s="801" t="str">
        <f t="shared" si="2"/>
        <v/>
      </c>
      <c r="Y30" s="801"/>
      <c r="Z30" s="801"/>
      <c r="AA30" s="46" t="s">
        <v>18</v>
      </c>
      <c r="AB30" s="40"/>
      <c r="AC30" s="40"/>
      <c r="AD30" s="35"/>
      <c r="AE30" s="817"/>
      <c r="AF30" s="818"/>
      <c r="AG30" s="818"/>
      <c r="AH30" s="818"/>
      <c r="AI30" s="818"/>
      <c r="AJ30" s="819"/>
    </row>
    <row r="31" spans="2:37" ht="30" customHeight="1" thickBot="1" x14ac:dyDescent="0.2">
      <c r="B31" s="828" t="s">
        <v>107</v>
      </c>
      <c r="C31" s="829"/>
      <c r="D31" s="829"/>
      <c r="E31" s="830"/>
      <c r="F31" s="831">
        <v>3000</v>
      </c>
      <c r="G31" s="832"/>
      <c r="H31" s="832"/>
      <c r="I31" s="7" t="s">
        <v>18</v>
      </c>
      <c r="J31" s="806">
        <f t="shared" si="0"/>
        <v>3000</v>
      </c>
      <c r="K31" s="807"/>
      <c r="L31" s="85" t="s">
        <v>19</v>
      </c>
      <c r="M31" s="74">
        <f t="shared" si="3"/>
        <v>1</v>
      </c>
      <c r="N31" s="85" t="s">
        <v>21</v>
      </c>
      <c r="O31" s="801">
        <f t="shared" si="4"/>
        <v>3000</v>
      </c>
      <c r="P31" s="801"/>
      <c r="Q31" s="801"/>
      <c r="R31" s="45" t="s">
        <v>18</v>
      </c>
      <c r="S31" s="806">
        <f>IF(T12="","",F31)</f>
        <v>3000</v>
      </c>
      <c r="T31" s="807"/>
      <c r="U31" s="85" t="s">
        <v>19</v>
      </c>
      <c r="V31" s="74">
        <f t="shared" si="1"/>
        <v>0.8</v>
      </c>
      <c r="W31" s="85" t="s">
        <v>21</v>
      </c>
      <c r="X31" s="807">
        <f t="shared" si="2"/>
        <v>2400</v>
      </c>
      <c r="Y31" s="807"/>
      <c r="Z31" s="807"/>
      <c r="AA31" s="45" t="s">
        <v>18</v>
      </c>
      <c r="AB31" s="40"/>
      <c r="AC31" s="40"/>
      <c r="AD31" s="35"/>
      <c r="AE31" s="822"/>
      <c r="AF31" s="823"/>
      <c r="AG31" s="823"/>
      <c r="AH31" s="823"/>
      <c r="AI31" s="823"/>
      <c r="AJ31" s="68" t="s">
        <v>18</v>
      </c>
      <c r="AK31" s="2"/>
    </row>
    <row r="32" spans="2:37" ht="30" customHeight="1" thickBot="1" x14ac:dyDescent="0.2">
      <c r="B32" s="729" t="s">
        <v>13</v>
      </c>
      <c r="C32" s="730"/>
      <c r="D32" s="730"/>
      <c r="E32" s="730"/>
      <c r="F32" s="730"/>
      <c r="G32" s="730"/>
      <c r="H32" s="730"/>
      <c r="I32" s="730"/>
      <c r="J32" s="75" t="s">
        <v>27</v>
      </c>
      <c r="K32" s="824">
        <f>SUM(O23:Q31)</f>
        <v>30000</v>
      </c>
      <c r="L32" s="825"/>
      <c r="M32" s="825"/>
      <c r="N32" s="825"/>
      <c r="O32" s="825"/>
      <c r="P32" s="825"/>
      <c r="Q32" s="825"/>
      <c r="R32" s="78" t="s">
        <v>18</v>
      </c>
      <c r="S32" s="75" t="s">
        <v>28</v>
      </c>
      <c r="T32" s="824">
        <f>SUM(X23:Z31)</f>
        <v>24000</v>
      </c>
      <c r="U32" s="825"/>
      <c r="V32" s="825"/>
      <c r="W32" s="825"/>
      <c r="X32" s="825"/>
      <c r="Y32" s="825"/>
      <c r="Z32" s="825"/>
      <c r="AA32" s="78" t="s">
        <v>18</v>
      </c>
      <c r="AB32" s="37"/>
      <c r="AC32" s="42"/>
      <c r="AD32" s="36"/>
      <c r="AE32" s="65"/>
      <c r="AF32" s="65"/>
      <c r="AG32" s="65"/>
      <c r="AH32" s="65"/>
      <c r="AI32" s="65"/>
      <c r="AJ32" s="66"/>
    </row>
    <row r="33" spans="1:37" ht="13.5" customHeight="1" x14ac:dyDescent="0.15"/>
    <row r="34" spans="1:37" ht="13.5" customHeight="1" thickBot="1" x14ac:dyDescent="0.2"/>
    <row r="35" spans="1:37" ht="6" customHeight="1" x14ac:dyDescent="0.15">
      <c r="I35" s="18"/>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9"/>
    </row>
    <row r="36" spans="1:37" ht="30" customHeight="1" x14ac:dyDescent="0.15">
      <c r="B36" s="2"/>
      <c r="C36" s="2"/>
      <c r="D36" s="2"/>
      <c r="E36" s="2"/>
      <c r="I36" s="6"/>
      <c r="J36" s="252" t="s">
        <v>190</v>
      </c>
      <c r="K36" s="113">
        <v>1</v>
      </c>
      <c r="L36" s="110" t="s">
        <v>3</v>
      </c>
      <c r="M36" s="113">
        <v>5</v>
      </c>
      <c r="N36" s="47" t="s">
        <v>165</v>
      </c>
      <c r="O36" s="47"/>
      <c r="P36" s="47"/>
      <c r="Q36" s="47"/>
      <c r="R36" s="47"/>
      <c r="S36" s="47"/>
      <c r="T36" s="47"/>
      <c r="U36" s="47"/>
      <c r="V36" s="47"/>
      <c r="W36" s="47"/>
      <c r="X36" s="47"/>
      <c r="Y36" s="47"/>
      <c r="Z36" s="47"/>
      <c r="AA36" s="47"/>
      <c r="AB36" s="47"/>
      <c r="AC36" s="47"/>
      <c r="AD36" s="47"/>
      <c r="AE36" s="47"/>
      <c r="AF36" s="2"/>
      <c r="AG36" s="2"/>
      <c r="AH36" s="2"/>
      <c r="AI36" s="2"/>
      <c r="AJ36" s="20"/>
    </row>
    <row r="37" spans="1:37" ht="9" customHeight="1" x14ac:dyDescent="0.15">
      <c r="B37" s="2"/>
      <c r="C37" s="2"/>
      <c r="D37" s="2"/>
      <c r="E37" s="2"/>
      <c r="I37" s="6"/>
      <c r="J37" s="246"/>
      <c r="K37" s="2"/>
      <c r="L37" s="2"/>
      <c r="M37" s="2"/>
      <c r="N37" s="2"/>
      <c r="O37" s="2"/>
      <c r="P37" s="2"/>
      <c r="Q37" s="2"/>
      <c r="R37" s="2"/>
      <c r="S37" s="2"/>
      <c r="T37" s="2"/>
      <c r="U37" s="2"/>
      <c r="V37" s="2"/>
      <c r="W37" s="2"/>
      <c r="X37" s="2"/>
      <c r="Y37" s="2"/>
      <c r="Z37" s="2"/>
      <c r="AA37" s="2"/>
      <c r="AB37" s="2"/>
      <c r="AC37" s="2"/>
      <c r="AD37" s="2"/>
      <c r="AE37" s="2"/>
      <c r="AF37" s="2"/>
      <c r="AG37" s="2"/>
      <c r="AH37" s="2"/>
      <c r="AI37" s="2"/>
      <c r="AJ37" s="20"/>
    </row>
    <row r="38" spans="1:37" ht="30" customHeight="1" x14ac:dyDescent="0.15">
      <c r="B38" s="2"/>
      <c r="C38" s="2"/>
      <c r="D38" s="2"/>
      <c r="E38" s="2"/>
      <c r="I38" s="6"/>
      <c r="J38" s="252" t="s">
        <v>190</v>
      </c>
      <c r="K38" s="113">
        <v>1</v>
      </c>
      <c r="L38" s="110" t="s">
        <v>3</v>
      </c>
      <c r="M38" s="113">
        <v>6</v>
      </c>
      <c r="N38" s="110" t="s">
        <v>38</v>
      </c>
      <c r="O38" s="113">
        <v>10</v>
      </c>
      <c r="P38" s="110" t="s">
        <v>4</v>
      </c>
      <c r="R38" s="2"/>
      <c r="S38" s="2"/>
      <c r="T38" s="826" t="s">
        <v>39</v>
      </c>
      <c r="U38" s="826"/>
      <c r="V38" s="826"/>
      <c r="W38" s="826"/>
      <c r="Z38" s="827" t="s">
        <v>40</v>
      </c>
      <c r="AA38" s="827"/>
      <c r="AB38" s="114" t="s">
        <v>163</v>
      </c>
      <c r="AC38" s="114"/>
      <c r="AD38" s="114"/>
      <c r="AE38" s="114"/>
      <c r="AF38" s="114"/>
      <c r="AG38" s="114"/>
      <c r="AH38" s="497" t="s">
        <v>192</v>
      </c>
      <c r="AI38" s="338"/>
      <c r="AJ38" s="339"/>
    </row>
    <row r="39" spans="1:37" ht="30" customHeight="1" x14ac:dyDescent="0.15">
      <c r="B39" s="2"/>
      <c r="C39" s="2"/>
      <c r="D39" s="2"/>
      <c r="E39" s="2"/>
      <c r="I39" s="6"/>
      <c r="J39" s="2"/>
      <c r="K39" s="2"/>
      <c r="L39" s="2"/>
      <c r="M39" s="2"/>
      <c r="N39" s="2"/>
      <c r="O39" s="2"/>
      <c r="P39" s="2"/>
      <c r="Q39" s="2"/>
      <c r="R39" s="2"/>
      <c r="S39" s="2"/>
      <c r="T39" s="826"/>
      <c r="U39" s="826"/>
      <c r="V39" s="826"/>
      <c r="W39" s="826"/>
      <c r="Z39" s="827" t="s">
        <v>41</v>
      </c>
      <c r="AA39" s="827"/>
      <c r="AB39" s="114" t="s">
        <v>164</v>
      </c>
      <c r="AC39" s="114"/>
      <c r="AD39" s="114"/>
      <c r="AE39" s="114"/>
      <c r="AF39" s="114"/>
      <c r="AG39" s="114"/>
      <c r="AH39" s="498" t="s">
        <v>193</v>
      </c>
      <c r="AI39" s="499"/>
      <c r="AJ39" s="500"/>
    </row>
    <row r="40" spans="1:37" ht="6" customHeight="1" thickBot="1" x14ac:dyDescent="0.2">
      <c r="B40" s="2"/>
      <c r="C40" s="2"/>
      <c r="D40" s="2"/>
      <c r="E40" s="2"/>
      <c r="I40" s="21"/>
      <c r="J40" s="3"/>
      <c r="K40" s="3"/>
      <c r="L40" s="3"/>
      <c r="M40" s="3"/>
      <c r="N40" s="3"/>
      <c r="O40" s="3"/>
      <c r="P40" s="3"/>
      <c r="Q40" s="3"/>
      <c r="R40" s="3"/>
      <c r="S40" s="3"/>
      <c r="T40" s="3"/>
      <c r="U40" s="3"/>
      <c r="V40" s="3"/>
      <c r="W40" s="3"/>
      <c r="X40" s="3"/>
      <c r="Y40" s="3"/>
      <c r="Z40" s="3"/>
      <c r="AA40" s="3"/>
      <c r="AB40" s="3"/>
      <c r="AC40" s="3"/>
      <c r="AD40" s="3"/>
      <c r="AE40" s="3"/>
      <c r="AF40" s="3"/>
      <c r="AG40" s="3"/>
      <c r="AH40" s="501"/>
      <c r="AI40" s="502"/>
      <c r="AJ40" s="503"/>
    </row>
    <row r="42" spans="1:37" ht="21" customHeight="1" thickBot="1" x14ac:dyDescent="0.2">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row>
    <row r="43" spans="1:37" ht="21" customHeight="1" thickTop="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21" customHeight="1" thickBo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21" customHeight="1" x14ac:dyDescent="0.15">
      <c r="A45" s="2"/>
      <c r="B45" s="841" t="s">
        <v>82</v>
      </c>
      <c r="C45" s="842"/>
      <c r="D45" s="842"/>
      <c r="E45" s="842"/>
      <c r="F45" s="842"/>
      <c r="G45" s="842"/>
      <c r="H45" s="842"/>
      <c r="I45" s="842"/>
      <c r="J45" s="842"/>
      <c r="K45" s="842"/>
      <c r="L45" s="842"/>
      <c r="M45" s="842"/>
      <c r="N45" s="842"/>
      <c r="O45" s="842"/>
      <c r="P45" s="842"/>
      <c r="Q45" s="842"/>
      <c r="R45" s="842"/>
      <c r="S45" s="842"/>
      <c r="T45" s="842"/>
      <c r="U45" s="842"/>
      <c r="V45" s="842"/>
      <c r="W45" s="842"/>
      <c r="X45" s="842"/>
      <c r="Y45" s="842"/>
      <c r="Z45" s="842"/>
      <c r="AA45" s="842"/>
      <c r="AB45" s="842"/>
      <c r="AC45" s="842"/>
      <c r="AD45" s="842"/>
      <c r="AE45" s="842"/>
      <c r="AF45" s="842"/>
      <c r="AG45" s="842"/>
      <c r="AH45" s="842"/>
      <c r="AI45" s="842"/>
      <c r="AJ45" s="843"/>
      <c r="AK45" s="2"/>
    </row>
    <row r="46" spans="1:37" ht="21" customHeight="1" thickBot="1" x14ac:dyDescent="0.2">
      <c r="A46" s="2"/>
      <c r="B46" s="844"/>
      <c r="C46" s="845"/>
      <c r="D46" s="845"/>
      <c r="E46" s="845"/>
      <c r="F46" s="845"/>
      <c r="G46" s="845"/>
      <c r="H46" s="845"/>
      <c r="I46" s="845"/>
      <c r="J46" s="845"/>
      <c r="K46" s="845"/>
      <c r="L46" s="845"/>
      <c r="M46" s="845"/>
      <c r="N46" s="845"/>
      <c r="O46" s="845"/>
      <c r="P46" s="845"/>
      <c r="Q46" s="845"/>
      <c r="R46" s="845"/>
      <c r="S46" s="845"/>
      <c r="T46" s="845"/>
      <c r="U46" s="845"/>
      <c r="V46" s="845"/>
      <c r="W46" s="845"/>
      <c r="X46" s="845"/>
      <c r="Y46" s="845"/>
      <c r="Z46" s="845"/>
      <c r="AA46" s="845"/>
      <c r="AB46" s="845"/>
      <c r="AC46" s="845"/>
      <c r="AD46" s="845"/>
      <c r="AE46" s="845"/>
      <c r="AF46" s="845"/>
      <c r="AG46" s="845"/>
      <c r="AH46" s="845"/>
      <c r="AI46" s="845"/>
      <c r="AJ46" s="846"/>
      <c r="AK46" s="2"/>
    </row>
    <row r="47" spans="1:37" ht="21" customHeight="1" x14ac:dyDescent="0.15">
      <c r="A47" s="2"/>
      <c r="B47" s="2"/>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2"/>
    </row>
    <row r="48" spans="1:37" ht="23.1" customHeight="1" x14ac:dyDescent="0.15">
      <c r="B48" s="25"/>
      <c r="C48" s="25"/>
      <c r="D48" s="25"/>
      <c r="E48" s="25"/>
      <c r="F48" s="23"/>
      <c r="G48" s="23"/>
      <c r="H48" s="23"/>
      <c r="J48" s="24"/>
      <c r="K48" s="24"/>
      <c r="L48" s="24"/>
      <c r="M48" s="24"/>
      <c r="N48" s="471" t="s">
        <v>42</v>
      </c>
      <c r="O48" s="471"/>
      <c r="P48" s="471"/>
      <c r="Q48" s="471"/>
      <c r="R48" s="471"/>
      <c r="S48" s="471"/>
      <c r="T48" s="471"/>
      <c r="U48" s="471"/>
      <c r="V48" s="471"/>
      <c r="W48" s="471"/>
      <c r="X48" s="471"/>
      <c r="Y48" s="471"/>
      <c r="Z48" s="24"/>
      <c r="AA48" s="24"/>
      <c r="AB48" s="24"/>
    </row>
    <row r="49" spans="2:38" ht="23.1" customHeight="1" thickBot="1" x14ac:dyDescent="0.2"/>
    <row r="50" spans="2:38" ht="23.1" customHeight="1" x14ac:dyDescent="0.15">
      <c r="B50" s="847" t="s">
        <v>22</v>
      </c>
      <c r="C50" s="848"/>
      <c r="D50" s="848"/>
      <c r="E50" s="849"/>
      <c r="F50" s="856" t="s">
        <v>9</v>
      </c>
      <c r="G50" s="710"/>
      <c r="H50" s="710"/>
      <c r="I50" s="857"/>
      <c r="J50" s="59" t="s">
        <v>29</v>
      </c>
      <c r="K50" s="14"/>
      <c r="L50" s="14"/>
      <c r="M50" s="858">
        <f>IF(K12="","",ROUNDDOWN(K20/K12,2))</f>
        <v>14364.72</v>
      </c>
      <c r="N50" s="858"/>
      <c r="O50" s="858"/>
      <c r="P50" s="858"/>
      <c r="Q50" s="858"/>
      <c r="R50" s="77" t="s">
        <v>18</v>
      </c>
      <c r="S50" s="62" t="s">
        <v>32</v>
      </c>
      <c r="T50" s="14"/>
      <c r="U50" s="14"/>
      <c r="V50" s="859">
        <f>IF(T12="","",ROUNDDOWN(T20/T12,2))</f>
        <v>11491.75</v>
      </c>
      <c r="W50" s="859"/>
      <c r="X50" s="859"/>
      <c r="Y50" s="859"/>
      <c r="Z50" s="859"/>
      <c r="AA50" s="86" t="s">
        <v>18</v>
      </c>
      <c r="AB50" s="59" t="s">
        <v>35</v>
      </c>
      <c r="AC50" s="14"/>
      <c r="AD50" s="14"/>
      <c r="AE50" s="859" t="str">
        <f>IF(AC12="","",ROUNDDOWN(AC20/AC12,2))</f>
        <v/>
      </c>
      <c r="AF50" s="859"/>
      <c r="AG50" s="859"/>
      <c r="AH50" s="859"/>
      <c r="AI50" s="859"/>
      <c r="AJ50" s="86" t="s">
        <v>18</v>
      </c>
    </row>
    <row r="51" spans="2:38" ht="23.1" customHeight="1" x14ac:dyDescent="0.15">
      <c r="B51" s="850"/>
      <c r="C51" s="851"/>
      <c r="D51" s="851"/>
      <c r="E51" s="852"/>
      <c r="F51" s="860" t="s">
        <v>14</v>
      </c>
      <c r="G51" s="861"/>
      <c r="H51" s="861"/>
      <c r="I51" s="862"/>
      <c r="J51" s="60" t="s">
        <v>30</v>
      </c>
      <c r="K51" s="15"/>
      <c r="L51" s="15"/>
      <c r="M51" s="863">
        <f>IF(K12="","",ROUNDDOWN(K32/22,2))</f>
        <v>1363.63</v>
      </c>
      <c r="N51" s="863"/>
      <c r="O51" s="863"/>
      <c r="P51" s="863"/>
      <c r="Q51" s="863"/>
      <c r="R51" s="16" t="s">
        <v>18</v>
      </c>
      <c r="S51" s="63" t="s">
        <v>33</v>
      </c>
      <c r="T51" s="15"/>
      <c r="U51" s="15"/>
      <c r="V51" s="833">
        <f>IF(T12="","",ROUNDDOWN(T32/22,2))</f>
        <v>1090.9000000000001</v>
      </c>
      <c r="W51" s="833"/>
      <c r="X51" s="833"/>
      <c r="Y51" s="833"/>
      <c r="Z51" s="833"/>
      <c r="AA51" s="17" t="s">
        <v>18</v>
      </c>
      <c r="AB51" s="60" t="s">
        <v>36</v>
      </c>
      <c r="AC51" s="15"/>
      <c r="AD51" s="15"/>
      <c r="AE51" s="833" t="str">
        <f>IF(AC12="","",ROUNDDOWN(AC32/22,2))</f>
        <v/>
      </c>
      <c r="AF51" s="833"/>
      <c r="AG51" s="833"/>
      <c r="AH51" s="833"/>
      <c r="AI51" s="833"/>
      <c r="AJ51" s="17" t="s">
        <v>18</v>
      </c>
    </row>
    <row r="52" spans="2:38" ht="23.1" customHeight="1" thickBot="1" x14ac:dyDescent="0.2">
      <c r="B52" s="853"/>
      <c r="C52" s="854"/>
      <c r="D52" s="854"/>
      <c r="E52" s="855"/>
      <c r="F52" s="834" t="s">
        <v>13</v>
      </c>
      <c r="G52" s="730"/>
      <c r="H52" s="730"/>
      <c r="I52" s="731"/>
      <c r="J52" s="61" t="s">
        <v>31</v>
      </c>
      <c r="K52" s="3"/>
      <c r="L52" s="3"/>
      <c r="M52" s="835">
        <f>IF(K12="","",(ROUNDDOWN(M50+M51,0)))</f>
        <v>15728</v>
      </c>
      <c r="N52" s="835"/>
      <c r="O52" s="835"/>
      <c r="P52" s="835"/>
      <c r="Q52" s="835"/>
      <c r="R52" s="4" t="s">
        <v>18</v>
      </c>
      <c r="S52" s="64" t="s">
        <v>34</v>
      </c>
      <c r="T52" s="3"/>
      <c r="U52" s="3"/>
      <c r="V52" s="836">
        <f>IF(T12="","",(ROUNDDOWN(V50+V51,0)))</f>
        <v>12582</v>
      </c>
      <c r="W52" s="836"/>
      <c r="X52" s="836"/>
      <c r="Y52" s="836"/>
      <c r="Z52" s="836"/>
      <c r="AA52" s="5" t="s">
        <v>18</v>
      </c>
      <c r="AB52" s="61" t="s">
        <v>37</v>
      </c>
      <c r="AC52" s="3"/>
      <c r="AD52" s="3"/>
      <c r="AE52" s="836" t="str">
        <f>IF(AC12="","",(ROUNDDOWN(AE50+AE51,0)))</f>
        <v/>
      </c>
      <c r="AF52" s="836"/>
      <c r="AG52" s="836"/>
      <c r="AH52" s="836"/>
      <c r="AI52" s="836"/>
      <c r="AJ52" s="5" t="s">
        <v>18</v>
      </c>
    </row>
    <row r="53" spans="2:38" ht="23.1" customHeight="1" x14ac:dyDescent="0.15"/>
    <row r="54" spans="2:38" ht="23.1" customHeight="1" x14ac:dyDescent="0.15">
      <c r="B54" s="837" t="s">
        <v>85</v>
      </c>
      <c r="C54" s="837"/>
      <c r="D54" s="838">
        <f>AE25</f>
        <v>0</v>
      </c>
      <c r="E54" s="839"/>
      <c r="F54" s="840"/>
      <c r="I54" s="54" t="s">
        <v>43</v>
      </c>
      <c r="J54" s="26"/>
      <c r="K54" s="26"/>
      <c r="L54" s="26"/>
    </row>
    <row r="55" spans="2:38" ht="23.1" customHeight="1" thickBot="1" x14ac:dyDescent="0.2">
      <c r="B55" s="869" t="s">
        <v>84</v>
      </c>
      <c r="C55" s="869"/>
      <c r="D55" s="870">
        <f>IF(D54="","",ROUNDDOWN(D54/264,0))</f>
        <v>0</v>
      </c>
      <c r="E55" s="871"/>
      <c r="F55" s="872"/>
      <c r="J55" s="48" t="s">
        <v>168</v>
      </c>
      <c r="Q55" s="48" t="s">
        <v>169</v>
      </c>
    </row>
    <row r="56" spans="2:38" ht="23.1" customHeight="1" thickTop="1" thickBot="1" x14ac:dyDescent="0.2">
      <c r="B56" s="873" t="s">
        <v>86</v>
      </c>
      <c r="C56" s="874"/>
      <c r="D56" s="875" t="s">
        <v>87</v>
      </c>
      <c r="E56" s="875"/>
      <c r="F56" s="875"/>
      <c r="I56" s="27" t="s">
        <v>44</v>
      </c>
      <c r="J56" s="876">
        <f>AE20</f>
        <v>440000</v>
      </c>
      <c r="K56" s="876"/>
      <c r="L56" s="876"/>
      <c r="M56" s="1" t="s">
        <v>57</v>
      </c>
      <c r="N56" s="48" t="s">
        <v>47</v>
      </c>
      <c r="O56" s="868" t="s">
        <v>59</v>
      </c>
      <c r="P56" s="868"/>
      <c r="Q56" s="868"/>
      <c r="R56" s="864">
        <f>IF(J56="","",ROUND(J56/22,-1))</f>
        <v>20000</v>
      </c>
      <c r="S56" s="865"/>
      <c r="T56" s="76" t="s">
        <v>45</v>
      </c>
      <c r="V56" s="55" t="s">
        <v>46</v>
      </c>
    </row>
    <row r="57" spans="2:38" ht="23.1" customHeight="1" thickTop="1" x14ac:dyDescent="0.15">
      <c r="B57" s="866">
        <f>IF(D54="","",IF(R58&gt;D55,K12,0))</f>
        <v>11</v>
      </c>
      <c r="C57" s="866"/>
      <c r="D57" s="867">
        <f>IF(D54="",0,D55*K12)</f>
        <v>0</v>
      </c>
      <c r="E57" s="867"/>
      <c r="F57" s="867"/>
      <c r="J57" s="48" t="s">
        <v>170</v>
      </c>
      <c r="Q57" s="48" t="s">
        <v>171</v>
      </c>
      <c r="AE57" s="29" t="s">
        <v>88</v>
      </c>
      <c r="AF57" s="30"/>
      <c r="AG57" s="30"/>
      <c r="AH57" s="30"/>
      <c r="AI57" s="30"/>
      <c r="AJ57" s="31"/>
      <c r="AK57" s="32"/>
      <c r="AL57" s="2"/>
    </row>
    <row r="58" spans="2:38" ht="23.1" customHeight="1" x14ac:dyDescent="0.15">
      <c r="B58" s="866">
        <f>IF(D54="","",IF(R58&gt;D55,T12,0))</f>
        <v>12</v>
      </c>
      <c r="C58" s="866"/>
      <c r="D58" s="867">
        <f>IF(D54="",0,D55*T12)</f>
        <v>0</v>
      </c>
      <c r="E58" s="867"/>
      <c r="F58" s="867"/>
      <c r="I58" s="27" t="s">
        <v>44</v>
      </c>
      <c r="J58" s="864">
        <f>R56</f>
        <v>20000</v>
      </c>
      <c r="K58" s="865"/>
      <c r="L58" s="865"/>
      <c r="M58" s="1" t="s">
        <v>57</v>
      </c>
      <c r="N58" s="48" t="s">
        <v>50</v>
      </c>
      <c r="O58" s="868" t="s">
        <v>60</v>
      </c>
      <c r="P58" s="868"/>
      <c r="Q58" s="868"/>
      <c r="R58" s="864">
        <f>IF(J58="","",ROUND(J58*2/3,0))</f>
        <v>13333</v>
      </c>
      <c r="S58" s="865"/>
      <c r="T58" s="76" t="s">
        <v>45</v>
      </c>
      <c r="V58" s="28" t="s">
        <v>83</v>
      </c>
      <c r="AE58" s="34" t="s">
        <v>89</v>
      </c>
      <c r="AF58" s="2"/>
      <c r="AG58" s="2"/>
      <c r="AH58" s="2"/>
      <c r="AI58" s="2"/>
      <c r="AJ58" s="33"/>
      <c r="AK58" s="32"/>
      <c r="AL58" s="2"/>
    </row>
    <row r="59" spans="2:38" ht="23.1" customHeight="1" x14ac:dyDescent="0.15">
      <c r="B59" s="866">
        <f>IF(D54="","",IF(R58&gt;D55,AC12,0))</f>
        <v>0</v>
      </c>
      <c r="C59" s="866"/>
      <c r="D59" s="867">
        <f>IF(D54="",0,D55*AC12)</f>
        <v>0</v>
      </c>
      <c r="E59" s="867"/>
      <c r="F59" s="867"/>
      <c r="I59" s="54" t="s">
        <v>91</v>
      </c>
      <c r="P59" s="54" t="s">
        <v>48</v>
      </c>
      <c r="Y59" s="54" t="s">
        <v>49</v>
      </c>
      <c r="AE59" s="34" t="s">
        <v>90</v>
      </c>
      <c r="AF59" s="2"/>
      <c r="AG59" s="2"/>
      <c r="AH59" s="2"/>
      <c r="AI59" s="2"/>
      <c r="AJ59" s="33"/>
      <c r="AK59" s="32"/>
      <c r="AL59" s="2"/>
    </row>
    <row r="60" spans="2:38" ht="23.1" customHeight="1" x14ac:dyDescent="0.15">
      <c r="I60" s="49" t="s">
        <v>44</v>
      </c>
      <c r="J60" s="48" t="s">
        <v>61</v>
      </c>
      <c r="K60" s="883">
        <f>M52</f>
        <v>15728</v>
      </c>
      <c r="L60" s="884"/>
      <c r="M60" s="48" t="s">
        <v>64</v>
      </c>
      <c r="N60" s="48"/>
      <c r="O60" s="48"/>
      <c r="P60" s="880" t="s">
        <v>67</v>
      </c>
      <c r="Q60" s="880"/>
      <c r="R60" s="880"/>
      <c r="S60" s="49" t="s">
        <v>44</v>
      </c>
      <c r="T60" s="48">
        <f>IF(K60="","",IF(R58&gt;K60,K12,0))</f>
        <v>0</v>
      </c>
      <c r="U60" s="48" t="s">
        <v>68</v>
      </c>
      <c r="V60" s="48"/>
      <c r="W60" s="48"/>
      <c r="X60" s="48"/>
      <c r="Y60" s="881" t="s">
        <v>71</v>
      </c>
      <c r="Z60" s="881"/>
      <c r="AA60" s="48" t="s">
        <v>51</v>
      </c>
      <c r="AB60" s="882">
        <f>IF(K60="","",K60*T60)</f>
        <v>0</v>
      </c>
      <c r="AC60" s="882"/>
      <c r="AD60" s="48" t="s">
        <v>52</v>
      </c>
      <c r="AE60" s="32"/>
      <c r="AF60" s="877">
        <f>IF(K60="","",IF(K60&gt;=D55,IF(K13=0,IF(AB60&gt;=D62,D62,AB60),AB60),D57))</f>
        <v>0</v>
      </c>
      <c r="AG60" s="877"/>
      <c r="AH60" s="877"/>
      <c r="AI60" s="2" t="s">
        <v>52</v>
      </c>
      <c r="AJ60" s="33"/>
      <c r="AK60" s="32"/>
      <c r="AL60" s="2"/>
    </row>
    <row r="61" spans="2:38" ht="23.1" customHeight="1" x14ac:dyDescent="0.15">
      <c r="B61" s="878" t="s">
        <v>92</v>
      </c>
      <c r="C61" s="748"/>
      <c r="D61" s="748"/>
      <c r="E61" s="748"/>
      <c r="F61" s="879"/>
      <c r="I61" s="49" t="s">
        <v>44</v>
      </c>
      <c r="J61" s="48" t="s">
        <v>62</v>
      </c>
      <c r="K61" s="479">
        <f>V52</f>
        <v>12582</v>
      </c>
      <c r="L61" s="479"/>
      <c r="M61" s="48" t="s">
        <v>65</v>
      </c>
      <c r="N61" s="48"/>
      <c r="O61" s="48"/>
      <c r="P61" s="880" t="s">
        <v>69</v>
      </c>
      <c r="Q61" s="880"/>
      <c r="R61" s="880"/>
      <c r="S61" s="49" t="s">
        <v>44</v>
      </c>
      <c r="T61" s="48">
        <f>IF(K61="","",IF(R58&gt;K61,T12,0))</f>
        <v>12</v>
      </c>
      <c r="U61" s="48" t="s">
        <v>73</v>
      </c>
      <c r="V61" s="48"/>
      <c r="W61" s="48"/>
      <c r="X61" s="48"/>
      <c r="Y61" s="881" t="s">
        <v>72</v>
      </c>
      <c r="Z61" s="881"/>
      <c r="AA61" s="48" t="s">
        <v>51</v>
      </c>
      <c r="AB61" s="882">
        <f>IF(K61="","",K61*T61)</f>
        <v>150984</v>
      </c>
      <c r="AC61" s="882"/>
      <c r="AD61" s="48" t="s">
        <v>52</v>
      </c>
      <c r="AE61" s="32"/>
      <c r="AF61" s="877">
        <f>IF(K61="","",IF(K61&gt;=D55,IF(T13=0,IF(AB61&gt;=D63,D63,AB61),AB61),D58))</f>
        <v>150984</v>
      </c>
      <c r="AG61" s="877"/>
      <c r="AH61" s="877"/>
      <c r="AI61" s="2" t="s">
        <v>52</v>
      </c>
      <c r="AJ61" s="33"/>
      <c r="AK61" s="32"/>
      <c r="AL61" s="2"/>
    </row>
    <row r="62" spans="2:38" ht="23.1" customHeight="1" x14ac:dyDescent="0.15">
      <c r="B62" s="890" t="s">
        <v>93</v>
      </c>
      <c r="C62" s="890"/>
      <c r="D62" s="891">
        <f>K32</f>
        <v>30000</v>
      </c>
      <c r="E62" s="892"/>
      <c r="F62" s="892"/>
      <c r="I62" s="49" t="s">
        <v>44</v>
      </c>
      <c r="J62" s="48" t="s">
        <v>63</v>
      </c>
      <c r="K62" s="883" t="str">
        <f>AE52</f>
        <v/>
      </c>
      <c r="L62" s="884"/>
      <c r="M62" s="48" t="s">
        <v>66</v>
      </c>
      <c r="N62" s="48"/>
      <c r="O62" s="48"/>
      <c r="P62" s="895" t="s">
        <v>70</v>
      </c>
      <c r="Q62" s="895"/>
      <c r="R62" s="895"/>
      <c r="S62" s="50" t="s">
        <v>44</v>
      </c>
      <c r="T62" s="51" t="str">
        <f>IF(K62="","",IF(R58&gt;K62,AC12,0))</f>
        <v/>
      </c>
      <c r="U62" s="51" t="s">
        <v>74</v>
      </c>
      <c r="V62" s="51"/>
      <c r="W62" s="48"/>
      <c r="X62" s="48"/>
      <c r="Y62" s="896" t="s">
        <v>75</v>
      </c>
      <c r="Z62" s="896"/>
      <c r="AA62" s="51" t="s">
        <v>51</v>
      </c>
      <c r="AB62" s="882" t="str">
        <f>IF(K62="","",K62*T62)</f>
        <v/>
      </c>
      <c r="AC62" s="882"/>
      <c r="AD62" s="48" t="s">
        <v>52</v>
      </c>
      <c r="AE62" s="32"/>
      <c r="AF62" s="889" t="str">
        <f>IF(K62="","",IF(K62&gt;=D55,IF(AC13=0,IF(AB62&gt;=D64,D64,AB62),AB62),D59))</f>
        <v/>
      </c>
      <c r="AG62" s="889"/>
      <c r="AH62" s="889"/>
      <c r="AI62" s="2" t="s">
        <v>52</v>
      </c>
      <c r="AJ62" s="33"/>
      <c r="AK62" s="32"/>
      <c r="AL62" s="2"/>
    </row>
    <row r="63" spans="2:38" ht="23.1" customHeight="1" thickBot="1" x14ac:dyDescent="0.2">
      <c r="B63" s="890" t="s">
        <v>94</v>
      </c>
      <c r="C63" s="890"/>
      <c r="D63" s="891">
        <f>T32</f>
        <v>24000</v>
      </c>
      <c r="E63" s="892"/>
      <c r="F63" s="892"/>
      <c r="R63" s="49" t="s">
        <v>53</v>
      </c>
      <c r="S63" s="49" t="s">
        <v>56</v>
      </c>
      <c r="T63" s="48">
        <f>IF(J56="","",SUM(T60:T62))</f>
        <v>12</v>
      </c>
      <c r="U63" s="48" t="s">
        <v>76</v>
      </c>
      <c r="V63" s="48"/>
      <c r="AA63" s="87" t="s">
        <v>53</v>
      </c>
      <c r="AB63" s="893">
        <f>IF(J56="","",SUM(AB60:AB62))</f>
        <v>150984</v>
      </c>
      <c r="AC63" s="893" t="str">
        <f t="shared" ref="AC63" si="5">IF(S56="","",SUM(AC60:AC62))</f>
        <v/>
      </c>
      <c r="AD63" s="1" t="s">
        <v>52</v>
      </c>
      <c r="AE63" s="56" t="s">
        <v>53</v>
      </c>
      <c r="AF63" s="894">
        <f>IF(J58="","",SUM(AF60:AH62))</f>
        <v>150984</v>
      </c>
      <c r="AG63" s="894"/>
      <c r="AH63" s="894"/>
      <c r="AI63" s="57" t="s">
        <v>101</v>
      </c>
      <c r="AJ63" s="58"/>
      <c r="AK63" s="32"/>
      <c r="AL63" s="2"/>
    </row>
    <row r="64" spans="2:38" ht="23.1" customHeight="1" thickTop="1" x14ac:dyDescent="0.15">
      <c r="B64" s="890" t="s">
        <v>95</v>
      </c>
      <c r="C64" s="890"/>
      <c r="D64" s="891">
        <f>AC32</f>
        <v>0</v>
      </c>
      <c r="E64" s="892"/>
      <c r="F64" s="892"/>
      <c r="I64" s="54" t="s">
        <v>77</v>
      </c>
    </row>
    <row r="65" spans="9:25" ht="23.1" customHeight="1" x14ac:dyDescent="0.15">
      <c r="J65" s="48" t="s">
        <v>81</v>
      </c>
      <c r="K65" s="48"/>
      <c r="L65" s="48"/>
      <c r="M65" s="48" t="s">
        <v>80</v>
      </c>
      <c r="N65" s="48"/>
      <c r="O65" s="48"/>
      <c r="P65" s="48"/>
      <c r="Q65" s="48"/>
      <c r="R65" s="48" t="s">
        <v>54</v>
      </c>
      <c r="S65" s="48"/>
      <c r="T65" s="48"/>
      <c r="U65" s="48"/>
      <c r="V65" s="48" t="s">
        <v>55</v>
      </c>
      <c r="W65" s="48"/>
      <c r="X65" s="48"/>
    </row>
    <row r="66" spans="9:25" ht="23.1" customHeight="1" thickBot="1" x14ac:dyDescent="0.2">
      <c r="I66" s="49" t="s">
        <v>44</v>
      </c>
      <c r="J66" s="885">
        <f>R58</f>
        <v>13333</v>
      </c>
      <c r="K66" s="886"/>
      <c r="L66" s="48" t="s">
        <v>52</v>
      </c>
      <c r="M66" s="52" t="s">
        <v>78</v>
      </c>
      <c r="N66" s="886">
        <f>T63</f>
        <v>12</v>
      </c>
      <c r="O66" s="886"/>
      <c r="P66" s="48" t="s">
        <v>79</v>
      </c>
      <c r="Q66" s="52" t="s">
        <v>58</v>
      </c>
      <c r="R66" s="887">
        <f>AF63</f>
        <v>150984</v>
      </c>
      <c r="S66" s="887"/>
      <c r="T66" s="48" t="s">
        <v>52</v>
      </c>
      <c r="U66" s="48" t="s">
        <v>51</v>
      </c>
      <c r="V66" s="888">
        <f>IF(J66*N66-R66&lt;=0,0,J66*N66-R66)</f>
        <v>9012</v>
      </c>
      <c r="W66" s="888"/>
      <c r="X66" s="888"/>
      <c r="Y66" s="53" t="s">
        <v>52</v>
      </c>
    </row>
  </sheetData>
  <sheetProtection algorithmName="SHA-512" hashValue="aIsjEjy1HD5JG/H2qZorNgHQxoy0NeS9fLQoloNWVs4BTzfaKSCzgye/RigRuNL6DjIj64tzaLiQhffua9/zRg==" saltValue="eJmW4Mx8yIXczo4IwI+P6Q==" spinCount="100000" sheet="1" objects="1" scenarios="1"/>
  <mergeCells count="201">
    <mergeCell ref="J66:K66"/>
    <mergeCell ref="N66:O66"/>
    <mergeCell ref="R66:S66"/>
    <mergeCell ref="V66:X66"/>
    <mergeCell ref="AF62:AH62"/>
    <mergeCell ref="B63:C63"/>
    <mergeCell ref="D63:F63"/>
    <mergeCell ref="AB63:AC63"/>
    <mergeCell ref="AF63:AH63"/>
    <mergeCell ref="B64:C64"/>
    <mergeCell ref="D64:F64"/>
    <mergeCell ref="B62:C62"/>
    <mergeCell ref="D62:F62"/>
    <mergeCell ref="K62:L62"/>
    <mergeCell ref="P62:R62"/>
    <mergeCell ref="Y62:Z62"/>
    <mergeCell ref="AB62:AC62"/>
    <mergeCell ref="AF60:AH60"/>
    <mergeCell ref="B61:F61"/>
    <mergeCell ref="K61:L61"/>
    <mergeCell ref="P61:R61"/>
    <mergeCell ref="Y61:Z61"/>
    <mergeCell ref="AB61:AC61"/>
    <mergeCell ref="AF61:AH61"/>
    <mergeCell ref="B59:C59"/>
    <mergeCell ref="D59:F59"/>
    <mergeCell ref="K60:L60"/>
    <mergeCell ref="P60:R60"/>
    <mergeCell ref="Y60:Z60"/>
    <mergeCell ref="AB60:AC60"/>
    <mergeCell ref="R56:S56"/>
    <mergeCell ref="B57:C57"/>
    <mergeCell ref="D57:F57"/>
    <mergeCell ref="B58:C58"/>
    <mergeCell ref="D58:F58"/>
    <mergeCell ref="J58:L58"/>
    <mergeCell ref="O58:Q58"/>
    <mergeCell ref="R58:S58"/>
    <mergeCell ref="B55:C55"/>
    <mergeCell ref="D55:F55"/>
    <mergeCell ref="B56:C56"/>
    <mergeCell ref="D56:F56"/>
    <mergeCell ref="J56:L56"/>
    <mergeCell ref="O56:Q56"/>
    <mergeCell ref="AE51:AI51"/>
    <mergeCell ref="F52:I52"/>
    <mergeCell ref="M52:Q52"/>
    <mergeCell ref="V52:Z52"/>
    <mergeCell ref="AE52:AI52"/>
    <mergeCell ref="B54:C54"/>
    <mergeCell ref="D54:F54"/>
    <mergeCell ref="B45:AJ46"/>
    <mergeCell ref="N48:Y48"/>
    <mergeCell ref="B50:E52"/>
    <mergeCell ref="F50:I50"/>
    <mergeCell ref="M50:Q50"/>
    <mergeCell ref="V50:Z50"/>
    <mergeCell ref="AE50:AI50"/>
    <mergeCell ref="F51:I51"/>
    <mergeCell ref="M51:Q51"/>
    <mergeCell ref="V51:Z51"/>
    <mergeCell ref="AE31:AI31"/>
    <mergeCell ref="B32:I32"/>
    <mergeCell ref="K32:Q32"/>
    <mergeCell ref="T32:Z32"/>
    <mergeCell ref="T38:W39"/>
    <mergeCell ref="Z38:AA38"/>
    <mergeCell ref="Z39:AA39"/>
    <mergeCell ref="J30:K30"/>
    <mergeCell ref="O30:Q30"/>
    <mergeCell ref="S30:T30"/>
    <mergeCell ref="X30:Z30"/>
    <mergeCell ref="B31:E31"/>
    <mergeCell ref="F31:H31"/>
    <mergeCell ref="J31:K31"/>
    <mergeCell ref="O31:Q31"/>
    <mergeCell ref="S31:T31"/>
    <mergeCell ref="X31:Z31"/>
    <mergeCell ref="AH38:AJ38"/>
    <mergeCell ref="AH39:AJ40"/>
    <mergeCell ref="B28:E28"/>
    <mergeCell ref="F28:H28"/>
    <mergeCell ref="J28:K28"/>
    <mergeCell ref="O28:Q28"/>
    <mergeCell ref="S28:T28"/>
    <mergeCell ref="X28:Z28"/>
    <mergeCell ref="AE28:AI28"/>
    <mergeCell ref="B29:E29"/>
    <mergeCell ref="F29:H29"/>
    <mergeCell ref="J29:K29"/>
    <mergeCell ref="O29:Q29"/>
    <mergeCell ref="S29:T29"/>
    <mergeCell ref="X29:Z29"/>
    <mergeCell ref="AE29:AJ30"/>
    <mergeCell ref="B30:E30"/>
    <mergeCell ref="F30:H30"/>
    <mergeCell ref="AE25:AI25"/>
    <mergeCell ref="B26:E26"/>
    <mergeCell ref="F26:H26"/>
    <mergeCell ref="J26:K26"/>
    <mergeCell ref="O26:Q26"/>
    <mergeCell ref="S26:T26"/>
    <mergeCell ref="X26:Z26"/>
    <mergeCell ref="AE26:AJ27"/>
    <mergeCell ref="B27:E27"/>
    <mergeCell ref="F27:H27"/>
    <mergeCell ref="B25:E25"/>
    <mergeCell ref="F25:H25"/>
    <mergeCell ref="J25:K25"/>
    <mergeCell ref="O25:Q25"/>
    <mergeCell ref="S25:T25"/>
    <mergeCell ref="X25:Z25"/>
    <mergeCell ref="J27:K27"/>
    <mergeCell ref="O27:Q27"/>
    <mergeCell ref="S27:T27"/>
    <mergeCell ref="X27:Z27"/>
    <mergeCell ref="AE23:AJ24"/>
    <mergeCell ref="B24:E24"/>
    <mergeCell ref="F24:H24"/>
    <mergeCell ref="J24:K24"/>
    <mergeCell ref="O24:Q24"/>
    <mergeCell ref="S24:T24"/>
    <mergeCell ref="X24:Z24"/>
    <mergeCell ref="V21:Y22"/>
    <mergeCell ref="B22:E22"/>
    <mergeCell ref="F22:I22"/>
    <mergeCell ref="B23:E23"/>
    <mergeCell ref="F23:H23"/>
    <mergeCell ref="J23:K23"/>
    <mergeCell ref="O23:Q23"/>
    <mergeCell ref="S23:T23"/>
    <mergeCell ref="X23:Z23"/>
    <mergeCell ref="B21:I21"/>
    <mergeCell ref="J21:K22"/>
    <mergeCell ref="L21:L22"/>
    <mergeCell ref="M21:P22"/>
    <mergeCell ref="S21:T22"/>
    <mergeCell ref="U21:U22"/>
    <mergeCell ref="AE18:AJ19"/>
    <mergeCell ref="B19:E19"/>
    <mergeCell ref="F19:H19"/>
    <mergeCell ref="K19:Q19"/>
    <mergeCell ref="T19:Z19"/>
    <mergeCell ref="B20:I20"/>
    <mergeCell ref="K20:Q20"/>
    <mergeCell ref="T20:Z20"/>
    <mergeCell ref="AE20:AI20"/>
    <mergeCell ref="B17:E17"/>
    <mergeCell ref="F17:H17"/>
    <mergeCell ref="K17:Q17"/>
    <mergeCell ref="T17:Z17"/>
    <mergeCell ref="B18:E18"/>
    <mergeCell ref="F18:H18"/>
    <mergeCell ref="K18:Q18"/>
    <mergeCell ref="T18:Z18"/>
    <mergeCell ref="B14:I14"/>
    <mergeCell ref="J14:R15"/>
    <mergeCell ref="S14:AA15"/>
    <mergeCell ref="B15:E15"/>
    <mergeCell ref="F15:I15"/>
    <mergeCell ref="B16:E16"/>
    <mergeCell ref="F16:H16"/>
    <mergeCell ref="K16:Q16"/>
    <mergeCell ref="T16:Z16"/>
    <mergeCell ref="AJ12:AJ13"/>
    <mergeCell ref="B13:I13"/>
    <mergeCell ref="K13:P13"/>
    <mergeCell ref="Q13:R13"/>
    <mergeCell ref="T13:Y13"/>
    <mergeCell ref="Z13:AA13"/>
    <mergeCell ref="Y10:AA10"/>
    <mergeCell ref="AE10:AJ11"/>
    <mergeCell ref="P11:R11"/>
    <mergeCell ref="Y11:AA11"/>
    <mergeCell ref="B12:I12"/>
    <mergeCell ref="K12:P12"/>
    <mergeCell ref="Q12:R12"/>
    <mergeCell ref="T12:Y12"/>
    <mergeCell ref="Z12:AA12"/>
    <mergeCell ref="AE12:AI13"/>
    <mergeCell ref="P10:R10"/>
    <mergeCell ref="S10:S11"/>
    <mergeCell ref="T10:T11"/>
    <mergeCell ref="U10:U11"/>
    <mergeCell ref="V10:V11"/>
    <mergeCell ref="W10:W11"/>
    <mergeCell ref="B8:G8"/>
    <mergeCell ref="H8:N8"/>
    <mergeCell ref="B10:I11"/>
    <mergeCell ref="J10:J11"/>
    <mergeCell ref="K10:K11"/>
    <mergeCell ref="L10:L11"/>
    <mergeCell ref="M10:M11"/>
    <mergeCell ref="N10:N11"/>
    <mergeCell ref="B2:AJ2"/>
    <mergeCell ref="B5:G5"/>
    <mergeCell ref="H5:N5"/>
    <mergeCell ref="B6:G6"/>
    <mergeCell ref="H6:N6"/>
    <mergeCell ref="B7:G7"/>
    <mergeCell ref="H7:N7"/>
  </mergeCells>
  <phoneticPr fontId="1"/>
  <conditionalFormatting sqref="S25:T25">
    <cfRule type="cellIs" dxfId="5" priority="4" operator="equal">
      <formula>0</formula>
    </cfRule>
  </conditionalFormatting>
  <conditionalFormatting sqref="S23:T23">
    <cfRule type="cellIs" dxfId="4" priority="3" operator="equal">
      <formula>0</formula>
    </cfRule>
  </conditionalFormatting>
  <conditionalFormatting sqref="S24:T24">
    <cfRule type="cellIs" dxfId="3" priority="2" operator="equal">
      <formula>0</formula>
    </cfRule>
  </conditionalFormatting>
  <conditionalFormatting sqref="S23:T31">
    <cfRule type="cellIs" dxfId="2" priority="1" operator="equal">
      <formula>0</formula>
    </cfRule>
  </conditionalFormatting>
  <printOptions horizontalCentered="1"/>
  <pageMargins left="0.59055118110236227" right="0.59055118110236227" top="0.59055118110236227" bottom="0.3937007874015748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L66"/>
  <sheetViews>
    <sheetView view="pageBreakPreview" zoomScale="70" zoomScaleNormal="75" zoomScaleSheetLayoutView="70" workbookViewId="0">
      <selection activeCell="H6" sqref="H6:N6"/>
    </sheetView>
  </sheetViews>
  <sheetFormatPr defaultRowHeight="21" customHeight="1" x14ac:dyDescent="0.15"/>
  <cols>
    <col min="1" max="1" width="4.125" style="1" customWidth="1"/>
    <col min="2" max="2" width="5.625" style="1" customWidth="1"/>
    <col min="3" max="3" width="3.5" style="1" customWidth="1"/>
    <col min="4" max="4" width="5.625" style="1" customWidth="1"/>
    <col min="5" max="5" width="3.5" style="1" customWidth="1"/>
    <col min="6" max="6" width="5.625" style="1" customWidth="1"/>
    <col min="7" max="7" width="3.5" style="1" customWidth="1"/>
    <col min="8" max="8" width="5.625" style="1" customWidth="1"/>
    <col min="9" max="9" width="3.5" style="1" bestFit="1" customWidth="1"/>
    <col min="10" max="10" width="5.5" style="1" bestFit="1" customWidth="1"/>
    <col min="11" max="11" width="5.625" style="1" customWidth="1"/>
    <col min="12" max="12" width="3.5" style="1" bestFit="1" customWidth="1"/>
    <col min="13" max="13" width="5.625" style="1" customWidth="1"/>
    <col min="14" max="14" width="3.5" style="1" customWidth="1"/>
    <col min="15" max="15" width="5.625" style="1" customWidth="1"/>
    <col min="16" max="16" width="3.5" style="1" bestFit="1" customWidth="1"/>
    <col min="17" max="17" width="3.5" style="1" customWidth="1"/>
    <col min="18" max="18" width="4.375" style="1" customWidth="1"/>
    <col min="19" max="19" width="5.5" style="1" bestFit="1" customWidth="1"/>
    <col min="20" max="20" width="5.625" style="1" customWidth="1"/>
    <col min="21" max="21" width="3.5" style="1" bestFit="1" customWidth="1"/>
    <col min="22" max="22" width="5.625" style="1" customWidth="1"/>
    <col min="23" max="23" width="3.5" style="1" customWidth="1"/>
    <col min="24" max="24" width="5.625" style="1" customWidth="1"/>
    <col min="25" max="26" width="3.5" style="1" customWidth="1"/>
    <col min="27" max="27" width="3.5" style="1" bestFit="1" customWidth="1"/>
    <col min="28" max="28" width="5.5" style="1" bestFit="1" customWidth="1"/>
    <col min="29" max="29" width="5.625" style="1" customWidth="1"/>
    <col min="30" max="30" width="3.5" style="1" bestFit="1" customWidth="1"/>
    <col min="31" max="31" width="5.625" style="1" customWidth="1"/>
    <col min="32" max="32" width="3.5" style="1" customWidth="1"/>
    <col min="33" max="33" width="5.625" style="1" customWidth="1"/>
    <col min="34" max="35" width="3.5" style="1" customWidth="1"/>
    <col min="36" max="36" width="3.5" style="1" bestFit="1" customWidth="1"/>
    <col min="37" max="37" width="4.125" style="1" customWidth="1"/>
    <col min="38" max="38" width="9" style="1"/>
    <col min="39" max="39" width="5.125" style="1" customWidth="1"/>
    <col min="40" max="16384" width="9" style="1"/>
  </cols>
  <sheetData>
    <row r="2" spans="2:36" ht="21" customHeight="1" x14ac:dyDescent="0.15">
      <c r="B2" s="717" t="s">
        <v>100</v>
      </c>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717"/>
    </row>
    <row r="3" spans="2:36" ht="21" customHeight="1" x14ac:dyDescent="0.15">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row>
    <row r="4" spans="2:36" ht="21" customHeight="1" thickBot="1" x14ac:dyDescent="0.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row>
    <row r="5" spans="2:36" ht="30" customHeight="1" x14ac:dyDescent="0.15">
      <c r="B5" s="718" t="s">
        <v>112</v>
      </c>
      <c r="C5" s="719"/>
      <c r="D5" s="719"/>
      <c r="E5" s="719"/>
      <c r="F5" s="719"/>
      <c r="G5" s="720"/>
      <c r="H5" s="718" t="s">
        <v>114</v>
      </c>
      <c r="I5" s="719"/>
      <c r="J5" s="719"/>
      <c r="K5" s="719"/>
      <c r="L5" s="719"/>
      <c r="M5" s="719"/>
      <c r="N5" s="720"/>
      <c r="O5" s="80"/>
      <c r="P5" s="80"/>
      <c r="Q5" s="80"/>
      <c r="R5" s="80"/>
      <c r="S5" s="80"/>
      <c r="T5" s="80"/>
      <c r="U5" s="80"/>
      <c r="V5" s="80"/>
      <c r="W5" s="80"/>
      <c r="X5" s="80"/>
      <c r="Y5" s="80"/>
      <c r="Z5" s="80"/>
      <c r="AA5" s="80"/>
      <c r="AB5" s="80"/>
      <c r="AC5" s="80"/>
      <c r="AD5" s="80"/>
      <c r="AE5" s="80"/>
      <c r="AF5" s="80"/>
      <c r="AG5" s="80"/>
      <c r="AH5" s="80"/>
      <c r="AI5" s="80"/>
      <c r="AJ5" s="80"/>
    </row>
    <row r="6" spans="2:36" ht="30" customHeight="1" thickBot="1" x14ac:dyDescent="0.2">
      <c r="B6" s="721" t="s">
        <v>113</v>
      </c>
      <c r="C6" s="722"/>
      <c r="D6" s="722"/>
      <c r="E6" s="722"/>
      <c r="F6" s="722"/>
      <c r="G6" s="723"/>
      <c r="H6" s="721" t="s">
        <v>195</v>
      </c>
      <c r="I6" s="722"/>
      <c r="J6" s="722"/>
      <c r="K6" s="722"/>
      <c r="L6" s="722"/>
      <c r="M6" s="722"/>
      <c r="N6" s="723"/>
      <c r="O6" s="80"/>
      <c r="P6" s="80"/>
      <c r="Q6" s="80"/>
      <c r="R6" s="80"/>
      <c r="S6" s="80"/>
      <c r="T6" s="80"/>
      <c r="U6" s="80"/>
      <c r="V6" s="80"/>
      <c r="W6" s="80"/>
      <c r="X6" s="80"/>
      <c r="Y6" s="80"/>
      <c r="Z6" s="80"/>
      <c r="AA6" s="80"/>
      <c r="AB6" s="80"/>
      <c r="AC6" s="80"/>
      <c r="AD6" s="80"/>
      <c r="AE6" s="80"/>
      <c r="AF6" s="80"/>
      <c r="AG6" s="80"/>
      <c r="AH6" s="80"/>
      <c r="AI6" s="80"/>
      <c r="AJ6" s="80"/>
    </row>
    <row r="7" spans="2:36" ht="30" customHeight="1" x14ac:dyDescent="0.15">
      <c r="B7" s="724" t="s">
        <v>122</v>
      </c>
      <c r="C7" s="725"/>
      <c r="D7" s="725"/>
      <c r="E7" s="725"/>
      <c r="F7" s="725"/>
      <c r="G7" s="726"/>
      <c r="H7" s="724" t="s">
        <v>123</v>
      </c>
      <c r="I7" s="725"/>
      <c r="J7" s="725"/>
      <c r="K7" s="725"/>
      <c r="L7" s="725"/>
      <c r="M7" s="725"/>
      <c r="N7" s="726"/>
      <c r="O7" s="80"/>
      <c r="P7" s="80"/>
      <c r="Q7" s="80"/>
      <c r="R7" s="80"/>
      <c r="S7" s="80"/>
      <c r="T7" s="80"/>
      <c r="U7" s="80"/>
      <c r="V7" s="80"/>
      <c r="W7" s="80"/>
      <c r="X7" s="80"/>
      <c r="Y7" s="80"/>
      <c r="Z7" s="80"/>
      <c r="AA7" s="80"/>
      <c r="AB7" s="80"/>
      <c r="AC7" s="80"/>
      <c r="AD7" s="80"/>
      <c r="AE7" s="80"/>
      <c r="AF7" s="80"/>
      <c r="AG7" s="80"/>
      <c r="AH7" s="80"/>
      <c r="AI7" s="80"/>
      <c r="AJ7" s="80"/>
    </row>
    <row r="8" spans="2:36" ht="30" customHeight="1" thickBot="1" x14ac:dyDescent="0.2">
      <c r="B8" s="706">
        <v>65432</v>
      </c>
      <c r="C8" s="707"/>
      <c r="D8" s="707"/>
      <c r="E8" s="707"/>
      <c r="F8" s="707"/>
      <c r="G8" s="708"/>
      <c r="H8" s="706">
        <v>12345678</v>
      </c>
      <c r="I8" s="707"/>
      <c r="J8" s="707"/>
      <c r="K8" s="707"/>
      <c r="L8" s="707"/>
      <c r="M8" s="707"/>
      <c r="N8" s="708"/>
    </row>
    <row r="9" spans="2:36" ht="13.5" customHeight="1" thickBot="1" x14ac:dyDescent="0.2"/>
    <row r="10" spans="2:36" ht="30" customHeight="1" x14ac:dyDescent="0.15">
      <c r="B10" s="709" t="s">
        <v>0</v>
      </c>
      <c r="C10" s="710"/>
      <c r="D10" s="710"/>
      <c r="E10" s="710"/>
      <c r="F10" s="710"/>
      <c r="G10" s="710"/>
      <c r="H10" s="710"/>
      <c r="I10" s="710"/>
      <c r="J10" s="511" t="s">
        <v>187</v>
      </c>
      <c r="K10" s="713">
        <v>1</v>
      </c>
      <c r="L10" s="715" t="s">
        <v>3</v>
      </c>
      <c r="M10" s="713">
        <v>5</v>
      </c>
      <c r="N10" s="715" t="s">
        <v>7</v>
      </c>
      <c r="O10" s="111">
        <v>1</v>
      </c>
      <c r="P10" s="715" t="s">
        <v>5</v>
      </c>
      <c r="Q10" s="715"/>
      <c r="R10" s="735"/>
      <c r="S10" s="511" t="s">
        <v>187</v>
      </c>
      <c r="T10" s="713">
        <v>1</v>
      </c>
      <c r="U10" s="715" t="s">
        <v>3</v>
      </c>
      <c r="V10" s="713">
        <v>5</v>
      </c>
      <c r="W10" s="715" t="s">
        <v>7</v>
      </c>
      <c r="X10" s="111">
        <v>16</v>
      </c>
      <c r="Y10" s="715" t="s">
        <v>5</v>
      </c>
      <c r="Z10" s="715"/>
      <c r="AA10" s="735"/>
      <c r="AB10" s="36"/>
      <c r="AC10" s="36"/>
      <c r="AD10" s="36"/>
      <c r="AE10" s="736" t="s">
        <v>96</v>
      </c>
      <c r="AF10" s="737"/>
      <c r="AG10" s="737"/>
      <c r="AH10" s="737"/>
      <c r="AI10" s="737"/>
      <c r="AJ10" s="738"/>
    </row>
    <row r="11" spans="2:36" ht="30" customHeight="1" x14ac:dyDescent="0.15">
      <c r="B11" s="711"/>
      <c r="C11" s="712"/>
      <c r="D11" s="712"/>
      <c r="E11" s="712"/>
      <c r="F11" s="712"/>
      <c r="G11" s="712"/>
      <c r="H11" s="712"/>
      <c r="I11" s="712"/>
      <c r="J11" s="512"/>
      <c r="K11" s="714"/>
      <c r="L11" s="716"/>
      <c r="M11" s="714"/>
      <c r="N11" s="716"/>
      <c r="O11" s="112">
        <v>15</v>
      </c>
      <c r="P11" s="742" t="s">
        <v>6</v>
      </c>
      <c r="Q11" s="742"/>
      <c r="R11" s="743"/>
      <c r="S11" s="512"/>
      <c r="T11" s="714"/>
      <c r="U11" s="716"/>
      <c r="V11" s="714"/>
      <c r="W11" s="716"/>
      <c r="X11" s="112">
        <v>31</v>
      </c>
      <c r="Y11" s="742" t="s">
        <v>6</v>
      </c>
      <c r="Z11" s="742"/>
      <c r="AA11" s="743"/>
      <c r="AB11" s="36"/>
      <c r="AC11" s="36"/>
      <c r="AD11" s="36"/>
      <c r="AE11" s="739"/>
      <c r="AF11" s="740"/>
      <c r="AG11" s="740"/>
      <c r="AH11" s="740"/>
      <c r="AI11" s="740"/>
      <c r="AJ11" s="741"/>
    </row>
    <row r="12" spans="2:36" ht="30" customHeight="1" x14ac:dyDescent="0.15">
      <c r="B12" s="744" t="s">
        <v>1</v>
      </c>
      <c r="C12" s="745"/>
      <c r="D12" s="745"/>
      <c r="E12" s="745"/>
      <c r="F12" s="745"/>
      <c r="G12" s="745"/>
      <c r="H12" s="745"/>
      <c r="I12" s="746"/>
      <c r="J12" s="44" t="s">
        <v>23</v>
      </c>
      <c r="K12" s="747">
        <v>11</v>
      </c>
      <c r="L12" s="747"/>
      <c r="M12" s="747"/>
      <c r="N12" s="747"/>
      <c r="O12" s="747"/>
      <c r="P12" s="747"/>
      <c r="Q12" s="748" t="s">
        <v>4</v>
      </c>
      <c r="R12" s="749"/>
      <c r="S12" s="44" t="s">
        <v>24</v>
      </c>
      <c r="T12" s="747">
        <v>11</v>
      </c>
      <c r="U12" s="747"/>
      <c r="V12" s="747"/>
      <c r="W12" s="747"/>
      <c r="X12" s="747"/>
      <c r="Y12" s="747"/>
      <c r="Z12" s="748" t="s">
        <v>4</v>
      </c>
      <c r="AA12" s="749"/>
      <c r="AB12" s="37"/>
      <c r="AC12" s="36"/>
      <c r="AD12" s="36"/>
      <c r="AE12" s="750">
        <f>V66</f>
        <v>0</v>
      </c>
      <c r="AF12" s="751"/>
      <c r="AG12" s="751"/>
      <c r="AH12" s="751"/>
      <c r="AI12" s="751"/>
      <c r="AJ12" s="727" t="s">
        <v>18</v>
      </c>
    </row>
    <row r="13" spans="2:36" ht="30" customHeight="1" thickBot="1" x14ac:dyDescent="0.2">
      <c r="B13" s="729" t="s">
        <v>2</v>
      </c>
      <c r="C13" s="730"/>
      <c r="D13" s="730"/>
      <c r="E13" s="730"/>
      <c r="F13" s="730"/>
      <c r="G13" s="730"/>
      <c r="H13" s="730"/>
      <c r="I13" s="731"/>
      <c r="J13" s="8"/>
      <c r="K13" s="732">
        <v>10</v>
      </c>
      <c r="L13" s="732"/>
      <c r="M13" s="732"/>
      <c r="N13" s="732"/>
      <c r="O13" s="732"/>
      <c r="P13" s="732"/>
      <c r="Q13" s="733" t="s">
        <v>8</v>
      </c>
      <c r="R13" s="734"/>
      <c r="S13" s="8"/>
      <c r="T13" s="732">
        <v>8</v>
      </c>
      <c r="U13" s="732"/>
      <c r="V13" s="732"/>
      <c r="W13" s="732"/>
      <c r="X13" s="732"/>
      <c r="Y13" s="732"/>
      <c r="Z13" s="733" t="s">
        <v>8</v>
      </c>
      <c r="AA13" s="734"/>
      <c r="AB13" s="38"/>
      <c r="AC13" s="36"/>
      <c r="AD13" s="36"/>
      <c r="AE13" s="752"/>
      <c r="AF13" s="753"/>
      <c r="AG13" s="753"/>
      <c r="AH13" s="753"/>
      <c r="AI13" s="753"/>
      <c r="AJ13" s="728"/>
    </row>
    <row r="14" spans="2:36" ht="30" customHeight="1" x14ac:dyDescent="0.15">
      <c r="B14" s="762" t="s">
        <v>9</v>
      </c>
      <c r="C14" s="763"/>
      <c r="D14" s="763"/>
      <c r="E14" s="763"/>
      <c r="F14" s="764"/>
      <c r="G14" s="765"/>
      <c r="H14" s="765"/>
      <c r="I14" s="765"/>
      <c r="J14" s="762" t="s">
        <v>17</v>
      </c>
      <c r="K14" s="764"/>
      <c r="L14" s="764"/>
      <c r="M14" s="764"/>
      <c r="N14" s="764"/>
      <c r="O14" s="764"/>
      <c r="P14" s="764"/>
      <c r="Q14" s="764"/>
      <c r="R14" s="766"/>
      <c r="S14" s="762" t="s">
        <v>17</v>
      </c>
      <c r="T14" s="764"/>
      <c r="U14" s="764"/>
      <c r="V14" s="764"/>
      <c r="W14" s="764"/>
      <c r="X14" s="764"/>
      <c r="Y14" s="764"/>
      <c r="Z14" s="764"/>
      <c r="AA14" s="766"/>
      <c r="AB14" s="39"/>
      <c r="AC14" s="39"/>
      <c r="AD14" s="39"/>
      <c r="AE14" s="39"/>
      <c r="AF14" s="39"/>
      <c r="AG14" s="39"/>
      <c r="AH14" s="39"/>
      <c r="AI14" s="39"/>
      <c r="AJ14" s="39"/>
    </row>
    <row r="15" spans="2:36" ht="30" customHeight="1" x14ac:dyDescent="0.15">
      <c r="B15" s="770" t="s">
        <v>10</v>
      </c>
      <c r="C15" s="771"/>
      <c r="D15" s="771"/>
      <c r="E15" s="772"/>
      <c r="F15" s="768" t="s">
        <v>11</v>
      </c>
      <c r="G15" s="773"/>
      <c r="H15" s="773"/>
      <c r="I15" s="773"/>
      <c r="J15" s="767"/>
      <c r="K15" s="768"/>
      <c r="L15" s="768"/>
      <c r="M15" s="768"/>
      <c r="N15" s="768"/>
      <c r="O15" s="768"/>
      <c r="P15" s="768"/>
      <c r="Q15" s="768"/>
      <c r="R15" s="769"/>
      <c r="S15" s="767"/>
      <c r="T15" s="768"/>
      <c r="U15" s="768"/>
      <c r="V15" s="768"/>
      <c r="W15" s="768"/>
      <c r="X15" s="768"/>
      <c r="Y15" s="768"/>
      <c r="Z15" s="768"/>
      <c r="AA15" s="769"/>
      <c r="AB15" s="39"/>
      <c r="AC15" s="39"/>
      <c r="AD15" s="39"/>
      <c r="AF15" s="67"/>
      <c r="AG15" s="67"/>
      <c r="AH15" s="67"/>
      <c r="AI15" s="67"/>
      <c r="AJ15" s="67"/>
    </row>
    <row r="16" spans="2:36" ht="30" customHeight="1" x14ac:dyDescent="0.15">
      <c r="B16" s="774" t="s">
        <v>102</v>
      </c>
      <c r="C16" s="775"/>
      <c r="D16" s="775"/>
      <c r="E16" s="776"/>
      <c r="F16" s="777">
        <v>313700</v>
      </c>
      <c r="G16" s="778"/>
      <c r="H16" s="778"/>
      <c r="I16" s="82" t="s">
        <v>18</v>
      </c>
      <c r="J16" s="6"/>
      <c r="K16" s="779">
        <f>IF(F16="","",ROUNDDOWN(F16*K13/10*K12/(K12+T12),0))</f>
        <v>156850</v>
      </c>
      <c r="L16" s="779"/>
      <c r="M16" s="779"/>
      <c r="N16" s="779"/>
      <c r="O16" s="779"/>
      <c r="P16" s="779"/>
      <c r="Q16" s="779"/>
      <c r="R16" s="45" t="s">
        <v>18</v>
      </c>
      <c r="S16" s="6"/>
      <c r="T16" s="779">
        <f>IF(OR(F16="",T12=""),"",ROUNDDOWN(F16*T13/10*T12/(K12+T12),0))</f>
        <v>125480</v>
      </c>
      <c r="U16" s="779"/>
      <c r="V16" s="779"/>
      <c r="W16" s="779"/>
      <c r="X16" s="779"/>
      <c r="Y16" s="779"/>
      <c r="Z16" s="779"/>
      <c r="AA16" s="45" t="s">
        <v>18</v>
      </c>
      <c r="AB16" s="38"/>
      <c r="AC16" s="40"/>
      <c r="AD16" s="40"/>
      <c r="AE16" s="67"/>
      <c r="AF16" s="67"/>
      <c r="AG16" s="67"/>
      <c r="AH16" s="67"/>
      <c r="AI16" s="67"/>
      <c r="AJ16" s="67"/>
    </row>
    <row r="17" spans="2:37" ht="30" customHeight="1" thickBot="1" x14ac:dyDescent="0.2">
      <c r="B17" s="754" t="s">
        <v>12</v>
      </c>
      <c r="C17" s="755"/>
      <c r="D17" s="755"/>
      <c r="E17" s="756"/>
      <c r="F17" s="757">
        <v>39564</v>
      </c>
      <c r="G17" s="758"/>
      <c r="H17" s="758"/>
      <c r="I17" s="81" t="s">
        <v>18</v>
      </c>
      <c r="J17" s="11"/>
      <c r="K17" s="759">
        <f>IF(F17="","",ROUNDDOWN(F17*K13/10*K12/(K12+T12),0))</f>
        <v>19782</v>
      </c>
      <c r="L17" s="759"/>
      <c r="M17" s="759"/>
      <c r="N17" s="759"/>
      <c r="O17" s="759"/>
      <c r="P17" s="759"/>
      <c r="Q17" s="759"/>
      <c r="R17" s="46" t="s">
        <v>18</v>
      </c>
      <c r="S17" s="11"/>
      <c r="T17" s="759">
        <f>IF(OR(F17="",T12=""),"",ROUNDDOWN(F17*T13/10*T12/(K12+T12),0))</f>
        <v>15825</v>
      </c>
      <c r="U17" s="759"/>
      <c r="V17" s="759"/>
      <c r="W17" s="759"/>
      <c r="X17" s="759"/>
      <c r="Y17" s="759"/>
      <c r="Z17" s="759"/>
      <c r="AA17" s="46" t="s">
        <v>18</v>
      </c>
      <c r="AB17" s="38"/>
      <c r="AC17" s="40"/>
      <c r="AD17" s="40"/>
      <c r="AF17" s="65"/>
      <c r="AG17" s="65"/>
      <c r="AH17" s="65"/>
      <c r="AI17" s="65"/>
    </row>
    <row r="18" spans="2:37" ht="30" customHeight="1" x14ac:dyDescent="0.15">
      <c r="B18" s="754" t="s">
        <v>98</v>
      </c>
      <c r="C18" s="755"/>
      <c r="D18" s="755"/>
      <c r="E18" s="756"/>
      <c r="F18" s="760"/>
      <c r="G18" s="761"/>
      <c r="H18" s="761"/>
      <c r="I18" s="81" t="s">
        <v>18</v>
      </c>
      <c r="J18" s="11"/>
      <c r="K18" s="759" t="str">
        <f>IF(F18="","",ROUNDDOWN(F18*K13/10*K12/(K12+T12),0))</f>
        <v/>
      </c>
      <c r="L18" s="759"/>
      <c r="M18" s="759"/>
      <c r="N18" s="759"/>
      <c r="O18" s="759"/>
      <c r="P18" s="759"/>
      <c r="Q18" s="759"/>
      <c r="R18" s="46" t="s">
        <v>18</v>
      </c>
      <c r="S18" s="11"/>
      <c r="T18" s="759" t="str">
        <f>IF(OR(F18="",T12=""),"",ROUNDDOWN(F18*T13/10*T12/(K12+T12),0))</f>
        <v/>
      </c>
      <c r="U18" s="759"/>
      <c r="V18" s="759"/>
      <c r="W18" s="759"/>
      <c r="X18" s="759"/>
      <c r="Y18" s="759"/>
      <c r="Z18" s="759"/>
      <c r="AA18" s="46" t="s">
        <v>18</v>
      </c>
      <c r="AB18" s="38"/>
      <c r="AC18" s="40"/>
      <c r="AD18" s="40"/>
      <c r="AE18" s="780" t="s">
        <v>172</v>
      </c>
      <c r="AF18" s="781"/>
      <c r="AG18" s="781"/>
      <c r="AH18" s="781"/>
      <c r="AI18" s="781"/>
      <c r="AJ18" s="782"/>
    </row>
    <row r="19" spans="2:37" ht="30" customHeight="1" x14ac:dyDescent="0.15">
      <c r="B19" s="786"/>
      <c r="C19" s="787"/>
      <c r="D19" s="787"/>
      <c r="E19" s="788"/>
      <c r="F19" s="789"/>
      <c r="G19" s="790"/>
      <c r="H19" s="790"/>
      <c r="I19" s="82" t="s">
        <v>18</v>
      </c>
      <c r="J19" s="6"/>
      <c r="K19" s="779" t="str">
        <f>IF(F19="","",ROUNDDOWN(F19*K13/10*K12/(K12+T12),0))</f>
        <v/>
      </c>
      <c r="L19" s="779"/>
      <c r="M19" s="779"/>
      <c r="N19" s="779"/>
      <c r="O19" s="779"/>
      <c r="P19" s="779"/>
      <c r="Q19" s="779"/>
      <c r="R19" s="45" t="s">
        <v>18</v>
      </c>
      <c r="S19" s="6"/>
      <c r="T19" s="779" t="str">
        <f>IF(OR(F19="",T12=""),"",ROUNDDOWN(F19*T13/10*T12/(K12+T12),0))</f>
        <v/>
      </c>
      <c r="U19" s="779"/>
      <c r="V19" s="779"/>
      <c r="W19" s="779"/>
      <c r="X19" s="779"/>
      <c r="Y19" s="779"/>
      <c r="Z19" s="779"/>
      <c r="AA19" s="45" t="s">
        <v>18</v>
      </c>
      <c r="AB19" s="38"/>
      <c r="AC19" s="40"/>
      <c r="AD19" s="40"/>
      <c r="AE19" s="783"/>
      <c r="AF19" s="784"/>
      <c r="AG19" s="784"/>
      <c r="AH19" s="784"/>
      <c r="AI19" s="784"/>
      <c r="AJ19" s="785"/>
    </row>
    <row r="20" spans="2:37" ht="30" customHeight="1" thickBot="1" x14ac:dyDescent="0.2">
      <c r="B20" s="729" t="s">
        <v>13</v>
      </c>
      <c r="C20" s="730"/>
      <c r="D20" s="730"/>
      <c r="E20" s="730"/>
      <c r="F20" s="730"/>
      <c r="G20" s="730"/>
      <c r="H20" s="730"/>
      <c r="I20" s="730"/>
      <c r="J20" s="75" t="s">
        <v>25</v>
      </c>
      <c r="K20" s="791">
        <f>SUM(K16:Q19)</f>
        <v>176632</v>
      </c>
      <c r="L20" s="791"/>
      <c r="M20" s="791"/>
      <c r="N20" s="791"/>
      <c r="O20" s="791"/>
      <c r="P20" s="791"/>
      <c r="Q20" s="791"/>
      <c r="R20" s="78" t="s">
        <v>18</v>
      </c>
      <c r="S20" s="75" t="s">
        <v>26</v>
      </c>
      <c r="T20" s="791">
        <f>SUM(T16:Z19)</f>
        <v>141305</v>
      </c>
      <c r="U20" s="791"/>
      <c r="V20" s="791"/>
      <c r="W20" s="791"/>
      <c r="X20" s="791"/>
      <c r="Y20" s="791"/>
      <c r="Z20" s="791"/>
      <c r="AA20" s="78" t="s">
        <v>18</v>
      </c>
      <c r="AB20" s="37"/>
      <c r="AC20" s="40"/>
      <c r="AD20" s="40"/>
      <c r="AE20" s="792">
        <v>380000</v>
      </c>
      <c r="AF20" s="793"/>
      <c r="AG20" s="793"/>
      <c r="AH20" s="793"/>
      <c r="AI20" s="793"/>
      <c r="AJ20" s="68" t="s">
        <v>18</v>
      </c>
    </row>
    <row r="21" spans="2:37" ht="30" customHeight="1" x14ac:dyDescent="0.15">
      <c r="B21" s="711" t="s">
        <v>14</v>
      </c>
      <c r="C21" s="712"/>
      <c r="D21" s="712"/>
      <c r="E21" s="712"/>
      <c r="F21" s="712"/>
      <c r="G21" s="712"/>
      <c r="H21" s="712"/>
      <c r="I21" s="712"/>
      <c r="J21" s="808" t="s">
        <v>20</v>
      </c>
      <c r="K21" s="802"/>
      <c r="L21" s="810" t="s">
        <v>19</v>
      </c>
      <c r="M21" s="802" t="s">
        <v>111</v>
      </c>
      <c r="N21" s="802"/>
      <c r="O21" s="802"/>
      <c r="P21" s="802"/>
      <c r="Q21" s="83"/>
      <c r="R21" s="9"/>
      <c r="S21" s="808" t="s">
        <v>20</v>
      </c>
      <c r="T21" s="802"/>
      <c r="U21" s="810" t="s">
        <v>19</v>
      </c>
      <c r="V21" s="802" t="s">
        <v>111</v>
      </c>
      <c r="W21" s="802"/>
      <c r="X21" s="802"/>
      <c r="Y21" s="802"/>
      <c r="Z21" s="83"/>
      <c r="AA21" s="9"/>
      <c r="AB21" s="41"/>
      <c r="AC21" s="41"/>
      <c r="AD21" s="36"/>
      <c r="AF21" s="65"/>
      <c r="AG21" s="65"/>
      <c r="AH21" s="65"/>
      <c r="AI21" s="65"/>
      <c r="AJ21" s="65"/>
    </row>
    <row r="22" spans="2:37" ht="30" customHeight="1" thickBot="1" x14ac:dyDescent="0.2">
      <c r="B22" s="770" t="s">
        <v>10</v>
      </c>
      <c r="C22" s="771"/>
      <c r="D22" s="771"/>
      <c r="E22" s="772"/>
      <c r="F22" s="773" t="s">
        <v>11</v>
      </c>
      <c r="G22" s="745"/>
      <c r="H22" s="745"/>
      <c r="I22" s="746"/>
      <c r="J22" s="809"/>
      <c r="K22" s="803"/>
      <c r="L22" s="811"/>
      <c r="M22" s="803"/>
      <c r="N22" s="803"/>
      <c r="O22" s="803"/>
      <c r="P22" s="803"/>
      <c r="Q22" s="84"/>
      <c r="R22" s="10"/>
      <c r="S22" s="809"/>
      <c r="T22" s="803"/>
      <c r="U22" s="811"/>
      <c r="V22" s="803"/>
      <c r="W22" s="803"/>
      <c r="X22" s="803"/>
      <c r="Y22" s="803"/>
      <c r="Z22" s="84"/>
      <c r="AA22" s="10"/>
      <c r="AB22" s="41"/>
      <c r="AC22" s="41"/>
      <c r="AD22" s="36"/>
      <c r="AE22" s="65"/>
      <c r="AF22" s="65"/>
      <c r="AG22" s="65"/>
      <c r="AH22" s="65"/>
      <c r="AI22" s="65"/>
      <c r="AJ22" s="65"/>
    </row>
    <row r="23" spans="2:37" ht="30" customHeight="1" x14ac:dyDescent="0.15">
      <c r="B23" s="774" t="s">
        <v>99</v>
      </c>
      <c r="C23" s="775"/>
      <c r="D23" s="775"/>
      <c r="E23" s="776"/>
      <c r="F23" s="804"/>
      <c r="G23" s="805"/>
      <c r="H23" s="805"/>
      <c r="I23" s="7" t="s">
        <v>18</v>
      </c>
      <c r="J23" s="806" t="str">
        <f t="shared" ref="J23:J31" si="0">IF(F23="","",F23)</f>
        <v/>
      </c>
      <c r="K23" s="807"/>
      <c r="L23" s="85" t="s">
        <v>19</v>
      </c>
      <c r="M23" s="71" t="str">
        <f>IF(F23="","",$K$13/10)</f>
        <v/>
      </c>
      <c r="N23" s="85" t="s">
        <v>21</v>
      </c>
      <c r="O23" s="807" t="str">
        <f>IF(F23="","",J23*M23)</f>
        <v/>
      </c>
      <c r="P23" s="807"/>
      <c r="Q23" s="807"/>
      <c r="R23" s="45" t="s">
        <v>18</v>
      </c>
      <c r="S23" s="806">
        <f>IF($T$12="","",F23)</f>
        <v>0</v>
      </c>
      <c r="T23" s="807"/>
      <c r="U23" s="85" t="s">
        <v>19</v>
      </c>
      <c r="V23" s="74" t="str">
        <f>IF(T$12="","",IF(F23="","",IF(T$13=5,1,T$13/10)))</f>
        <v/>
      </c>
      <c r="W23" s="85" t="s">
        <v>21</v>
      </c>
      <c r="X23" s="807" t="str">
        <f>IF(F23="","",IF($T$12="","",IF(F23&lt;0,"エラー",S23*V23)))</f>
        <v/>
      </c>
      <c r="Y23" s="807"/>
      <c r="Z23" s="807"/>
      <c r="AA23" s="45" t="s">
        <v>18</v>
      </c>
      <c r="AB23" s="40"/>
      <c r="AC23" s="40"/>
      <c r="AD23" s="35"/>
      <c r="AE23" s="794" t="s">
        <v>109</v>
      </c>
      <c r="AF23" s="795"/>
      <c r="AG23" s="795"/>
      <c r="AH23" s="795"/>
      <c r="AI23" s="795"/>
      <c r="AJ23" s="796"/>
    </row>
    <row r="24" spans="2:37" ht="30" customHeight="1" x14ac:dyDescent="0.15">
      <c r="B24" s="754" t="s">
        <v>15</v>
      </c>
      <c r="C24" s="755"/>
      <c r="D24" s="755"/>
      <c r="E24" s="756"/>
      <c r="F24" s="757"/>
      <c r="G24" s="758"/>
      <c r="H24" s="758"/>
      <c r="I24" s="13" t="s">
        <v>18</v>
      </c>
      <c r="J24" s="800" t="str">
        <f t="shared" si="0"/>
        <v/>
      </c>
      <c r="K24" s="801"/>
      <c r="L24" s="12" t="s">
        <v>19</v>
      </c>
      <c r="M24" s="72" t="str">
        <f t="shared" ref="M24:M31" si="1">IF(F24="","",$K$13/10)</f>
        <v/>
      </c>
      <c r="N24" s="12" t="s">
        <v>21</v>
      </c>
      <c r="O24" s="801" t="str">
        <f>IF(F24="","",J24*M24)</f>
        <v/>
      </c>
      <c r="P24" s="801"/>
      <c r="Q24" s="801"/>
      <c r="R24" s="46" t="s">
        <v>18</v>
      </c>
      <c r="S24" s="800">
        <f t="shared" ref="S24:S31" si="2">IF($T$12="","",F24)</f>
        <v>0</v>
      </c>
      <c r="T24" s="801"/>
      <c r="U24" s="12" t="s">
        <v>19</v>
      </c>
      <c r="V24" s="72" t="str">
        <f t="shared" ref="V24:V31" si="3">IF(T$12="","",IF(F24="","",IF(T$13=5,1,T$13/10)))</f>
        <v/>
      </c>
      <c r="W24" s="12" t="s">
        <v>21</v>
      </c>
      <c r="X24" s="801" t="str">
        <f t="shared" ref="X24:X31" si="4">IF(F24="","",IF($T$12="","",IF(F24&lt;0,"エラー",S24*V24)))</f>
        <v/>
      </c>
      <c r="Y24" s="801"/>
      <c r="Z24" s="801"/>
      <c r="AA24" s="46" t="s">
        <v>18</v>
      </c>
      <c r="AB24" s="40"/>
      <c r="AC24" s="40"/>
      <c r="AD24" s="35"/>
      <c r="AE24" s="797"/>
      <c r="AF24" s="798"/>
      <c r="AG24" s="798"/>
      <c r="AH24" s="798"/>
      <c r="AI24" s="798"/>
      <c r="AJ24" s="799"/>
    </row>
    <row r="25" spans="2:37" ht="30" customHeight="1" thickBot="1" x14ac:dyDescent="0.2">
      <c r="B25" s="754" t="s">
        <v>103</v>
      </c>
      <c r="C25" s="755"/>
      <c r="D25" s="755"/>
      <c r="E25" s="756"/>
      <c r="F25" s="760"/>
      <c r="G25" s="761"/>
      <c r="H25" s="761"/>
      <c r="I25" s="13" t="s">
        <v>18</v>
      </c>
      <c r="J25" s="800" t="str">
        <f t="shared" si="0"/>
        <v/>
      </c>
      <c r="K25" s="801"/>
      <c r="L25" s="12" t="s">
        <v>19</v>
      </c>
      <c r="M25" s="72" t="str">
        <f t="shared" si="1"/>
        <v/>
      </c>
      <c r="N25" s="12" t="s">
        <v>21</v>
      </c>
      <c r="O25" s="801" t="str">
        <f>IF(F25="","",J25*M25)</f>
        <v/>
      </c>
      <c r="P25" s="801"/>
      <c r="Q25" s="801"/>
      <c r="R25" s="46" t="s">
        <v>18</v>
      </c>
      <c r="S25" s="800">
        <f t="shared" si="2"/>
        <v>0</v>
      </c>
      <c r="T25" s="801"/>
      <c r="U25" s="12" t="s">
        <v>19</v>
      </c>
      <c r="V25" s="72" t="str">
        <f t="shared" si="3"/>
        <v/>
      </c>
      <c r="W25" s="12" t="s">
        <v>21</v>
      </c>
      <c r="X25" s="801" t="str">
        <f t="shared" si="4"/>
        <v/>
      </c>
      <c r="Y25" s="801"/>
      <c r="Z25" s="801"/>
      <c r="AA25" s="46" t="s">
        <v>18</v>
      </c>
      <c r="AB25" s="40"/>
      <c r="AC25" s="40"/>
      <c r="AD25" s="35"/>
      <c r="AE25" s="812">
        <f>AE28+AE31</f>
        <v>0</v>
      </c>
      <c r="AF25" s="813"/>
      <c r="AG25" s="813"/>
      <c r="AH25" s="813"/>
      <c r="AI25" s="813"/>
      <c r="AJ25" s="70" t="s">
        <v>18</v>
      </c>
    </row>
    <row r="26" spans="2:37" ht="30" customHeight="1" thickTop="1" x14ac:dyDescent="0.15">
      <c r="B26" s="754" t="s">
        <v>16</v>
      </c>
      <c r="C26" s="755"/>
      <c r="D26" s="755"/>
      <c r="E26" s="756"/>
      <c r="F26" s="757">
        <v>1000</v>
      </c>
      <c r="G26" s="758"/>
      <c r="H26" s="758"/>
      <c r="I26" s="13" t="s">
        <v>18</v>
      </c>
      <c r="J26" s="800">
        <f t="shared" si="0"/>
        <v>1000</v>
      </c>
      <c r="K26" s="801"/>
      <c r="L26" s="12" t="s">
        <v>19</v>
      </c>
      <c r="M26" s="72">
        <f t="shared" si="1"/>
        <v>1</v>
      </c>
      <c r="N26" s="12" t="s">
        <v>21</v>
      </c>
      <c r="O26" s="801">
        <f t="shared" ref="O26:O31" si="5">IF(F26="","",J26*M26)</f>
        <v>1000</v>
      </c>
      <c r="P26" s="801"/>
      <c r="Q26" s="801"/>
      <c r="R26" s="46" t="s">
        <v>18</v>
      </c>
      <c r="S26" s="800">
        <f t="shared" si="2"/>
        <v>1000</v>
      </c>
      <c r="T26" s="801"/>
      <c r="U26" s="12" t="s">
        <v>19</v>
      </c>
      <c r="V26" s="72">
        <f t="shared" si="3"/>
        <v>0.8</v>
      </c>
      <c r="W26" s="12" t="s">
        <v>21</v>
      </c>
      <c r="X26" s="801">
        <f t="shared" si="4"/>
        <v>800</v>
      </c>
      <c r="Y26" s="801"/>
      <c r="Z26" s="801"/>
      <c r="AA26" s="46" t="s">
        <v>18</v>
      </c>
      <c r="AB26" s="40"/>
      <c r="AC26" s="40"/>
      <c r="AD26" s="35"/>
      <c r="AE26" s="814" t="s">
        <v>110</v>
      </c>
      <c r="AF26" s="815"/>
      <c r="AG26" s="815"/>
      <c r="AH26" s="815"/>
      <c r="AI26" s="815"/>
      <c r="AJ26" s="816"/>
    </row>
    <row r="27" spans="2:37" ht="30" customHeight="1" x14ac:dyDescent="0.15">
      <c r="B27" s="754" t="s">
        <v>105</v>
      </c>
      <c r="C27" s="755"/>
      <c r="D27" s="755"/>
      <c r="E27" s="756"/>
      <c r="F27" s="760"/>
      <c r="G27" s="761"/>
      <c r="H27" s="761"/>
      <c r="I27" s="13" t="s">
        <v>18</v>
      </c>
      <c r="J27" s="800" t="str">
        <f t="shared" si="0"/>
        <v/>
      </c>
      <c r="K27" s="801"/>
      <c r="L27" s="12" t="s">
        <v>19</v>
      </c>
      <c r="M27" s="72" t="str">
        <f t="shared" si="1"/>
        <v/>
      </c>
      <c r="N27" s="12" t="s">
        <v>21</v>
      </c>
      <c r="O27" s="801" t="str">
        <f t="shared" si="5"/>
        <v/>
      </c>
      <c r="P27" s="801"/>
      <c r="Q27" s="801"/>
      <c r="R27" s="46" t="s">
        <v>18</v>
      </c>
      <c r="S27" s="800">
        <f t="shared" si="2"/>
        <v>0</v>
      </c>
      <c r="T27" s="801"/>
      <c r="U27" s="12" t="s">
        <v>19</v>
      </c>
      <c r="V27" s="72" t="str">
        <f t="shared" si="3"/>
        <v/>
      </c>
      <c r="W27" s="12" t="s">
        <v>21</v>
      </c>
      <c r="X27" s="801" t="str">
        <f t="shared" si="4"/>
        <v/>
      </c>
      <c r="Y27" s="801"/>
      <c r="Z27" s="801"/>
      <c r="AA27" s="46" t="s">
        <v>18</v>
      </c>
      <c r="AB27" s="40"/>
      <c r="AC27" s="40"/>
      <c r="AD27" s="35"/>
      <c r="AE27" s="817"/>
      <c r="AF27" s="818"/>
      <c r="AG27" s="818"/>
      <c r="AH27" s="818"/>
      <c r="AI27" s="818"/>
      <c r="AJ27" s="819"/>
    </row>
    <row r="28" spans="2:37" ht="30" customHeight="1" x14ac:dyDescent="0.15">
      <c r="B28" s="754" t="s">
        <v>106</v>
      </c>
      <c r="C28" s="755"/>
      <c r="D28" s="755"/>
      <c r="E28" s="756"/>
      <c r="F28" s="760"/>
      <c r="G28" s="761"/>
      <c r="H28" s="761"/>
      <c r="I28" s="13" t="s">
        <v>18</v>
      </c>
      <c r="J28" s="800" t="str">
        <f t="shared" si="0"/>
        <v/>
      </c>
      <c r="K28" s="801"/>
      <c r="L28" s="12" t="s">
        <v>19</v>
      </c>
      <c r="M28" s="72" t="str">
        <f t="shared" si="1"/>
        <v/>
      </c>
      <c r="N28" s="12" t="s">
        <v>21</v>
      </c>
      <c r="O28" s="801" t="str">
        <f t="shared" si="5"/>
        <v/>
      </c>
      <c r="P28" s="801"/>
      <c r="Q28" s="801"/>
      <c r="R28" s="46" t="s">
        <v>18</v>
      </c>
      <c r="S28" s="800">
        <f t="shared" si="2"/>
        <v>0</v>
      </c>
      <c r="T28" s="801"/>
      <c r="U28" s="12" t="s">
        <v>19</v>
      </c>
      <c r="V28" s="72" t="str">
        <f t="shared" si="3"/>
        <v/>
      </c>
      <c r="W28" s="12" t="s">
        <v>21</v>
      </c>
      <c r="X28" s="801" t="str">
        <f t="shared" si="4"/>
        <v/>
      </c>
      <c r="Y28" s="801"/>
      <c r="Z28" s="801"/>
      <c r="AA28" s="46" t="s">
        <v>18</v>
      </c>
      <c r="AB28" s="40"/>
      <c r="AC28" s="40"/>
      <c r="AD28" s="35"/>
      <c r="AE28" s="820"/>
      <c r="AF28" s="821"/>
      <c r="AG28" s="821"/>
      <c r="AH28" s="821"/>
      <c r="AI28" s="821"/>
      <c r="AJ28" s="69" t="s">
        <v>18</v>
      </c>
    </row>
    <row r="29" spans="2:37" ht="30" customHeight="1" x14ac:dyDescent="0.15">
      <c r="B29" s="754"/>
      <c r="C29" s="755"/>
      <c r="D29" s="755"/>
      <c r="E29" s="756"/>
      <c r="F29" s="760"/>
      <c r="G29" s="761"/>
      <c r="H29" s="761"/>
      <c r="I29" s="13" t="s">
        <v>18</v>
      </c>
      <c r="J29" s="800" t="str">
        <f t="shared" si="0"/>
        <v/>
      </c>
      <c r="K29" s="801"/>
      <c r="L29" s="12" t="s">
        <v>19</v>
      </c>
      <c r="M29" s="73" t="str">
        <f t="shared" si="1"/>
        <v/>
      </c>
      <c r="N29" s="12" t="s">
        <v>21</v>
      </c>
      <c r="O29" s="801" t="str">
        <f t="shared" si="5"/>
        <v/>
      </c>
      <c r="P29" s="801"/>
      <c r="Q29" s="801"/>
      <c r="R29" s="46" t="s">
        <v>18</v>
      </c>
      <c r="S29" s="800">
        <f t="shared" si="2"/>
        <v>0</v>
      </c>
      <c r="T29" s="801"/>
      <c r="U29" s="12" t="s">
        <v>19</v>
      </c>
      <c r="V29" s="72" t="str">
        <f t="shared" si="3"/>
        <v/>
      </c>
      <c r="W29" s="12" t="s">
        <v>21</v>
      </c>
      <c r="X29" s="801" t="str">
        <f t="shared" si="4"/>
        <v/>
      </c>
      <c r="Y29" s="801"/>
      <c r="Z29" s="801"/>
      <c r="AA29" s="46" t="s">
        <v>18</v>
      </c>
      <c r="AB29" s="40"/>
      <c r="AC29" s="40"/>
      <c r="AD29" s="35"/>
      <c r="AE29" s="814" t="s">
        <v>108</v>
      </c>
      <c r="AF29" s="815"/>
      <c r="AG29" s="815"/>
      <c r="AH29" s="815"/>
      <c r="AI29" s="815"/>
      <c r="AJ29" s="816"/>
    </row>
    <row r="30" spans="2:37" ht="30" customHeight="1" x14ac:dyDescent="0.15">
      <c r="B30" s="754"/>
      <c r="C30" s="755"/>
      <c r="D30" s="755"/>
      <c r="E30" s="756"/>
      <c r="F30" s="760"/>
      <c r="G30" s="761"/>
      <c r="H30" s="761"/>
      <c r="I30" s="13" t="s">
        <v>18</v>
      </c>
      <c r="J30" s="800" t="str">
        <f t="shared" si="0"/>
        <v/>
      </c>
      <c r="K30" s="801"/>
      <c r="L30" s="12" t="s">
        <v>19</v>
      </c>
      <c r="M30" s="73" t="str">
        <f t="shared" si="1"/>
        <v/>
      </c>
      <c r="N30" s="12" t="s">
        <v>21</v>
      </c>
      <c r="O30" s="801" t="str">
        <f t="shared" si="5"/>
        <v/>
      </c>
      <c r="P30" s="801"/>
      <c r="Q30" s="801"/>
      <c r="R30" s="46" t="s">
        <v>18</v>
      </c>
      <c r="S30" s="800">
        <f t="shared" si="2"/>
        <v>0</v>
      </c>
      <c r="T30" s="801"/>
      <c r="U30" s="12" t="s">
        <v>19</v>
      </c>
      <c r="V30" s="72" t="str">
        <f t="shared" si="3"/>
        <v/>
      </c>
      <c r="W30" s="12" t="s">
        <v>21</v>
      </c>
      <c r="X30" s="801" t="str">
        <f t="shared" si="4"/>
        <v/>
      </c>
      <c r="Y30" s="801"/>
      <c r="Z30" s="801"/>
      <c r="AA30" s="46" t="s">
        <v>18</v>
      </c>
      <c r="AB30" s="40"/>
      <c r="AC30" s="40"/>
      <c r="AD30" s="35"/>
      <c r="AE30" s="817"/>
      <c r="AF30" s="818"/>
      <c r="AG30" s="818"/>
      <c r="AH30" s="818"/>
      <c r="AI30" s="818"/>
      <c r="AJ30" s="819"/>
    </row>
    <row r="31" spans="2:37" ht="30" customHeight="1" thickBot="1" x14ac:dyDescent="0.2">
      <c r="B31" s="828" t="s">
        <v>107</v>
      </c>
      <c r="C31" s="829"/>
      <c r="D31" s="829"/>
      <c r="E31" s="830"/>
      <c r="F31" s="831">
        <v>3000</v>
      </c>
      <c r="G31" s="832"/>
      <c r="H31" s="832"/>
      <c r="I31" s="7" t="s">
        <v>18</v>
      </c>
      <c r="J31" s="806">
        <f t="shared" si="0"/>
        <v>3000</v>
      </c>
      <c r="K31" s="807"/>
      <c r="L31" s="85" t="s">
        <v>19</v>
      </c>
      <c r="M31" s="74">
        <f t="shared" si="1"/>
        <v>1</v>
      </c>
      <c r="N31" s="85" t="s">
        <v>21</v>
      </c>
      <c r="O31" s="801">
        <f t="shared" si="5"/>
        <v>3000</v>
      </c>
      <c r="P31" s="801"/>
      <c r="Q31" s="801"/>
      <c r="R31" s="45" t="s">
        <v>18</v>
      </c>
      <c r="S31" s="806">
        <f t="shared" si="2"/>
        <v>3000</v>
      </c>
      <c r="T31" s="807"/>
      <c r="U31" s="85" t="s">
        <v>19</v>
      </c>
      <c r="V31" s="74">
        <f t="shared" si="3"/>
        <v>0.8</v>
      </c>
      <c r="W31" s="85" t="s">
        <v>21</v>
      </c>
      <c r="X31" s="807">
        <f t="shared" si="4"/>
        <v>2400</v>
      </c>
      <c r="Y31" s="807"/>
      <c r="Z31" s="807"/>
      <c r="AA31" s="45" t="s">
        <v>18</v>
      </c>
      <c r="AB31" s="40"/>
      <c r="AC31" s="40"/>
      <c r="AD31" s="35"/>
      <c r="AE31" s="822"/>
      <c r="AF31" s="823"/>
      <c r="AG31" s="823"/>
      <c r="AH31" s="823"/>
      <c r="AI31" s="823"/>
      <c r="AJ31" s="68" t="s">
        <v>18</v>
      </c>
      <c r="AK31" s="2"/>
    </row>
    <row r="32" spans="2:37" ht="30" customHeight="1" thickBot="1" x14ac:dyDescent="0.2">
      <c r="B32" s="729" t="s">
        <v>13</v>
      </c>
      <c r="C32" s="730"/>
      <c r="D32" s="730"/>
      <c r="E32" s="730"/>
      <c r="F32" s="730"/>
      <c r="G32" s="730"/>
      <c r="H32" s="730"/>
      <c r="I32" s="730"/>
      <c r="J32" s="75" t="s">
        <v>27</v>
      </c>
      <c r="K32" s="824">
        <f>SUM(O23:Q31)</f>
        <v>4000</v>
      </c>
      <c r="L32" s="825"/>
      <c r="M32" s="825"/>
      <c r="N32" s="825"/>
      <c r="O32" s="825"/>
      <c r="P32" s="825"/>
      <c r="Q32" s="825"/>
      <c r="R32" s="78" t="s">
        <v>18</v>
      </c>
      <c r="S32" s="75" t="s">
        <v>28</v>
      </c>
      <c r="T32" s="824">
        <f>SUM(X23:Z31)</f>
        <v>3200</v>
      </c>
      <c r="U32" s="825"/>
      <c r="V32" s="825"/>
      <c r="W32" s="825"/>
      <c r="X32" s="825"/>
      <c r="Y32" s="825"/>
      <c r="Z32" s="825"/>
      <c r="AA32" s="78" t="s">
        <v>18</v>
      </c>
      <c r="AB32" s="37"/>
      <c r="AC32" s="42"/>
      <c r="AD32" s="36"/>
      <c r="AE32" s="65"/>
      <c r="AF32" s="65"/>
      <c r="AG32" s="65"/>
      <c r="AH32" s="65"/>
      <c r="AI32" s="65"/>
      <c r="AJ32" s="66"/>
    </row>
    <row r="33" spans="1:37" ht="13.5" customHeight="1" x14ac:dyDescent="0.15"/>
    <row r="34" spans="1:37" ht="13.5" customHeight="1" thickBot="1" x14ac:dyDescent="0.2"/>
    <row r="35" spans="1:37" ht="6" customHeight="1" x14ac:dyDescent="0.15">
      <c r="I35" s="18"/>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9"/>
    </row>
    <row r="36" spans="1:37" ht="30" customHeight="1" x14ac:dyDescent="0.15">
      <c r="B36" s="2"/>
      <c r="C36" s="2"/>
      <c r="D36" s="2"/>
      <c r="E36" s="2"/>
      <c r="I36" s="6"/>
      <c r="J36" s="252" t="s">
        <v>190</v>
      </c>
      <c r="K36" s="113">
        <v>1</v>
      </c>
      <c r="L36" s="79" t="s">
        <v>3</v>
      </c>
      <c r="M36" s="113">
        <v>5</v>
      </c>
      <c r="N36" s="47" t="s">
        <v>165</v>
      </c>
      <c r="O36" s="47"/>
      <c r="P36" s="47"/>
      <c r="Q36" s="47"/>
      <c r="R36" s="47"/>
      <c r="S36" s="47"/>
      <c r="T36" s="47"/>
      <c r="U36" s="47"/>
      <c r="V36" s="47"/>
      <c r="W36" s="47"/>
      <c r="X36" s="47"/>
      <c r="Y36" s="47"/>
      <c r="Z36" s="47"/>
      <c r="AA36" s="47"/>
      <c r="AB36" s="47"/>
      <c r="AC36" s="47"/>
      <c r="AD36" s="47"/>
      <c r="AE36" s="47"/>
      <c r="AF36" s="2"/>
      <c r="AG36" s="2"/>
      <c r="AH36" s="2"/>
      <c r="AI36" s="2"/>
      <c r="AJ36" s="20"/>
    </row>
    <row r="37" spans="1:37" ht="9" customHeight="1" x14ac:dyDescent="0.15">
      <c r="B37" s="2"/>
      <c r="C37" s="2"/>
      <c r="D37" s="2"/>
      <c r="E37" s="2"/>
      <c r="I37" s="6"/>
      <c r="J37" s="246"/>
      <c r="K37" s="2"/>
      <c r="L37" s="2"/>
      <c r="M37" s="2"/>
      <c r="N37" s="2"/>
      <c r="O37" s="2"/>
      <c r="P37" s="2"/>
      <c r="Q37" s="2"/>
      <c r="R37" s="2"/>
      <c r="S37" s="2"/>
      <c r="T37" s="2"/>
      <c r="U37" s="2"/>
      <c r="V37" s="2"/>
      <c r="W37" s="2"/>
      <c r="X37" s="2"/>
      <c r="Y37" s="2"/>
      <c r="Z37" s="2"/>
      <c r="AA37" s="2"/>
      <c r="AB37" s="2"/>
      <c r="AC37" s="2"/>
      <c r="AD37" s="2"/>
      <c r="AE37" s="2"/>
      <c r="AF37" s="2"/>
      <c r="AG37" s="2"/>
      <c r="AH37" s="2"/>
      <c r="AI37" s="2"/>
      <c r="AJ37" s="20"/>
    </row>
    <row r="38" spans="1:37" ht="30" customHeight="1" x14ac:dyDescent="0.15">
      <c r="B38" s="2"/>
      <c r="C38" s="2"/>
      <c r="D38" s="2"/>
      <c r="E38" s="2"/>
      <c r="I38" s="6"/>
      <c r="J38" s="252" t="s">
        <v>190</v>
      </c>
      <c r="K38" s="113">
        <v>1</v>
      </c>
      <c r="L38" s="79" t="s">
        <v>3</v>
      </c>
      <c r="M38" s="113">
        <v>6</v>
      </c>
      <c r="N38" s="201" t="s">
        <v>38</v>
      </c>
      <c r="O38" s="113">
        <v>10</v>
      </c>
      <c r="P38" s="201" t="s">
        <v>4</v>
      </c>
      <c r="R38" s="2"/>
      <c r="S38" s="2"/>
      <c r="T38" s="826" t="s">
        <v>39</v>
      </c>
      <c r="U38" s="826"/>
      <c r="V38" s="826"/>
      <c r="W38" s="826"/>
      <c r="Z38" s="827" t="s">
        <v>40</v>
      </c>
      <c r="AA38" s="827"/>
      <c r="AB38" s="114" t="s">
        <v>163</v>
      </c>
      <c r="AC38" s="114"/>
      <c r="AD38" s="114"/>
      <c r="AE38" s="114"/>
      <c r="AF38" s="114"/>
      <c r="AG38" s="114"/>
      <c r="AH38" s="497" t="s">
        <v>192</v>
      </c>
      <c r="AI38" s="338"/>
      <c r="AJ38" s="339"/>
    </row>
    <row r="39" spans="1:37" ht="30" customHeight="1" x14ac:dyDescent="0.15">
      <c r="B39" s="2"/>
      <c r="C39" s="2"/>
      <c r="D39" s="2"/>
      <c r="E39" s="2"/>
      <c r="I39" s="6"/>
      <c r="J39" s="2"/>
      <c r="K39" s="2"/>
      <c r="L39" s="2"/>
      <c r="M39" s="2"/>
      <c r="N39" s="2"/>
      <c r="O39" s="2"/>
      <c r="P39" s="2"/>
      <c r="Q39" s="2"/>
      <c r="R39" s="2"/>
      <c r="S39" s="2"/>
      <c r="T39" s="826"/>
      <c r="U39" s="826"/>
      <c r="V39" s="826"/>
      <c r="W39" s="826"/>
      <c r="Z39" s="827" t="s">
        <v>41</v>
      </c>
      <c r="AA39" s="827"/>
      <c r="AB39" s="114" t="s">
        <v>164</v>
      </c>
      <c r="AC39" s="114"/>
      <c r="AD39" s="114"/>
      <c r="AE39" s="114"/>
      <c r="AF39" s="114"/>
      <c r="AG39" s="114"/>
      <c r="AH39" s="498" t="s">
        <v>193</v>
      </c>
      <c r="AI39" s="499"/>
      <c r="AJ39" s="500"/>
    </row>
    <row r="40" spans="1:37" ht="6" customHeight="1" thickBot="1" x14ac:dyDescent="0.2">
      <c r="B40" s="2"/>
      <c r="C40" s="2"/>
      <c r="D40" s="2"/>
      <c r="E40" s="2"/>
      <c r="I40" s="21"/>
      <c r="J40" s="3"/>
      <c r="K40" s="3"/>
      <c r="L40" s="3"/>
      <c r="M40" s="3"/>
      <c r="N40" s="3"/>
      <c r="O40" s="3"/>
      <c r="P40" s="3"/>
      <c r="Q40" s="3"/>
      <c r="R40" s="3"/>
      <c r="S40" s="3"/>
      <c r="T40" s="3"/>
      <c r="U40" s="3"/>
      <c r="V40" s="3"/>
      <c r="W40" s="3"/>
      <c r="X40" s="3"/>
      <c r="Y40" s="3"/>
      <c r="Z40" s="3"/>
      <c r="AA40" s="3"/>
      <c r="AB40" s="3"/>
      <c r="AC40" s="3"/>
      <c r="AD40" s="3"/>
      <c r="AE40" s="3"/>
      <c r="AF40" s="3"/>
      <c r="AG40" s="3"/>
      <c r="AH40" s="501"/>
      <c r="AI40" s="502"/>
      <c r="AJ40" s="503"/>
    </row>
    <row r="42" spans="1:37" ht="21" customHeight="1" thickBot="1" x14ac:dyDescent="0.2">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row>
    <row r="43" spans="1:37" ht="21" customHeight="1" thickTop="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21" customHeight="1" thickBo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21" customHeight="1" x14ac:dyDescent="0.15">
      <c r="A45" s="2"/>
      <c r="B45" s="841" t="s">
        <v>82</v>
      </c>
      <c r="C45" s="842"/>
      <c r="D45" s="842"/>
      <c r="E45" s="842"/>
      <c r="F45" s="842"/>
      <c r="G45" s="842"/>
      <c r="H45" s="842"/>
      <c r="I45" s="842"/>
      <c r="J45" s="842"/>
      <c r="K45" s="842"/>
      <c r="L45" s="842"/>
      <c r="M45" s="842"/>
      <c r="N45" s="842"/>
      <c r="O45" s="842"/>
      <c r="P45" s="842"/>
      <c r="Q45" s="842"/>
      <c r="R45" s="842"/>
      <c r="S45" s="842"/>
      <c r="T45" s="842"/>
      <c r="U45" s="842"/>
      <c r="V45" s="842"/>
      <c r="W45" s="842"/>
      <c r="X45" s="842"/>
      <c r="Y45" s="842"/>
      <c r="Z45" s="842"/>
      <c r="AA45" s="842"/>
      <c r="AB45" s="842"/>
      <c r="AC45" s="842"/>
      <c r="AD45" s="842"/>
      <c r="AE45" s="842"/>
      <c r="AF45" s="842"/>
      <c r="AG45" s="842"/>
      <c r="AH45" s="842"/>
      <c r="AI45" s="842"/>
      <c r="AJ45" s="843"/>
      <c r="AK45" s="2"/>
    </row>
    <row r="46" spans="1:37" ht="21" customHeight="1" thickBot="1" x14ac:dyDescent="0.2">
      <c r="A46" s="2"/>
      <c r="B46" s="844"/>
      <c r="C46" s="845"/>
      <c r="D46" s="845"/>
      <c r="E46" s="845"/>
      <c r="F46" s="845"/>
      <c r="G46" s="845"/>
      <c r="H46" s="845"/>
      <c r="I46" s="845"/>
      <c r="J46" s="845"/>
      <c r="K46" s="845"/>
      <c r="L46" s="845"/>
      <c r="M46" s="845"/>
      <c r="N46" s="845"/>
      <c r="O46" s="845"/>
      <c r="P46" s="845"/>
      <c r="Q46" s="845"/>
      <c r="R46" s="845"/>
      <c r="S46" s="845"/>
      <c r="T46" s="845"/>
      <c r="U46" s="845"/>
      <c r="V46" s="845"/>
      <c r="W46" s="845"/>
      <c r="X46" s="845"/>
      <c r="Y46" s="845"/>
      <c r="Z46" s="845"/>
      <c r="AA46" s="845"/>
      <c r="AB46" s="845"/>
      <c r="AC46" s="845"/>
      <c r="AD46" s="845"/>
      <c r="AE46" s="845"/>
      <c r="AF46" s="845"/>
      <c r="AG46" s="845"/>
      <c r="AH46" s="845"/>
      <c r="AI46" s="845"/>
      <c r="AJ46" s="846"/>
      <c r="AK46" s="2"/>
    </row>
    <row r="47" spans="1:37" ht="21" customHeight="1" x14ac:dyDescent="0.15">
      <c r="A47" s="2"/>
      <c r="B47" s="2"/>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2"/>
    </row>
    <row r="48" spans="1:37" ht="23.1" customHeight="1" x14ac:dyDescent="0.15">
      <c r="B48" s="25"/>
      <c r="C48" s="25"/>
      <c r="D48" s="25"/>
      <c r="E48" s="25"/>
      <c r="F48" s="23"/>
      <c r="G48" s="23"/>
      <c r="H48" s="23"/>
      <c r="J48" s="24"/>
      <c r="K48" s="24"/>
      <c r="L48" s="24"/>
      <c r="M48" s="24"/>
      <c r="N48" s="471" t="s">
        <v>42</v>
      </c>
      <c r="O48" s="471"/>
      <c r="P48" s="471"/>
      <c r="Q48" s="471"/>
      <c r="R48" s="471"/>
      <c r="S48" s="471"/>
      <c r="T48" s="471"/>
      <c r="U48" s="471"/>
      <c r="V48" s="471"/>
      <c r="W48" s="471"/>
      <c r="X48" s="471"/>
      <c r="Y48" s="471"/>
      <c r="Z48" s="24"/>
      <c r="AA48" s="24"/>
      <c r="AB48" s="24"/>
    </row>
    <row r="49" spans="2:38" ht="23.1" customHeight="1" thickBot="1" x14ac:dyDescent="0.2"/>
    <row r="50" spans="2:38" ht="23.1" customHeight="1" x14ac:dyDescent="0.15">
      <c r="B50" s="847" t="s">
        <v>22</v>
      </c>
      <c r="C50" s="848"/>
      <c r="D50" s="848"/>
      <c r="E50" s="849"/>
      <c r="F50" s="856" t="s">
        <v>9</v>
      </c>
      <c r="G50" s="710"/>
      <c r="H50" s="710"/>
      <c r="I50" s="857"/>
      <c r="J50" s="59" t="s">
        <v>29</v>
      </c>
      <c r="K50" s="14"/>
      <c r="L50" s="14"/>
      <c r="M50" s="858">
        <f>IF(K12="","",ROUNDDOWN(K20/K12,2))</f>
        <v>16057.45</v>
      </c>
      <c r="N50" s="858"/>
      <c r="O50" s="858"/>
      <c r="P50" s="858"/>
      <c r="Q50" s="858"/>
      <c r="R50" s="77" t="s">
        <v>18</v>
      </c>
      <c r="S50" s="62" t="s">
        <v>32</v>
      </c>
      <c r="T50" s="14"/>
      <c r="U50" s="14"/>
      <c r="V50" s="859">
        <f>IF(T12="","",ROUNDDOWN(T20/T12,2))</f>
        <v>12845.9</v>
      </c>
      <c r="W50" s="859"/>
      <c r="X50" s="859"/>
      <c r="Y50" s="859"/>
      <c r="Z50" s="859"/>
      <c r="AA50" s="86" t="s">
        <v>18</v>
      </c>
      <c r="AB50" s="59" t="s">
        <v>35</v>
      </c>
      <c r="AC50" s="14"/>
      <c r="AD50" s="14"/>
      <c r="AE50" s="859" t="str">
        <f>IF(AC12="","",ROUNDDOWN(AC20/AC12,2))</f>
        <v/>
      </c>
      <c r="AF50" s="859"/>
      <c r="AG50" s="859"/>
      <c r="AH50" s="859"/>
      <c r="AI50" s="859"/>
      <c r="AJ50" s="86" t="s">
        <v>18</v>
      </c>
    </row>
    <row r="51" spans="2:38" ht="23.1" customHeight="1" x14ac:dyDescent="0.15">
      <c r="B51" s="850"/>
      <c r="C51" s="851"/>
      <c r="D51" s="851"/>
      <c r="E51" s="852"/>
      <c r="F51" s="860" t="s">
        <v>14</v>
      </c>
      <c r="G51" s="861"/>
      <c r="H51" s="861"/>
      <c r="I51" s="862"/>
      <c r="J51" s="60" t="s">
        <v>30</v>
      </c>
      <c r="K51" s="15"/>
      <c r="L51" s="15"/>
      <c r="M51" s="863">
        <f>IF(K12="","",ROUNDDOWN(K32/22,2))</f>
        <v>181.81</v>
      </c>
      <c r="N51" s="863"/>
      <c r="O51" s="863"/>
      <c r="P51" s="863"/>
      <c r="Q51" s="863"/>
      <c r="R51" s="16" t="s">
        <v>18</v>
      </c>
      <c r="S51" s="63" t="s">
        <v>33</v>
      </c>
      <c r="T51" s="15"/>
      <c r="U51" s="15"/>
      <c r="V51" s="833">
        <f>IF(T12="","",ROUNDDOWN(T32/22,2))</f>
        <v>145.44999999999999</v>
      </c>
      <c r="W51" s="833"/>
      <c r="X51" s="833"/>
      <c r="Y51" s="833"/>
      <c r="Z51" s="833"/>
      <c r="AA51" s="17" t="s">
        <v>18</v>
      </c>
      <c r="AB51" s="60" t="s">
        <v>36</v>
      </c>
      <c r="AC51" s="15"/>
      <c r="AD51" s="15"/>
      <c r="AE51" s="833" t="str">
        <f>IF(AC12="","",ROUNDDOWN(AC32/22,2))</f>
        <v/>
      </c>
      <c r="AF51" s="833"/>
      <c r="AG51" s="833"/>
      <c r="AH51" s="833"/>
      <c r="AI51" s="833"/>
      <c r="AJ51" s="17" t="s">
        <v>18</v>
      </c>
    </row>
    <row r="52" spans="2:38" ht="23.1" customHeight="1" thickBot="1" x14ac:dyDescent="0.2">
      <c r="B52" s="853"/>
      <c r="C52" s="854"/>
      <c r="D52" s="854"/>
      <c r="E52" s="855"/>
      <c r="F52" s="834" t="s">
        <v>13</v>
      </c>
      <c r="G52" s="730"/>
      <c r="H52" s="730"/>
      <c r="I52" s="731"/>
      <c r="J52" s="61" t="s">
        <v>31</v>
      </c>
      <c r="K52" s="3"/>
      <c r="L52" s="3"/>
      <c r="M52" s="835">
        <f>IF(K12="","",(ROUNDDOWN(M50+M51,0)))</f>
        <v>16239</v>
      </c>
      <c r="N52" s="835"/>
      <c r="O52" s="835"/>
      <c r="P52" s="835"/>
      <c r="Q52" s="835"/>
      <c r="R52" s="4" t="s">
        <v>18</v>
      </c>
      <c r="S52" s="64" t="s">
        <v>34</v>
      </c>
      <c r="T52" s="3"/>
      <c r="U52" s="3"/>
      <c r="V52" s="836">
        <f>IF(T12="","",(ROUNDDOWN(V50+V51,0)))</f>
        <v>12991</v>
      </c>
      <c r="W52" s="836"/>
      <c r="X52" s="836"/>
      <c r="Y52" s="836"/>
      <c r="Z52" s="836"/>
      <c r="AA52" s="5" t="s">
        <v>18</v>
      </c>
      <c r="AB52" s="61" t="s">
        <v>37</v>
      </c>
      <c r="AC52" s="3"/>
      <c r="AD52" s="3"/>
      <c r="AE52" s="836" t="str">
        <f>IF(AC12="","",(ROUNDDOWN(AE50+AE51,0)))</f>
        <v/>
      </c>
      <c r="AF52" s="836"/>
      <c r="AG52" s="836"/>
      <c r="AH52" s="836"/>
      <c r="AI52" s="836"/>
      <c r="AJ52" s="5" t="s">
        <v>18</v>
      </c>
    </row>
    <row r="53" spans="2:38" ht="23.1" customHeight="1" x14ac:dyDescent="0.15"/>
    <row r="54" spans="2:38" ht="23.1" customHeight="1" x14ac:dyDescent="0.15">
      <c r="B54" s="837" t="s">
        <v>85</v>
      </c>
      <c r="C54" s="837"/>
      <c r="D54" s="838">
        <f>AE25</f>
        <v>0</v>
      </c>
      <c r="E54" s="839"/>
      <c r="F54" s="840"/>
      <c r="I54" s="54" t="s">
        <v>43</v>
      </c>
      <c r="J54" s="26"/>
      <c r="K54" s="26"/>
      <c r="L54" s="26"/>
    </row>
    <row r="55" spans="2:38" ht="23.1" customHeight="1" thickBot="1" x14ac:dyDescent="0.2">
      <c r="B55" s="869" t="s">
        <v>84</v>
      </c>
      <c r="C55" s="869"/>
      <c r="D55" s="870">
        <f>IF(D54="","",ROUNDDOWN(D54/264,0))</f>
        <v>0</v>
      </c>
      <c r="E55" s="871"/>
      <c r="F55" s="872"/>
      <c r="J55" s="48" t="s">
        <v>168</v>
      </c>
      <c r="Q55" s="48" t="s">
        <v>174</v>
      </c>
    </row>
    <row r="56" spans="2:38" ht="23.1" customHeight="1" thickTop="1" thickBot="1" x14ac:dyDescent="0.2">
      <c r="B56" s="873" t="s">
        <v>86</v>
      </c>
      <c r="C56" s="874"/>
      <c r="D56" s="875" t="s">
        <v>87</v>
      </c>
      <c r="E56" s="875"/>
      <c r="F56" s="875"/>
      <c r="I56" s="27" t="s">
        <v>44</v>
      </c>
      <c r="J56" s="876">
        <f>AE20</f>
        <v>380000</v>
      </c>
      <c r="K56" s="876"/>
      <c r="L56" s="876"/>
      <c r="M56" s="1" t="s">
        <v>57</v>
      </c>
      <c r="N56" s="48" t="s">
        <v>47</v>
      </c>
      <c r="O56" s="868" t="s">
        <v>59</v>
      </c>
      <c r="P56" s="868"/>
      <c r="Q56" s="868"/>
      <c r="R56" s="864">
        <f>IF(J56="","",ROUND(J56/22,-1))</f>
        <v>17270</v>
      </c>
      <c r="S56" s="865"/>
      <c r="T56" s="76" t="s">
        <v>45</v>
      </c>
      <c r="V56" s="55" t="s">
        <v>46</v>
      </c>
    </row>
    <row r="57" spans="2:38" ht="23.1" customHeight="1" thickTop="1" x14ac:dyDescent="0.15">
      <c r="B57" s="866">
        <f>IF(D54="","",IF(R58&gt;D55,K12,0))</f>
        <v>11</v>
      </c>
      <c r="C57" s="866"/>
      <c r="D57" s="867">
        <f>IF(D54="",0,D55*K12)</f>
        <v>0</v>
      </c>
      <c r="E57" s="867"/>
      <c r="F57" s="867"/>
      <c r="J57" s="48" t="s">
        <v>170</v>
      </c>
      <c r="Q57" s="48" t="s">
        <v>171</v>
      </c>
      <c r="AE57" s="29" t="s">
        <v>88</v>
      </c>
      <c r="AF57" s="30"/>
      <c r="AG57" s="30"/>
      <c r="AH57" s="30"/>
      <c r="AI57" s="30"/>
      <c r="AJ57" s="31"/>
      <c r="AK57" s="32"/>
      <c r="AL57" s="2"/>
    </row>
    <row r="58" spans="2:38" ht="23.1" customHeight="1" x14ac:dyDescent="0.15">
      <c r="B58" s="866">
        <f>IF(D54="","",IF(R58&gt;D55,T12,0))</f>
        <v>11</v>
      </c>
      <c r="C58" s="866"/>
      <c r="D58" s="867">
        <f>IF(D54="",0,D55*T12)</f>
        <v>0</v>
      </c>
      <c r="E58" s="867"/>
      <c r="F58" s="867"/>
      <c r="I58" s="27" t="s">
        <v>44</v>
      </c>
      <c r="J58" s="864">
        <f>R56</f>
        <v>17270</v>
      </c>
      <c r="K58" s="865"/>
      <c r="L58" s="865"/>
      <c r="M58" s="1" t="s">
        <v>57</v>
      </c>
      <c r="N58" s="48" t="s">
        <v>50</v>
      </c>
      <c r="O58" s="868" t="s">
        <v>60</v>
      </c>
      <c r="P58" s="868"/>
      <c r="Q58" s="868"/>
      <c r="R58" s="864">
        <f>IF(J58="","",ROUND(J58*2/3,0))</f>
        <v>11513</v>
      </c>
      <c r="S58" s="865"/>
      <c r="T58" s="76" t="s">
        <v>45</v>
      </c>
      <c r="V58" s="28" t="s">
        <v>83</v>
      </c>
      <c r="AE58" s="34" t="s">
        <v>89</v>
      </c>
      <c r="AF58" s="2"/>
      <c r="AG58" s="2"/>
      <c r="AH58" s="2"/>
      <c r="AI58" s="2"/>
      <c r="AJ58" s="33"/>
      <c r="AK58" s="32"/>
      <c r="AL58" s="2"/>
    </row>
    <row r="59" spans="2:38" ht="23.1" customHeight="1" x14ac:dyDescent="0.15">
      <c r="B59" s="866">
        <f>IF(D54="","",IF(R58&gt;D55,AC12,0))</f>
        <v>0</v>
      </c>
      <c r="C59" s="866"/>
      <c r="D59" s="867">
        <f>IF(D54="",0,D55*AC12)</f>
        <v>0</v>
      </c>
      <c r="E59" s="867"/>
      <c r="F59" s="867"/>
      <c r="I59" s="54" t="s">
        <v>91</v>
      </c>
      <c r="P59" s="54" t="s">
        <v>48</v>
      </c>
      <c r="Y59" s="54" t="s">
        <v>49</v>
      </c>
      <c r="AE59" s="34" t="s">
        <v>90</v>
      </c>
      <c r="AF59" s="2"/>
      <c r="AG59" s="2"/>
      <c r="AH59" s="2"/>
      <c r="AI59" s="2"/>
      <c r="AJ59" s="33"/>
      <c r="AK59" s="32"/>
      <c r="AL59" s="2"/>
    </row>
    <row r="60" spans="2:38" ht="23.1" customHeight="1" x14ac:dyDescent="0.15">
      <c r="I60" s="49" t="s">
        <v>44</v>
      </c>
      <c r="J60" s="48" t="s">
        <v>61</v>
      </c>
      <c r="K60" s="883">
        <f>M52</f>
        <v>16239</v>
      </c>
      <c r="L60" s="884"/>
      <c r="M60" s="48" t="s">
        <v>64</v>
      </c>
      <c r="N60" s="48"/>
      <c r="O60" s="48"/>
      <c r="P60" s="880" t="s">
        <v>67</v>
      </c>
      <c r="Q60" s="880"/>
      <c r="R60" s="880"/>
      <c r="S60" s="49" t="s">
        <v>44</v>
      </c>
      <c r="T60" s="48">
        <f>IF(K60="","",IF(R58&gt;K60,K12,0))</f>
        <v>0</v>
      </c>
      <c r="U60" s="48" t="s">
        <v>68</v>
      </c>
      <c r="V60" s="48"/>
      <c r="W60" s="48"/>
      <c r="X60" s="48"/>
      <c r="Y60" s="881" t="s">
        <v>71</v>
      </c>
      <c r="Z60" s="881"/>
      <c r="AA60" s="48" t="s">
        <v>51</v>
      </c>
      <c r="AB60" s="882">
        <f>IF(K60="","",K60*T60)</f>
        <v>0</v>
      </c>
      <c r="AC60" s="882"/>
      <c r="AD60" s="48" t="s">
        <v>52</v>
      </c>
      <c r="AE60" s="32"/>
      <c r="AF60" s="877">
        <f>IF(K60="","",IF(K60&gt;=D55,IF(K13=0,IF(AB60&gt;=D62,D62,AB60),AB60),D57))</f>
        <v>0</v>
      </c>
      <c r="AG60" s="877"/>
      <c r="AH60" s="877"/>
      <c r="AI60" s="2" t="s">
        <v>52</v>
      </c>
      <c r="AJ60" s="33"/>
      <c r="AK60" s="32"/>
      <c r="AL60" s="2"/>
    </row>
    <row r="61" spans="2:38" ht="23.1" customHeight="1" x14ac:dyDescent="0.15">
      <c r="B61" s="878" t="s">
        <v>92</v>
      </c>
      <c r="C61" s="748"/>
      <c r="D61" s="748"/>
      <c r="E61" s="748"/>
      <c r="F61" s="879"/>
      <c r="I61" s="49" t="s">
        <v>44</v>
      </c>
      <c r="J61" s="48" t="s">
        <v>62</v>
      </c>
      <c r="K61" s="479">
        <f>V52</f>
        <v>12991</v>
      </c>
      <c r="L61" s="479"/>
      <c r="M61" s="48" t="s">
        <v>65</v>
      </c>
      <c r="N61" s="48"/>
      <c r="O61" s="48"/>
      <c r="P61" s="880" t="s">
        <v>69</v>
      </c>
      <c r="Q61" s="880"/>
      <c r="R61" s="880"/>
      <c r="S61" s="49" t="s">
        <v>44</v>
      </c>
      <c r="T61" s="48">
        <f>IF(K61="","",IF(R58&gt;K61,T12,0))</f>
        <v>0</v>
      </c>
      <c r="U61" s="48" t="s">
        <v>73</v>
      </c>
      <c r="V61" s="48"/>
      <c r="W61" s="48"/>
      <c r="X61" s="48"/>
      <c r="Y61" s="881" t="s">
        <v>72</v>
      </c>
      <c r="Z61" s="881"/>
      <c r="AA61" s="48" t="s">
        <v>51</v>
      </c>
      <c r="AB61" s="882">
        <f>IF(K61="","",K61*T61)</f>
        <v>0</v>
      </c>
      <c r="AC61" s="882"/>
      <c r="AD61" s="48" t="s">
        <v>52</v>
      </c>
      <c r="AE61" s="32"/>
      <c r="AF61" s="877">
        <f>IF(K61="","",IF(K61&gt;=D55,IF(T13=0,IF(AB61&gt;=D63,D63,AB61),AB61),D58))</f>
        <v>0</v>
      </c>
      <c r="AG61" s="877"/>
      <c r="AH61" s="877"/>
      <c r="AI61" s="2" t="s">
        <v>52</v>
      </c>
      <c r="AJ61" s="33"/>
      <c r="AK61" s="32"/>
      <c r="AL61" s="2"/>
    </row>
    <row r="62" spans="2:38" ht="23.1" customHeight="1" x14ac:dyDescent="0.15">
      <c r="B62" s="890" t="s">
        <v>93</v>
      </c>
      <c r="C62" s="890"/>
      <c r="D62" s="891">
        <f>K32</f>
        <v>4000</v>
      </c>
      <c r="E62" s="892"/>
      <c r="F62" s="892"/>
      <c r="I62" s="49" t="s">
        <v>44</v>
      </c>
      <c r="J62" s="48" t="s">
        <v>63</v>
      </c>
      <c r="K62" s="883" t="str">
        <f>AE52</f>
        <v/>
      </c>
      <c r="L62" s="884"/>
      <c r="M62" s="48" t="s">
        <v>66</v>
      </c>
      <c r="N62" s="48"/>
      <c r="O62" s="48"/>
      <c r="P62" s="895" t="s">
        <v>70</v>
      </c>
      <c r="Q62" s="895"/>
      <c r="R62" s="895"/>
      <c r="S62" s="50" t="s">
        <v>44</v>
      </c>
      <c r="T62" s="51" t="str">
        <f>IF(K62="","",IF(R58&gt;K62,AC12,0))</f>
        <v/>
      </c>
      <c r="U62" s="51" t="s">
        <v>74</v>
      </c>
      <c r="V62" s="51"/>
      <c r="W62" s="48"/>
      <c r="X62" s="48"/>
      <c r="Y62" s="896" t="s">
        <v>75</v>
      </c>
      <c r="Z62" s="896"/>
      <c r="AA62" s="51" t="s">
        <v>51</v>
      </c>
      <c r="AB62" s="882" t="str">
        <f>IF(K62="","",K62*T62)</f>
        <v/>
      </c>
      <c r="AC62" s="882"/>
      <c r="AD62" s="48" t="s">
        <v>52</v>
      </c>
      <c r="AE62" s="32"/>
      <c r="AF62" s="889" t="str">
        <f>IF(K62="","",IF(K62&gt;=D55,IF(AC13=0,IF(AB62&gt;=D64,D64,AB62),AB62),D59))</f>
        <v/>
      </c>
      <c r="AG62" s="889"/>
      <c r="AH62" s="889"/>
      <c r="AI62" s="2" t="s">
        <v>52</v>
      </c>
      <c r="AJ62" s="33"/>
      <c r="AK62" s="32"/>
      <c r="AL62" s="2"/>
    </row>
    <row r="63" spans="2:38" ht="23.1" customHeight="1" thickBot="1" x14ac:dyDescent="0.2">
      <c r="B63" s="890" t="s">
        <v>94</v>
      </c>
      <c r="C63" s="890"/>
      <c r="D63" s="891">
        <f>T32</f>
        <v>3200</v>
      </c>
      <c r="E63" s="892"/>
      <c r="F63" s="892"/>
      <c r="R63" s="49" t="s">
        <v>53</v>
      </c>
      <c r="S63" s="49" t="s">
        <v>56</v>
      </c>
      <c r="T63" s="48">
        <f>IF(J56="","",SUM(T60:T62))</f>
        <v>0</v>
      </c>
      <c r="U63" s="48" t="s">
        <v>76</v>
      </c>
      <c r="V63" s="48"/>
      <c r="AA63" s="87" t="s">
        <v>53</v>
      </c>
      <c r="AB63" s="893">
        <f>IF(J56="","",SUM(AB60:AB62))</f>
        <v>0</v>
      </c>
      <c r="AC63" s="893" t="str">
        <f t="shared" ref="AC63" si="6">IF(S56="","",SUM(AC60:AC62))</f>
        <v/>
      </c>
      <c r="AD63" s="1" t="s">
        <v>52</v>
      </c>
      <c r="AE63" s="56" t="s">
        <v>53</v>
      </c>
      <c r="AF63" s="894">
        <f>IF(J58="","",SUM(AF60:AH62))</f>
        <v>0</v>
      </c>
      <c r="AG63" s="894"/>
      <c r="AH63" s="894"/>
      <c r="AI63" s="57" t="s">
        <v>101</v>
      </c>
      <c r="AJ63" s="58"/>
      <c r="AK63" s="32"/>
      <c r="AL63" s="2"/>
    </row>
    <row r="64" spans="2:38" ht="23.1" customHeight="1" thickTop="1" x14ac:dyDescent="0.15">
      <c r="B64" s="890" t="s">
        <v>95</v>
      </c>
      <c r="C64" s="890"/>
      <c r="D64" s="891">
        <f>AC32</f>
        <v>0</v>
      </c>
      <c r="E64" s="892"/>
      <c r="F64" s="892"/>
      <c r="I64" s="54" t="s">
        <v>77</v>
      </c>
    </row>
    <row r="65" spans="9:25" ht="23.1" customHeight="1" x14ac:dyDescent="0.15">
      <c r="J65" s="48" t="s">
        <v>81</v>
      </c>
      <c r="K65" s="48"/>
      <c r="L65" s="48"/>
      <c r="M65" s="48" t="s">
        <v>80</v>
      </c>
      <c r="N65" s="48"/>
      <c r="O65" s="48"/>
      <c r="P65" s="48"/>
      <c r="Q65" s="48"/>
      <c r="R65" s="48" t="s">
        <v>54</v>
      </c>
      <c r="S65" s="48"/>
      <c r="T65" s="48"/>
      <c r="U65" s="48"/>
      <c r="V65" s="48" t="s">
        <v>55</v>
      </c>
      <c r="W65" s="48"/>
      <c r="X65" s="48"/>
    </row>
    <row r="66" spans="9:25" ht="23.1" customHeight="1" thickBot="1" x14ac:dyDescent="0.2">
      <c r="I66" s="49" t="s">
        <v>44</v>
      </c>
      <c r="J66" s="885">
        <f>R58</f>
        <v>11513</v>
      </c>
      <c r="K66" s="886"/>
      <c r="L66" s="48" t="s">
        <v>52</v>
      </c>
      <c r="M66" s="52" t="s">
        <v>78</v>
      </c>
      <c r="N66" s="886">
        <f>T63</f>
        <v>0</v>
      </c>
      <c r="O66" s="886"/>
      <c r="P66" s="48" t="s">
        <v>79</v>
      </c>
      <c r="Q66" s="52" t="s">
        <v>58</v>
      </c>
      <c r="R66" s="887">
        <f>AF63</f>
        <v>0</v>
      </c>
      <c r="S66" s="887"/>
      <c r="T66" s="48" t="s">
        <v>52</v>
      </c>
      <c r="U66" s="48" t="s">
        <v>51</v>
      </c>
      <c r="V66" s="888">
        <f>IF(J66*N66-R66&lt;=0,0,J66*N66-R66)</f>
        <v>0</v>
      </c>
      <c r="W66" s="888"/>
      <c r="X66" s="888"/>
      <c r="Y66" s="53" t="s">
        <v>52</v>
      </c>
    </row>
  </sheetData>
  <sheetProtection algorithmName="SHA-512" hashValue="FZZNsbADrbvrxAdHh9MesZTxLD03sc8g/uGSeomvjyv+AqEAY6jc6uCHpi5ab3xqCk2PD0EwNjKRtCw8HPB9fw==" saltValue="5yfJk2gpWw+i6SsPOO87uw==" spinCount="100000" sheet="1" objects="1" scenarios="1"/>
  <mergeCells count="201">
    <mergeCell ref="J66:K66"/>
    <mergeCell ref="N66:O66"/>
    <mergeCell ref="R66:S66"/>
    <mergeCell ref="V66:X66"/>
    <mergeCell ref="AF62:AH62"/>
    <mergeCell ref="B63:C63"/>
    <mergeCell ref="D63:F63"/>
    <mergeCell ref="AB63:AC63"/>
    <mergeCell ref="AF63:AH63"/>
    <mergeCell ref="B64:C64"/>
    <mergeCell ref="D64:F64"/>
    <mergeCell ref="B62:C62"/>
    <mergeCell ref="D62:F62"/>
    <mergeCell ref="K62:L62"/>
    <mergeCell ref="P62:R62"/>
    <mergeCell ref="Y62:Z62"/>
    <mergeCell ref="AB62:AC62"/>
    <mergeCell ref="AF60:AH60"/>
    <mergeCell ref="B61:F61"/>
    <mergeCell ref="K61:L61"/>
    <mergeCell ref="P61:R61"/>
    <mergeCell ref="Y61:Z61"/>
    <mergeCell ref="AB61:AC61"/>
    <mergeCell ref="AF61:AH61"/>
    <mergeCell ref="B59:C59"/>
    <mergeCell ref="D59:F59"/>
    <mergeCell ref="K60:L60"/>
    <mergeCell ref="P60:R60"/>
    <mergeCell ref="Y60:Z60"/>
    <mergeCell ref="AB60:AC60"/>
    <mergeCell ref="R56:S56"/>
    <mergeCell ref="B57:C57"/>
    <mergeCell ref="D57:F57"/>
    <mergeCell ref="B58:C58"/>
    <mergeCell ref="D58:F58"/>
    <mergeCell ref="J58:L58"/>
    <mergeCell ref="O58:Q58"/>
    <mergeCell ref="R58:S58"/>
    <mergeCell ref="B55:C55"/>
    <mergeCell ref="D55:F55"/>
    <mergeCell ref="B56:C56"/>
    <mergeCell ref="D56:F56"/>
    <mergeCell ref="J56:L56"/>
    <mergeCell ref="O56:Q56"/>
    <mergeCell ref="AE51:AI51"/>
    <mergeCell ref="F52:I52"/>
    <mergeCell ref="M52:Q52"/>
    <mergeCell ref="V52:Z52"/>
    <mergeCell ref="AE52:AI52"/>
    <mergeCell ref="B54:C54"/>
    <mergeCell ref="D54:F54"/>
    <mergeCell ref="B45:AJ46"/>
    <mergeCell ref="N48:Y48"/>
    <mergeCell ref="B50:E52"/>
    <mergeCell ref="F50:I50"/>
    <mergeCell ref="M50:Q50"/>
    <mergeCell ref="V50:Z50"/>
    <mergeCell ref="AE50:AI50"/>
    <mergeCell ref="F51:I51"/>
    <mergeCell ref="M51:Q51"/>
    <mergeCell ref="V51:Z51"/>
    <mergeCell ref="AE31:AI31"/>
    <mergeCell ref="B32:I32"/>
    <mergeCell ref="K32:Q32"/>
    <mergeCell ref="T32:Z32"/>
    <mergeCell ref="T38:W39"/>
    <mergeCell ref="Z38:AA38"/>
    <mergeCell ref="Z39:AA39"/>
    <mergeCell ref="J30:K30"/>
    <mergeCell ref="O30:Q30"/>
    <mergeCell ref="S30:T30"/>
    <mergeCell ref="X30:Z30"/>
    <mergeCell ref="B31:E31"/>
    <mergeCell ref="F31:H31"/>
    <mergeCell ref="J31:K31"/>
    <mergeCell ref="O31:Q31"/>
    <mergeCell ref="S31:T31"/>
    <mergeCell ref="X31:Z31"/>
    <mergeCell ref="AH38:AJ38"/>
    <mergeCell ref="AH39:AJ40"/>
    <mergeCell ref="B28:E28"/>
    <mergeCell ref="F28:H28"/>
    <mergeCell ref="J28:K28"/>
    <mergeCell ref="O28:Q28"/>
    <mergeCell ref="S28:T28"/>
    <mergeCell ref="X28:Z28"/>
    <mergeCell ref="AE28:AI28"/>
    <mergeCell ref="B29:E29"/>
    <mergeCell ref="F29:H29"/>
    <mergeCell ref="J29:K29"/>
    <mergeCell ref="O29:Q29"/>
    <mergeCell ref="S29:T29"/>
    <mergeCell ref="X29:Z29"/>
    <mergeCell ref="AE29:AJ30"/>
    <mergeCell ref="B30:E30"/>
    <mergeCell ref="F30:H30"/>
    <mergeCell ref="AE25:AI25"/>
    <mergeCell ref="B26:E26"/>
    <mergeCell ref="F26:H26"/>
    <mergeCell ref="J26:K26"/>
    <mergeCell ref="O26:Q26"/>
    <mergeCell ref="S26:T26"/>
    <mergeCell ref="X26:Z26"/>
    <mergeCell ref="AE26:AJ27"/>
    <mergeCell ref="B27:E27"/>
    <mergeCell ref="F27:H27"/>
    <mergeCell ref="B25:E25"/>
    <mergeCell ref="F25:H25"/>
    <mergeCell ref="J25:K25"/>
    <mergeCell ref="O25:Q25"/>
    <mergeCell ref="S25:T25"/>
    <mergeCell ref="X25:Z25"/>
    <mergeCell ref="J27:K27"/>
    <mergeCell ref="O27:Q27"/>
    <mergeCell ref="S27:T27"/>
    <mergeCell ref="X27:Z27"/>
    <mergeCell ref="AE23:AJ24"/>
    <mergeCell ref="B24:E24"/>
    <mergeCell ref="F24:H24"/>
    <mergeCell ref="J24:K24"/>
    <mergeCell ref="O24:Q24"/>
    <mergeCell ref="S24:T24"/>
    <mergeCell ref="X24:Z24"/>
    <mergeCell ref="V21:Y22"/>
    <mergeCell ref="B22:E22"/>
    <mergeCell ref="F22:I22"/>
    <mergeCell ref="B23:E23"/>
    <mergeCell ref="F23:H23"/>
    <mergeCell ref="J23:K23"/>
    <mergeCell ref="O23:Q23"/>
    <mergeCell ref="S23:T23"/>
    <mergeCell ref="X23:Z23"/>
    <mergeCell ref="B21:I21"/>
    <mergeCell ref="J21:K22"/>
    <mergeCell ref="L21:L22"/>
    <mergeCell ref="M21:P22"/>
    <mergeCell ref="S21:T22"/>
    <mergeCell ref="U21:U22"/>
    <mergeCell ref="AE18:AJ19"/>
    <mergeCell ref="B19:E19"/>
    <mergeCell ref="F19:H19"/>
    <mergeCell ref="K19:Q19"/>
    <mergeCell ref="T19:Z19"/>
    <mergeCell ref="B20:I20"/>
    <mergeCell ref="K20:Q20"/>
    <mergeCell ref="T20:Z20"/>
    <mergeCell ref="AE20:AI20"/>
    <mergeCell ref="B17:E17"/>
    <mergeCell ref="F17:H17"/>
    <mergeCell ref="K17:Q17"/>
    <mergeCell ref="T17:Z17"/>
    <mergeCell ref="B18:E18"/>
    <mergeCell ref="F18:H18"/>
    <mergeCell ref="K18:Q18"/>
    <mergeCell ref="T18:Z18"/>
    <mergeCell ref="B14:I14"/>
    <mergeCell ref="J14:R15"/>
    <mergeCell ref="S14:AA15"/>
    <mergeCell ref="B15:E15"/>
    <mergeCell ref="F15:I15"/>
    <mergeCell ref="B16:E16"/>
    <mergeCell ref="F16:H16"/>
    <mergeCell ref="K16:Q16"/>
    <mergeCell ref="T16:Z16"/>
    <mergeCell ref="AJ12:AJ13"/>
    <mergeCell ref="B13:I13"/>
    <mergeCell ref="K13:P13"/>
    <mergeCell ref="Q13:R13"/>
    <mergeCell ref="T13:Y13"/>
    <mergeCell ref="Z13:AA13"/>
    <mergeCell ref="Y10:AA10"/>
    <mergeCell ref="AE10:AJ11"/>
    <mergeCell ref="P11:R11"/>
    <mergeCell ref="Y11:AA11"/>
    <mergeCell ref="B12:I12"/>
    <mergeCell ref="K12:P12"/>
    <mergeCell ref="Q12:R12"/>
    <mergeCell ref="T12:Y12"/>
    <mergeCell ref="Z12:AA12"/>
    <mergeCell ref="AE12:AI13"/>
    <mergeCell ref="P10:R10"/>
    <mergeCell ref="S10:S11"/>
    <mergeCell ref="T10:T11"/>
    <mergeCell ref="U10:U11"/>
    <mergeCell ref="V10:V11"/>
    <mergeCell ref="W10:W11"/>
    <mergeCell ref="B8:G8"/>
    <mergeCell ref="H8:N8"/>
    <mergeCell ref="B10:I11"/>
    <mergeCell ref="J10:J11"/>
    <mergeCell ref="K10:K11"/>
    <mergeCell ref="L10:L11"/>
    <mergeCell ref="M10:M11"/>
    <mergeCell ref="N10:N11"/>
    <mergeCell ref="B2:AJ2"/>
    <mergeCell ref="B5:G5"/>
    <mergeCell ref="H5:N5"/>
    <mergeCell ref="B6:G6"/>
    <mergeCell ref="H6:N6"/>
    <mergeCell ref="B7:G7"/>
    <mergeCell ref="H7:N7"/>
  </mergeCells>
  <phoneticPr fontId="1"/>
  <conditionalFormatting sqref="S23:T31">
    <cfRule type="cellIs" dxfId="1" priority="1" operator="equal">
      <formula>0</formula>
    </cfRule>
  </conditionalFormatting>
  <printOptions horizontalCentered="1"/>
  <pageMargins left="0.59055118110236227" right="0.59055118110236227" top="0.59055118110236227" bottom="0.39370078740157483" header="0.31496062992125984" footer="0.31496062992125984"/>
  <pageSetup paperSize="9" scale="52" orientation="portrait" r:id="rId1"/>
  <rowBreaks count="1" manualBreakCount="1">
    <brk id="37" max="37" man="1"/>
  </rowBreaks>
  <colBreaks count="1" manualBreakCount="1">
    <brk id="10" max="6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L66"/>
  <sheetViews>
    <sheetView view="pageBreakPreview" zoomScale="75" zoomScaleNormal="75" zoomScaleSheetLayoutView="75" workbookViewId="0">
      <selection activeCell="H6" sqref="H6:N6"/>
    </sheetView>
  </sheetViews>
  <sheetFormatPr defaultRowHeight="21" customHeight="1" x14ac:dyDescent="0.15"/>
  <cols>
    <col min="1" max="1" width="4.125" style="1" customWidth="1"/>
    <col min="2" max="2" width="5.625" style="1" customWidth="1"/>
    <col min="3" max="3" width="3.5" style="1" customWidth="1"/>
    <col min="4" max="4" width="5.625" style="1" customWidth="1"/>
    <col min="5" max="5" width="3.5" style="1" customWidth="1"/>
    <col min="6" max="6" width="5.625" style="1" customWidth="1"/>
    <col min="7" max="7" width="3.5" style="1" customWidth="1"/>
    <col min="8" max="8" width="5.625" style="1" customWidth="1"/>
    <col min="9" max="9" width="3.5" style="1" bestFit="1" customWidth="1"/>
    <col min="10" max="10" width="5.5" style="1" bestFit="1" customWidth="1"/>
    <col min="11" max="11" width="5.625" style="1" customWidth="1"/>
    <col min="12" max="12" width="3.5" style="1" bestFit="1" customWidth="1"/>
    <col min="13" max="13" width="5.625" style="1" customWidth="1"/>
    <col min="14" max="14" width="3.5" style="1" customWidth="1"/>
    <col min="15" max="15" width="5.625" style="1" customWidth="1"/>
    <col min="16" max="16" width="3.5" style="1" bestFit="1" customWidth="1"/>
    <col min="17" max="17" width="3.5" style="1" customWidth="1"/>
    <col min="18" max="18" width="4.375" style="1" customWidth="1"/>
    <col min="19" max="19" width="5.5" style="1" bestFit="1" customWidth="1"/>
    <col min="20" max="20" width="5.625" style="1" customWidth="1"/>
    <col min="21" max="21" width="3.5" style="1" bestFit="1" customWidth="1"/>
    <col min="22" max="22" width="5.625" style="1" customWidth="1"/>
    <col min="23" max="23" width="3.5" style="1" customWidth="1"/>
    <col min="24" max="24" width="5.625" style="1" customWidth="1"/>
    <col min="25" max="26" width="3.5" style="1" customWidth="1"/>
    <col min="27" max="27" width="3.5" style="1" bestFit="1" customWidth="1"/>
    <col min="28" max="28" width="5.5" style="1" bestFit="1" customWidth="1"/>
    <col min="29" max="29" width="5.625" style="1" customWidth="1"/>
    <col min="30" max="30" width="3.5" style="1" bestFit="1" customWidth="1"/>
    <col min="31" max="31" width="5.625" style="1" customWidth="1"/>
    <col min="32" max="32" width="3.5" style="1" customWidth="1"/>
    <col min="33" max="33" width="5.625" style="1" customWidth="1"/>
    <col min="34" max="35" width="3.5" style="1" customWidth="1"/>
    <col min="36" max="36" width="3.5" style="1" bestFit="1" customWidth="1"/>
    <col min="37" max="37" width="4.125" style="1" customWidth="1"/>
    <col min="38" max="16384" width="9" style="1"/>
  </cols>
  <sheetData>
    <row r="2" spans="2:36" ht="21" customHeight="1" x14ac:dyDescent="0.15">
      <c r="B2" s="717" t="s">
        <v>100</v>
      </c>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717"/>
    </row>
    <row r="3" spans="2:36" ht="21" customHeight="1" x14ac:dyDescent="0.15">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row>
    <row r="4" spans="2:36" ht="21" customHeight="1" thickBot="1" x14ac:dyDescent="0.2">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row>
    <row r="5" spans="2:36" ht="30" customHeight="1" x14ac:dyDescent="0.15">
      <c r="B5" s="718" t="s">
        <v>112</v>
      </c>
      <c r="C5" s="719"/>
      <c r="D5" s="719"/>
      <c r="E5" s="719"/>
      <c r="F5" s="719"/>
      <c r="G5" s="720"/>
      <c r="H5" s="718" t="s">
        <v>114</v>
      </c>
      <c r="I5" s="719"/>
      <c r="J5" s="719"/>
      <c r="K5" s="719"/>
      <c r="L5" s="719"/>
      <c r="M5" s="719"/>
      <c r="N5" s="720"/>
      <c r="O5" s="104"/>
      <c r="P5" s="104"/>
      <c r="Q5" s="104"/>
      <c r="R5" s="104"/>
      <c r="S5" s="104"/>
      <c r="T5" s="104"/>
      <c r="U5" s="104"/>
      <c r="V5" s="104"/>
      <c r="W5" s="104"/>
      <c r="X5" s="104"/>
      <c r="Y5" s="104"/>
      <c r="Z5" s="104"/>
      <c r="AA5" s="104"/>
      <c r="AB5" s="104"/>
      <c r="AC5" s="104"/>
      <c r="AD5" s="104"/>
      <c r="AE5" s="104"/>
      <c r="AF5" s="104"/>
      <c r="AG5" s="104"/>
      <c r="AH5" s="104"/>
      <c r="AI5" s="104"/>
      <c r="AJ5" s="104"/>
    </row>
    <row r="6" spans="2:36" ht="30" customHeight="1" thickBot="1" x14ac:dyDescent="0.2">
      <c r="B6" s="721" t="s">
        <v>113</v>
      </c>
      <c r="C6" s="722"/>
      <c r="D6" s="722"/>
      <c r="E6" s="722"/>
      <c r="F6" s="722"/>
      <c r="G6" s="723"/>
      <c r="H6" s="721" t="s">
        <v>195</v>
      </c>
      <c r="I6" s="722"/>
      <c r="J6" s="722"/>
      <c r="K6" s="722"/>
      <c r="L6" s="722"/>
      <c r="M6" s="722"/>
      <c r="N6" s="723"/>
      <c r="O6" s="104"/>
      <c r="P6" s="104"/>
      <c r="Q6" s="104"/>
      <c r="R6" s="104"/>
      <c r="S6" s="104"/>
      <c r="T6" s="104"/>
      <c r="U6" s="104"/>
      <c r="V6" s="104"/>
      <c r="W6" s="104"/>
      <c r="X6" s="104"/>
      <c r="Y6" s="104"/>
      <c r="Z6" s="104"/>
      <c r="AA6" s="104"/>
      <c r="AB6" s="104"/>
      <c r="AC6" s="104"/>
      <c r="AD6" s="104"/>
      <c r="AE6" s="104"/>
      <c r="AF6" s="104"/>
      <c r="AG6" s="104"/>
      <c r="AH6" s="104"/>
      <c r="AI6" s="104"/>
      <c r="AJ6" s="104"/>
    </row>
    <row r="7" spans="2:36" ht="30" customHeight="1" x14ac:dyDescent="0.15">
      <c r="B7" s="724" t="s">
        <v>157</v>
      </c>
      <c r="C7" s="725"/>
      <c r="D7" s="725"/>
      <c r="E7" s="725"/>
      <c r="F7" s="725"/>
      <c r="G7" s="726"/>
      <c r="H7" s="724" t="s">
        <v>158</v>
      </c>
      <c r="I7" s="725"/>
      <c r="J7" s="725"/>
      <c r="K7" s="725"/>
      <c r="L7" s="725"/>
      <c r="M7" s="725"/>
      <c r="N7" s="726"/>
      <c r="O7" s="104"/>
      <c r="P7" s="104"/>
      <c r="Q7" s="104"/>
      <c r="R7" s="104"/>
      <c r="S7" s="104"/>
      <c r="T7" s="104"/>
      <c r="U7" s="104"/>
      <c r="V7" s="104"/>
      <c r="W7" s="104"/>
      <c r="X7" s="104"/>
      <c r="Y7" s="104"/>
      <c r="Z7" s="104"/>
      <c r="AA7" s="104"/>
      <c r="AB7" s="104"/>
      <c r="AC7" s="104"/>
      <c r="AD7" s="104"/>
      <c r="AE7" s="104"/>
      <c r="AF7" s="104"/>
      <c r="AG7" s="104"/>
      <c r="AH7" s="104"/>
      <c r="AI7" s="104"/>
      <c r="AJ7" s="104"/>
    </row>
    <row r="8" spans="2:36" ht="30" customHeight="1" thickBot="1" x14ac:dyDescent="0.2">
      <c r="B8" s="706">
        <v>65432</v>
      </c>
      <c r="C8" s="707"/>
      <c r="D8" s="707"/>
      <c r="E8" s="707"/>
      <c r="F8" s="707"/>
      <c r="G8" s="708"/>
      <c r="H8" s="706">
        <v>12345678</v>
      </c>
      <c r="I8" s="707"/>
      <c r="J8" s="707"/>
      <c r="K8" s="707"/>
      <c r="L8" s="707"/>
      <c r="M8" s="707"/>
      <c r="N8" s="708"/>
    </row>
    <row r="9" spans="2:36" ht="13.5" customHeight="1" thickBot="1" x14ac:dyDescent="0.2"/>
    <row r="10" spans="2:36" ht="30" customHeight="1" x14ac:dyDescent="0.15">
      <c r="B10" s="709" t="s">
        <v>0</v>
      </c>
      <c r="C10" s="710"/>
      <c r="D10" s="710"/>
      <c r="E10" s="710"/>
      <c r="F10" s="710"/>
      <c r="G10" s="710"/>
      <c r="H10" s="710"/>
      <c r="I10" s="710"/>
      <c r="J10" s="511" t="s">
        <v>187</v>
      </c>
      <c r="K10" s="713">
        <v>1</v>
      </c>
      <c r="L10" s="715" t="s">
        <v>3</v>
      </c>
      <c r="M10" s="713">
        <v>7</v>
      </c>
      <c r="N10" s="715" t="s">
        <v>7</v>
      </c>
      <c r="O10" s="111">
        <v>1</v>
      </c>
      <c r="P10" s="715" t="s">
        <v>5</v>
      </c>
      <c r="Q10" s="715"/>
      <c r="R10" s="735"/>
      <c r="S10" s="511" t="s">
        <v>187</v>
      </c>
      <c r="T10" s="713">
        <v>1</v>
      </c>
      <c r="U10" s="715" t="s">
        <v>3</v>
      </c>
      <c r="V10" s="713">
        <v>7</v>
      </c>
      <c r="W10" s="715" t="s">
        <v>7</v>
      </c>
      <c r="X10" s="115">
        <v>15</v>
      </c>
      <c r="Y10" s="715" t="s">
        <v>5</v>
      </c>
      <c r="Z10" s="715"/>
      <c r="AA10" s="735"/>
      <c r="AB10" s="36"/>
      <c r="AC10" s="36"/>
      <c r="AD10" s="36"/>
      <c r="AE10" s="736" t="s">
        <v>96</v>
      </c>
      <c r="AF10" s="737"/>
      <c r="AG10" s="737"/>
      <c r="AH10" s="737"/>
      <c r="AI10" s="737"/>
      <c r="AJ10" s="738"/>
    </row>
    <row r="11" spans="2:36" ht="30" customHeight="1" x14ac:dyDescent="0.15">
      <c r="B11" s="711"/>
      <c r="C11" s="712"/>
      <c r="D11" s="712"/>
      <c r="E11" s="712"/>
      <c r="F11" s="712"/>
      <c r="G11" s="712"/>
      <c r="H11" s="712"/>
      <c r="I11" s="712"/>
      <c r="J11" s="512"/>
      <c r="K11" s="714"/>
      <c r="L11" s="716"/>
      <c r="M11" s="714"/>
      <c r="N11" s="716"/>
      <c r="O11" s="112">
        <v>31</v>
      </c>
      <c r="P11" s="742" t="s">
        <v>6</v>
      </c>
      <c r="Q11" s="742"/>
      <c r="R11" s="743"/>
      <c r="S11" s="512"/>
      <c r="T11" s="714"/>
      <c r="U11" s="716"/>
      <c r="V11" s="714"/>
      <c r="W11" s="716"/>
      <c r="X11" s="116">
        <v>15</v>
      </c>
      <c r="Y11" s="742" t="s">
        <v>6</v>
      </c>
      <c r="Z11" s="742"/>
      <c r="AA11" s="743"/>
      <c r="AB11" s="36"/>
      <c r="AC11" s="36"/>
      <c r="AD11" s="36"/>
      <c r="AE11" s="739"/>
      <c r="AF11" s="740"/>
      <c r="AG11" s="740"/>
      <c r="AH11" s="740"/>
      <c r="AI11" s="740"/>
      <c r="AJ11" s="741"/>
    </row>
    <row r="12" spans="2:36" ht="30" customHeight="1" x14ac:dyDescent="0.15">
      <c r="B12" s="744" t="s">
        <v>1</v>
      </c>
      <c r="C12" s="745"/>
      <c r="D12" s="745"/>
      <c r="E12" s="745"/>
      <c r="F12" s="745"/>
      <c r="G12" s="745"/>
      <c r="H12" s="745"/>
      <c r="I12" s="746"/>
      <c r="J12" s="44" t="s">
        <v>23</v>
      </c>
      <c r="K12" s="747">
        <v>23</v>
      </c>
      <c r="L12" s="747"/>
      <c r="M12" s="747"/>
      <c r="N12" s="747"/>
      <c r="O12" s="747"/>
      <c r="P12" s="747"/>
      <c r="Q12" s="748" t="s">
        <v>4</v>
      </c>
      <c r="R12" s="749"/>
      <c r="S12" s="44" t="s">
        <v>24</v>
      </c>
      <c r="T12" s="747">
        <v>1</v>
      </c>
      <c r="U12" s="747"/>
      <c r="V12" s="747"/>
      <c r="W12" s="747"/>
      <c r="X12" s="747"/>
      <c r="Y12" s="747"/>
      <c r="Z12" s="748" t="s">
        <v>4</v>
      </c>
      <c r="AA12" s="749"/>
      <c r="AB12" s="37"/>
      <c r="AC12" s="36"/>
      <c r="AD12" s="36"/>
      <c r="AE12" s="750">
        <f>V66</f>
        <v>91356</v>
      </c>
      <c r="AF12" s="751"/>
      <c r="AG12" s="751"/>
      <c r="AH12" s="751"/>
      <c r="AI12" s="751"/>
      <c r="AJ12" s="727" t="s">
        <v>18</v>
      </c>
    </row>
    <row r="13" spans="2:36" ht="30" customHeight="1" thickBot="1" x14ac:dyDescent="0.2">
      <c r="B13" s="729" t="s">
        <v>2</v>
      </c>
      <c r="C13" s="730"/>
      <c r="D13" s="730"/>
      <c r="E13" s="730"/>
      <c r="F13" s="730"/>
      <c r="G13" s="730"/>
      <c r="H13" s="730"/>
      <c r="I13" s="731"/>
      <c r="J13" s="8"/>
      <c r="K13" s="732">
        <v>5</v>
      </c>
      <c r="L13" s="732"/>
      <c r="M13" s="732"/>
      <c r="N13" s="732"/>
      <c r="O13" s="732"/>
      <c r="P13" s="732"/>
      <c r="Q13" s="733" t="s">
        <v>8</v>
      </c>
      <c r="R13" s="734"/>
      <c r="S13" s="8"/>
      <c r="T13" s="732">
        <v>10</v>
      </c>
      <c r="U13" s="732"/>
      <c r="V13" s="732"/>
      <c r="W13" s="732"/>
      <c r="X13" s="732"/>
      <c r="Y13" s="732"/>
      <c r="Z13" s="733" t="s">
        <v>8</v>
      </c>
      <c r="AA13" s="734"/>
      <c r="AB13" s="38"/>
      <c r="AC13" s="36"/>
      <c r="AD13" s="36"/>
      <c r="AE13" s="752"/>
      <c r="AF13" s="753"/>
      <c r="AG13" s="753"/>
      <c r="AH13" s="753"/>
      <c r="AI13" s="753"/>
      <c r="AJ13" s="728"/>
    </row>
    <row r="14" spans="2:36" ht="30" customHeight="1" x14ac:dyDescent="0.15">
      <c r="B14" s="762" t="s">
        <v>9</v>
      </c>
      <c r="C14" s="763"/>
      <c r="D14" s="763"/>
      <c r="E14" s="763"/>
      <c r="F14" s="764"/>
      <c r="G14" s="765"/>
      <c r="H14" s="765"/>
      <c r="I14" s="765"/>
      <c r="J14" s="762" t="s">
        <v>17</v>
      </c>
      <c r="K14" s="764"/>
      <c r="L14" s="764"/>
      <c r="M14" s="764"/>
      <c r="N14" s="764"/>
      <c r="O14" s="764"/>
      <c r="P14" s="764"/>
      <c r="Q14" s="764"/>
      <c r="R14" s="766"/>
      <c r="S14" s="762" t="s">
        <v>17</v>
      </c>
      <c r="T14" s="764"/>
      <c r="U14" s="764"/>
      <c r="V14" s="764"/>
      <c r="W14" s="764"/>
      <c r="X14" s="764"/>
      <c r="Y14" s="764"/>
      <c r="Z14" s="764"/>
      <c r="AA14" s="766"/>
      <c r="AB14" s="39"/>
      <c r="AC14" s="39"/>
      <c r="AD14" s="39"/>
      <c r="AE14" s="39"/>
      <c r="AF14" s="39"/>
      <c r="AG14" s="39"/>
      <c r="AH14" s="39"/>
      <c r="AI14" s="39"/>
      <c r="AJ14" s="39"/>
    </row>
    <row r="15" spans="2:36" ht="30" customHeight="1" x14ac:dyDescent="0.15">
      <c r="B15" s="770" t="s">
        <v>10</v>
      </c>
      <c r="C15" s="771"/>
      <c r="D15" s="771"/>
      <c r="E15" s="772"/>
      <c r="F15" s="768" t="s">
        <v>11</v>
      </c>
      <c r="G15" s="773"/>
      <c r="H15" s="773"/>
      <c r="I15" s="773"/>
      <c r="J15" s="767"/>
      <c r="K15" s="768"/>
      <c r="L15" s="768"/>
      <c r="M15" s="768"/>
      <c r="N15" s="768"/>
      <c r="O15" s="768"/>
      <c r="P15" s="768"/>
      <c r="Q15" s="768"/>
      <c r="R15" s="769"/>
      <c r="S15" s="767"/>
      <c r="T15" s="768"/>
      <c r="U15" s="768"/>
      <c r="V15" s="768"/>
      <c r="W15" s="768"/>
      <c r="X15" s="768"/>
      <c r="Y15" s="768"/>
      <c r="Z15" s="768"/>
      <c r="AA15" s="769"/>
      <c r="AB15" s="39"/>
      <c r="AC15" s="39"/>
      <c r="AD15" s="39"/>
      <c r="AF15" s="67"/>
      <c r="AG15" s="67"/>
      <c r="AH15" s="67"/>
      <c r="AI15" s="67"/>
      <c r="AJ15" s="67"/>
    </row>
    <row r="16" spans="2:36" ht="30" customHeight="1" x14ac:dyDescent="0.15">
      <c r="B16" s="774" t="s">
        <v>102</v>
      </c>
      <c r="C16" s="775"/>
      <c r="D16" s="775"/>
      <c r="E16" s="776"/>
      <c r="F16" s="777">
        <v>313700</v>
      </c>
      <c r="G16" s="778"/>
      <c r="H16" s="778"/>
      <c r="I16" s="82" t="s">
        <v>18</v>
      </c>
      <c r="J16" s="6"/>
      <c r="K16" s="779">
        <f>IF(F16="","",ROUNDDOWN(F16*K13/10*K12/(K12+T12),0))</f>
        <v>150314</v>
      </c>
      <c r="L16" s="779"/>
      <c r="M16" s="779"/>
      <c r="N16" s="779"/>
      <c r="O16" s="779"/>
      <c r="P16" s="779"/>
      <c r="Q16" s="779"/>
      <c r="R16" s="45" t="s">
        <v>18</v>
      </c>
      <c r="S16" s="6"/>
      <c r="T16" s="779">
        <f>IF(OR(F16="",T12=""),"",ROUNDDOWN(F16*T13/10*T12/(K12+T12),0))</f>
        <v>13070</v>
      </c>
      <c r="U16" s="779"/>
      <c r="V16" s="779"/>
      <c r="W16" s="779"/>
      <c r="X16" s="779"/>
      <c r="Y16" s="779"/>
      <c r="Z16" s="779"/>
      <c r="AA16" s="45" t="s">
        <v>18</v>
      </c>
      <c r="AB16" s="38"/>
      <c r="AC16" s="40"/>
      <c r="AD16" s="40"/>
      <c r="AE16" s="67"/>
      <c r="AF16" s="67"/>
      <c r="AG16" s="67"/>
      <c r="AH16" s="67"/>
      <c r="AI16" s="67"/>
      <c r="AJ16" s="67"/>
    </row>
    <row r="17" spans="2:37" ht="30" customHeight="1" thickBot="1" x14ac:dyDescent="0.2">
      <c r="B17" s="754" t="s">
        <v>12</v>
      </c>
      <c r="C17" s="755"/>
      <c r="D17" s="755"/>
      <c r="E17" s="756"/>
      <c r="F17" s="757">
        <v>39564</v>
      </c>
      <c r="G17" s="758"/>
      <c r="H17" s="758"/>
      <c r="I17" s="81" t="s">
        <v>18</v>
      </c>
      <c r="J17" s="11"/>
      <c r="K17" s="759">
        <f>IF(F17="","",ROUNDDOWN(F17*K13/10*K12/(K12+T12),0))</f>
        <v>18957</v>
      </c>
      <c r="L17" s="759"/>
      <c r="M17" s="759"/>
      <c r="N17" s="759"/>
      <c r="O17" s="759"/>
      <c r="P17" s="759"/>
      <c r="Q17" s="759"/>
      <c r="R17" s="46" t="s">
        <v>18</v>
      </c>
      <c r="S17" s="11"/>
      <c r="T17" s="759">
        <f>IF(OR(F17="",T12=""),"",ROUNDDOWN(F17*T13/10*T12/(K12+T12),0))</f>
        <v>1648</v>
      </c>
      <c r="U17" s="759"/>
      <c r="V17" s="759"/>
      <c r="W17" s="759"/>
      <c r="X17" s="759"/>
      <c r="Y17" s="759"/>
      <c r="Z17" s="759"/>
      <c r="AA17" s="46" t="s">
        <v>18</v>
      </c>
      <c r="AB17" s="38"/>
      <c r="AC17" s="40"/>
      <c r="AD17" s="40"/>
      <c r="AF17" s="65"/>
      <c r="AG17" s="65"/>
      <c r="AH17" s="65"/>
      <c r="AI17" s="65"/>
    </row>
    <row r="18" spans="2:37" ht="30" customHeight="1" x14ac:dyDescent="0.15">
      <c r="B18" s="754" t="s">
        <v>98</v>
      </c>
      <c r="C18" s="755"/>
      <c r="D18" s="755"/>
      <c r="E18" s="756"/>
      <c r="F18" s="760"/>
      <c r="G18" s="761"/>
      <c r="H18" s="761"/>
      <c r="I18" s="81" t="s">
        <v>18</v>
      </c>
      <c r="J18" s="11"/>
      <c r="K18" s="759" t="str">
        <f>IF(F18="","",ROUNDDOWN(F18*K13/10*K12/(K12+T12),0))</f>
        <v/>
      </c>
      <c r="L18" s="759"/>
      <c r="M18" s="759"/>
      <c r="N18" s="759"/>
      <c r="O18" s="759"/>
      <c r="P18" s="759"/>
      <c r="Q18" s="759"/>
      <c r="R18" s="46" t="s">
        <v>18</v>
      </c>
      <c r="S18" s="11"/>
      <c r="T18" s="759" t="str">
        <f>IF(OR(F18="",T12=""),"",ROUNDDOWN(F18*T13/10*T12/(K12+T12),0))</f>
        <v/>
      </c>
      <c r="U18" s="759"/>
      <c r="V18" s="759"/>
      <c r="W18" s="759"/>
      <c r="X18" s="759"/>
      <c r="Y18" s="759"/>
      <c r="Z18" s="759"/>
      <c r="AA18" s="46" t="s">
        <v>18</v>
      </c>
      <c r="AB18" s="38"/>
      <c r="AC18" s="40"/>
      <c r="AD18" s="40"/>
      <c r="AE18" s="780" t="s">
        <v>172</v>
      </c>
      <c r="AF18" s="781"/>
      <c r="AG18" s="781"/>
      <c r="AH18" s="781"/>
      <c r="AI18" s="781"/>
      <c r="AJ18" s="782"/>
    </row>
    <row r="19" spans="2:37" ht="30" customHeight="1" x14ac:dyDescent="0.15">
      <c r="B19" s="786"/>
      <c r="C19" s="787"/>
      <c r="D19" s="787"/>
      <c r="E19" s="788"/>
      <c r="F19" s="789"/>
      <c r="G19" s="790"/>
      <c r="H19" s="790"/>
      <c r="I19" s="82" t="s">
        <v>18</v>
      </c>
      <c r="J19" s="6"/>
      <c r="K19" s="779" t="str">
        <f>IF(F19="","",ROUNDDOWN(F19*K13/10*K12/(K12+T12),0))</f>
        <v/>
      </c>
      <c r="L19" s="779"/>
      <c r="M19" s="779"/>
      <c r="N19" s="779"/>
      <c r="O19" s="779"/>
      <c r="P19" s="779"/>
      <c r="Q19" s="779"/>
      <c r="R19" s="45" t="s">
        <v>18</v>
      </c>
      <c r="S19" s="6"/>
      <c r="T19" s="779" t="str">
        <f>IF(OR(F19="",T12=""),"",ROUNDDOWN(F19*T13/10*T12/(K12+T12),0))</f>
        <v/>
      </c>
      <c r="U19" s="779"/>
      <c r="V19" s="779"/>
      <c r="W19" s="779"/>
      <c r="X19" s="779"/>
      <c r="Y19" s="779"/>
      <c r="Z19" s="779"/>
      <c r="AA19" s="45" t="s">
        <v>18</v>
      </c>
      <c r="AB19" s="38"/>
      <c r="AC19" s="40"/>
      <c r="AD19" s="40"/>
      <c r="AE19" s="783"/>
      <c r="AF19" s="784"/>
      <c r="AG19" s="784"/>
      <c r="AH19" s="784"/>
      <c r="AI19" s="784"/>
      <c r="AJ19" s="785"/>
    </row>
    <row r="20" spans="2:37" ht="30" customHeight="1" thickBot="1" x14ac:dyDescent="0.2">
      <c r="B20" s="729" t="s">
        <v>13</v>
      </c>
      <c r="C20" s="730"/>
      <c r="D20" s="730"/>
      <c r="E20" s="730"/>
      <c r="F20" s="730"/>
      <c r="G20" s="730"/>
      <c r="H20" s="730"/>
      <c r="I20" s="730"/>
      <c r="J20" s="75" t="s">
        <v>25</v>
      </c>
      <c r="K20" s="791">
        <f>SUM(K16:Q19)</f>
        <v>169271</v>
      </c>
      <c r="L20" s="791"/>
      <c r="M20" s="791"/>
      <c r="N20" s="791"/>
      <c r="O20" s="791"/>
      <c r="P20" s="791"/>
      <c r="Q20" s="791"/>
      <c r="R20" s="103" t="s">
        <v>18</v>
      </c>
      <c r="S20" s="75" t="s">
        <v>26</v>
      </c>
      <c r="T20" s="791">
        <f>SUM(T16:Z19)</f>
        <v>14718</v>
      </c>
      <c r="U20" s="791"/>
      <c r="V20" s="791"/>
      <c r="W20" s="791"/>
      <c r="X20" s="791"/>
      <c r="Y20" s="791"/>
      <c r="Z20" s="791"/>
      <c r="AA20" s="103" t="s">
        <v>18</v>
      </c>
      <c r="AB20" s="37"/>
      <c r="AC20" s="40"/>
      <c r="AD20" s="40"/>
      <c r="AE20" s="792">
        <v>380000</v>
      </c>
      <c r="AF20" s="793"/>
      <c r="AG20" s="793"/>
      <c r="AH20" s="793"/>
      <c r="AI20" s="793"/>
      <c r="AJ20" s="68" t="s">
        <v>18</v>
      </c>
    </row>
    <row r="21" spans="2:37" ht="30" customHeight="1" x14ac:dyDescent="0.15">
      <c r="B21" s="711" t="s">
        <v>14</v>
      </c>
      <c r="C21" s="712"/>
      <c r="D21" s="712"/>
      <c r="E21" s="712"/>
      <c r="F21" s="712"/>
      <c r="G21" s="712"/>
      <c r="H21" s="712"/>
      <c r="I21" s="712"/>
      <c r="J21" s="808" t="s">
        <v>20</v>
      </c>
      <c r="K21" s="802"/>
      <c r="L21" s="810" t="s">
        <v>19</v>
      </c>
      <c r="M21" s="802" t="s">
        <v>111</v>
      </c>
      <c r="N21" s="802"/>
      <c r="O21" s="802"/>
      <c r="P21" s="802"/>
      <c r="Q21" s="83"/>
      <c r="R21" s="9"/>
      <c r="S21" s="808" t="s">
        <v>20</v>
      </c>
      <c r="T21" s="802"/>
      <c r="U21" s="810" t="s">
        <v>19</v>
      </c>
      <c r="V21" s="802" t="s">
        <v>111</v>
      </c>
      <c r="W21" s="802"/>
      <c r="X21" s="802"/>
      <c r="Y21" s="802"/>
      <c r="Z21" s="83"/>
      <c r="AA21" s="9"/>
      <c r="AB21" s="41"/>
      <c r="AC21" s="41"/>
      <c r="AD21" s="36"/>
      <c r="AF21" s="65"/>
      <c r="AG21" s="65"/>
      <c r="AH21" s="65"/>
      <c r="AI21" s="65"/>
      <c r="AJ21" s="65"/>
    </row>
    <row r="22" spans="2:37" ht="30" customHeight="1" thickBot="1" x14ac:dyDescent="0.2">
      <c r="B22" s="770" t="s">
        <v>10</v>
      </c>
      <c r="C22" s="771"/>
      <c r="D22" s="771"/>
      <c r="E22" s="772"/>
      <c r="F22" s="773" t="s">
        <v>11</v>
      </c>
      <c r="G22" s="745"/>
      <c r="H22" s="745"/>
      <c r="I22" s="746"/>
      <c r="J22" s="809"/>
      <c r="K22" s="803"/>
      <c r="L22" s="811"/>
      <c r="M22" s="803"/>
      <c r="N22" s="803"/>
      <c r="O22" s="803"/>
      <c r="P22" s="803"/>
      <c r="Q22" s="84"/>
      <c r="R22" s="10"/>
      <c r="S22" s="809"/>
      <c r="T22" s="803"/>
      <c r="U22" s="811"/>
      <c r="V22" s="803"/>
      <c r="W22" s="803"/>
      <c r="X22" s="803"/>
      <c r="Y22" s="803"/>
      <c r="Z22" s="84"/>
      <c r="AA22" s="10"/>
      <c r="AB22" s="41"/>
      <c r="AC22" s="41"/>
      <c r="AD22" s="36"/>
      <c r="AE22" s="65"/>
      <c r="AF22" s="65"/>
      <c r="AG22" s="65"/>
      <c r="AH22" s="65"/>
      <c r="AI22" s="65"/>
      <c r="AJ22" s="65"/>
    </row>
    <row r="23" spans="2:37" ht="30" customHeight="1" x14ac:dyDescent="0.15">
      <c r="B23" s="774" t="s">
        <v>99</v>
      </c>
      <c r="C23" s="775"/>
      <c r="D23" s="775"/>
      <c r="E23" s="776"/>
      <c r="F23" s="804"/>
      <c r="G23" s="805"/>
      <c r="H23" s="805"/>
      <c r="I23" s="7" t="s">
        <v>18</v>
      </c>
      <c r="J23" s="806" t="str">
        <f t="shared" ref="J23:J31" si="0">IF(F23="","",F23)</f>
        <v/>
      </c>
      <c r="K23" s="807"/>
      <c r="L23" s="85" t="s">
        <v>19</v>
      </c>
      <c r="M23" s="71" t="str">
        <f>IF(K$12="","",IF(F23="","",IF(K$13=5,1,K$13/10)))</f>
        <v/>
      </c>
      <c r="N23" s="85" t="s">
        <v>21</v>
      </c>
      <c r="O23" s="807" t="str">
        <f>IF(F23="","",J23*M23)</f>
        <v/>
      </c>
      <c r="P23" s="807"/>
      <c r="Q23" s="807"/>
      <c r="R23" s="45" t="s">
        <v>18</v>
      </c>
      <c r="S23" s="806">
        <f>IF($T$12="","",F23)</f>
        <v>0</v>
      </c>
      <c r="T23" s="807"/>
      <c r="U23" s="85" t="s">
        <v>19</v>
      </c>
      <c r="V23" s="74" t="str">
        <f>IF(T$12="","",IF(F23="","",IF(T$13=5,1,T$13/10)))</f>
        <v/>
      </c>
      <c r="W23" s="85" t="s">
        <v>21</v>
      </c>
      <c r="X23" s="807" t="str">
        <f>IF(F23="","",IF($T$12="","",IF(F23&lt;0,"エラー",S23*V23)))</f>
        <v/>
      </c>
      <c r="Y23" s="807"/>
      <c r="Z23" s="807"/>
      <c r="AA23" s="45" t="s">
        <v>18</v>
      </c>
      <c r="AB23" s="40"/>
      <c r="AC23" s="40"/>
      <c r="AD23" s="35"/>
      <c r="AE23" s="794" t="s">
        <v>109</v>
      </c>
      <c r="AF23" s="795"/>
      <c r="AG23" s="795"/>
      <c r="AH23" s="795"/>
      <c r="AI23" s="795"/>
      <c r="AJ23" s="796"/>
    </row>
    <row r="24" spans="2:37" ht="30" customHeight="1" x14ac:dyDescent="0.15">
      <c r="B24" s="754" t="s">
        <v>15</v>
      </c>
      <c r="C24" s="755"/>
      <c r="D24" s="755"/>
      <c r="E24" s="756"/>
      <c r="F24" s="757"/>
      <c r="G24" s="758"/>
      <c r="H24" s="758"/>
      <c r="I24" s="13" t="s">
        <v>18</v>
      </c>
      <c r="J24" s="800" t="str">
        <f t="shared" si="0"/>
        <v/>
      </c>
      <c r="K24" s="801"/>
      <c r="L24" s="12" t="s">
        <v>19</v>
      </c>
      <c r="M24" s="72" t="str">
        <f>IF(K$12="","",IF(F24="","",IF(K$13=5,1,K$13/10)))</f>
        <v/>
      </c>
      <c r="N24" s="12" t="s">
        <v>21</v>
      </c>
      <c r="O24" s="801" t="str">
        <f>IF(F24="","",J24*M24)</f>
        <v/>
      </c>
      <c r="P24" s="801"/>
      <c r="Q24" s="801"/>
      <c r="R24" s="46" t="s">
        <v>18</v>
      </c>
      <c r="S24" s="800">
        <f t="shared" ref="S24:S31" si="1">IF($T$12="","",F24)</f>
        <v>0</v>
      </c>
      <c r="T24" s="801"/>
      <c r="U24" s="12" t="s">
        <v>19</v>
      </c>
      <c r="V24" s="72" t="str">
        <f t="shared" ref="V24:V31" si="2">IF(T$12="","",IF(F24="","",IF(T$13=5,1,T$13/10)))</f>
        <v/>
      </c>
      <c r="W24" s="12" t="s">
        <v>21</v>
      </c>
      <c r="X24" s="801" t="str">
        <f t="shared" ref="X24:X31" si="3">IF(F24="","",IF($T$12="","",IF(F24&lt;0,"エラー",S24*V24)))</f>
        <v/>
      </c>
      <c r="Y24" s="801"/>
      <c r="Z24" s="801"/>
      <c r="AA24" s="46" t="s">
        <v>18</v>
      </c>
      <c r="AB24" s="40"/>
      <c r="AC24" s="40"/>
      <c r="AD24" s="35"/>
      <c r="AE24" s="797"/>
      <c r="AF24" s="798"/>
      <c r="AG24" s="798"/>
      <c r="AH24" s="798"/>
      <c r="AI24" s="798"/>
      <c r="AJ24" s="799"/>
    </row>
    <row r="25" spans="2:37" ht="30" customHeight="1" thickBot="1" x14ac:dyDescent="0.2">
      <c r="B25" s="754" t="s">
        <v>103</v>
      </c>
      <c r="C25" s="755"/>
      <c r="D25" s="755"/>
      <c r="E25" s="756"/>
      <c r="F25" s="757"/>
      <c r="G25" s="758"/>
      <c r="H25" s="758"/>
      <c r="I25" s="13" t="s">
        <v>18</v>
      </c>
      <c r="J25" s="800" t="str">
        <f t="shared" si="0"/>
        <v/>
      </c>
      <c r="K25" s="801"/>
      <c r="L25" s="12" t="s">
        <v>19</v>
      </c>
      <c r="M25" s="72" t="str">
        <f t="shared" ref="M25:M31" si="4">IF(K$12="","",IF(F25="","",IF(K$13=5,1,K$13/10)))</f>
        <v/>
      </c>
      <c r="N25" s="12" t="s">
        <v>21</v>
      </c>
      <c r="O25" s="801" t="str">
        <f>IF(F25="","",J25*M25)</f>
        <v/>
      </c>
      <c r="P25" s="801"/>
      <c r="Q25" s="801"/>
      <c r="R25" s="46" t="s">
        <v>18</v>
      </c>
      <c r="S25" s="800">
        <f t="shared" si="1"/>
        <v>0</v>
      </c>
      <c r="T25" s="801"/>
      <c r="U25" s="12" t="s">
        <v>19</v>
      </c>
      <c r="V25" s="72" t="str">
        <f t="shared" si="2"/>
        <v/>
      </c>
      <c r="W25" s="12" t="s">
        <v>21</v>
      </c>
      <c r="X25" s="801" t="str">
        <f t="shared" si="3"/>
        <v/>
      </c>
      <c r="Y25" s="801"/>
      <c r="Z25" s="801"/>
      <c r="AA25" s="46" t="s">
        <v>18</v>
      </c>
      <c r="AB25" s="40"/>
      <c r="AC25" s="40"/>
      <c r="AD25" s="35"/>
      <c r="AE25" s="812">
        <f>AE28+AE31</f>
        <v>0</v>
      </c>
      <c r="AF25" s="813"/>
      <c r="AG25" s="813"/>
      <c r="AH25" s="813"/>
      <c r="AI25" s="813"/>
      <c r="AJ25" s="70" t="s">
        <v>18</v>
      </c>
    </row>
    <row r="26" spans="2:37" ht="30" customHeight="1" thickTop="1" x14ac:dyDescent="0.15">
      <c r="B26" s="754" t="s">
        <v>16</v>
      </c>
      <c r="C26" s="755"/>
      <c r="D26" s="755"/>
      <c r="E26" s="756"/>
      <c r="F26" s="757">
        <v>1000</v>
      </c>
      <c r="G26" s="758"/>
      <c r="H26" s="758"/>
      <c r="I26" s="13" t="s">
        <v>18</v>
      </c>
      <c r="J26" s="800">
        <f t="shared" si="0"/>
        <v>1000</v>
      </c>
      <c r="K26" s="801"/>
      <c r="L26" s="12" t="s">
        <v>19</v>
      </c>
      <c r="M26" s="72">
        <f t="shared" si="4"/>
        <v>1</v>
      </c>
      <c r="N26" s="12" t="s">
        <v>21</v>
      </c>
      <c r="O26" s="801">
        <f t="shared" ref="O26:O31" si="5">IF(F26="","",J26*M26)</f>
        <v>1000</v>
      </c>
      <c r="P26" s="801"/>
      <c r="Q26" s="801"/>
      <c r="R26" s="46" t="s">
        <v>18</v>
      </c>
      <c r="S26" s="800">
        <f t="shared" si="1"/>
        <v>1000</v>
      </c>
      <c r="T26" s="801"/>
      <c r="U26" s="12" t="s">
        <v>19</v>
      </c>
      <c r="V26" s="72">
        <f t="shared" si="2"/>
        <v>1</v>
      </c>
      <c r="W26" s="12" t="s">
        <v>21</v>
      </c>
      <c r="X26" s="801">
        <f t="shared" si="3"/>
        <v>1000</v>
      </c>
      <c r="Y26" s="801"/>
      <c r="Z26" s="801"/>
      <c r="AA26" s="46" t="s">
        <v>18</v>
      </c>
      <c r="AB26" s="40"/>
      <c r="AC26" s="40"/>
      <c r="AD26" s="35"/>
      <c r="AE26" s="814" t="s">
        <v>110</v>
      </c>
      <c r="AF26" s="815"/>
      <c r="AG26" s="815"/>
      <c r="AH26" s="815"/>
      <c r="AI26" s="815"/>
      <c r="AJ26" s="816"/>
    </row>
    <row r="27" spans="2:37" ht="30" customHeight="1" x14ac:dyDescent="0.15">
      <c r="B27" s="754" t="s">
        <v>105</v>
      </c>
      <c r="C27" s="755"/>
      <c r="D27" s="755"/>
      <c r="E27" s="756"/>
      <c r="F27" s="760"/>
      <c r="G27" s="761"/>
      <c r="H27" s="761"/>
      <c r="I27" s="13" t="s">
        <v>18</v>
      </c>
      <c r="J27" s="800" t="str">
        <f t="shared" si="0"/>
        <v/>
      </c>
      <c r="K27" s="801"/>
      <c r="L27" s="12" t="s">
        <v>19</v>
      </c>
      <c r="M27" s="72" t="str">
        <f t="shared" si="4"/>
        <v/>
      </c>
      <c r="N27" s="12" t="s">
        <v>21</v>
      </c>
      <c r="O27" s="801" t="str">
        <f t="shared" si="5"/>
        <v/>
      </c>
      <c r="P27" s="801"/>
      <c r="Q27" s="801"/>
      <c r="R27" s="46" t="s">
        <v>18</v>
      </c>
      <c r="S27" s="800">
        <f t="shared" si="1"/>
        <v>0</v>
      </c>
      <c r="T27" s="801"/>
      <c r="U27" s="12" t="s">
        <v>19</v>
      </c>
      <c r="V27" s="72" t="str">
        <f t="shared" si="2"/>
        <v/>
      </c>
      <c r="W27" s="12" t="s">
        <v>21</v>
      </c>
      <c r="X27" s="801" t="str">
        <f t="shared" si="3"/>
        <v/>
      </c>
      <c r="Y27" s="801"/>
      <c r="Z27" s="801"/>
      <c r="AA27" s="46" t="s">
        <v>18</v>
      </c>
      <c r="AB27" s="40"/>
      <c r="AC27" s="40"/>
      <c r="AD27" s="35"/>
      <c r="AE27" s="817"/>
      <c r="AF27" s="818"/>
      <c r="AG27" s="818"/>
      <c r="AH27" s="818"/>
      <c r="AI27" s="818"/>
      <c r="AJ27" s="819"/>
    </row>
    <row r="28" spans="2:37" ht="30" customHeight="1" x14ac:dyDescent="0.15">
      <c r="B28" s="754" t="s">
        <v>106</v>
      </c>
      <c r="C28" s="755"/>
      <c r="D28" s="755"/>
      <c r="E28" s="756"/>
      <c r="F28" s="760"/>
      <c r="G28" s="761"/>
      <c r="H28" s="761"/>
      <c r="I28" s="13" t="s">
        <v>18</v>
      </c>
      <c r="J28" s="800" t="str">
        <f t="shared" si="0"/>
        <v/>
      </c>
      <c r="K28" s="801"/>
      <c r="L28" s="12" t="s">
        <v>19</v>
      </c>
      <c r="M28" s="72" t="str">
        <f t="shared" si="4"/>
        <v/>
      </c>
      <c r="N28" s="12" t="s">
        <v>21</v>
      </c>
      <c r="O28" s="801" t="str">
        <f t="shared" si="5"/>
        <v/>
      </c>
      <c r="P28" s="801"/>
      <c r="Q28" s="801"/>
      <c r="R28" s="46" t="s">
        <v>18</v>
      </c>
      <c r="S28" s="800">
        <f t="shared" si="1"/>
        <v>0</v>
      </c>
      <c r="T28" s="801"/>
      <c r="U28" s="12" t="s">
        <v>19</v>
      </c>
      <c r="V28" s="72" t="str">
        <f t="shared" si="2"/>
        <v/>
      </c>
      <c r="W28" s="12" t="s">
        <v>21</v>
      </c>
      <c r="X28" s="801" t="str">
        <f t="shared" si="3"/>
        <v/>
      </c>
      <c r="Y28" s="801"/>
      <c r="Z28" s="801"/>
      <c r="AA28" s="46" t="s">
        <v>18</v>
      </c>
      <c r="AB28" s="40"/>
      <c r="AC28" s="40"/>
      <c r="AD28" s="35"/>
      <c r="AE28" s="820"/>
      <c r="AF28" s="821"/>
      <c r="AG28" s="821"/>
      <c r="AH28" s="821"/>
      <c r="AI28" s="821"/>
      <c r="AJ28" s="69" t="s">
        <v>18</v>
      </c>
    </row>
    <row r="29" spans="2:37" ht="30" customHeight="1" x14ac:dyDescent="0.15">
      <c r="B29" s="754"/>
      <c r="C29" s="755"/>
      <c r="D29" s="755"/>
      <c r="E29" s="756"/>
      <c r="F29" s="760"/>
      <c r="G29" s="761"/>
      <c r="H29" s="761"/>
      <c r="I29" s="13" t="s">
        <v>18</v>
      </c>
      <c r="J29" s="800" t="str">
        <f t="shared" si="0"/>
        <v/>
      </c>
      <c r="K29" s="801"/>
      <c r="L29" s="12" t="s">
        <v>19</v>
      </c>
      <c r="M29" s="73" t="str">
        <f t="shared" si="4"/>
        <v/>
      </c>
      <c r="N29" s="12" t="s">
        <v>21</v>
      </c>
      <c r="O29" s="801" t="str">
        <f t="shared" si="5"/>
        <v/>
      </c>
      <c r="P29" s="801"/>
      <c r="Q29" s="801"/>
      <c r="R29" s="46" t="s">
        <v>18</v>
      </c>
      <c r="S29" s="800">
        <f t="shared" si="1"/>
        <v>0</v>
      </c>
      <c r="T29" s="801"/>
      <c r="U29" s="12" t="s">
        <v>19</v>
      </c>
      <c r="V29" s="72" t="str">
        <f t="shared" si="2"/>
        <v/>
      </c>
      <c r="W29" s="12" t="s">
        <v>21</v>
      </c>
      <c r="X29" s="801" t="str">
        <f t="shared" si="3"/>
        <v/>
      </c>
      <c r="Y29" s="801"/>
      <c r="Z29" s="801"/>
      <c r="AA29" s="46" t="s">
        <v>18</v>
      </c>
      <c r="AB29" s="40"/>
      <c r="AC29" s="40"/>
      <c r="AD29" s="35"/>
      <c r="AE29" s="814" t="s">
        <v>108</v>
      </c>
      <c r="AF29" s="815"/>
      <c r="AG29" s="815"/>
      <c r="AH29" s="815"/>
      <c r="AI29" s="815"/>
      <c r="AJ29" s="816"/>
    </row>
    <row r="30" spans="2:37" ht="30" customHeight="1" x14ac:dyDescent="0.15">
      <c r="B30" s="754"/>
      <c r="C30" s="755"/>
      <c r="D30" s="755"/>
      <c r="E30" s="756"/>
      <c r="F30" s="760"/>
      <c r="G30" s="761"/>
      <c r="H30" s="761"/>
      <c r="I30" s="13" t="s">
        <v>18</v>
      </c>
      <c r="J30" s="800" t="str">
        <f t="shared" si="0"/>
        <v/>
      </c>
      <c r="K30" s="801"/>
      <c r="L30" s="12" t="s">
        <v>19</v>
      </c>
      <c r="M30" s="73" t="str">
        <f t="shared" si="4"/>
        <v/>
      </c>
      <c r="N30" s="12" t="s">
        <v>21</v>
      </c>
      <c r="O30" s="801" t="str">
        <f t="shared" si="5"/>
        <v/>
      </c>
      <c r="P30" s="801"/>
      <c r="Q30" s="801"/>
      <c r="R30" s="46" t="s">
        <v>18</v>
      </c>
      <c r="S30" s="800">
        <f t="shared" si="1"/>
        <v>0</v>
      </c>
      <c r="T30" s="801"/>
      <c r="U30" s="12" t="s">
        <v>19</v>
      </c>
      <c r="V30" s="72" t="str">
        <f t="shared" si="2"/>
        <v/>
      </c>
      <c r="W30" s="12" t="s">
        <v>21</v>
      </c>
      <c r="X30" s="801" t="str">
        <f t="shared" si="3"/>
        <v/>
      </c>
      <c r="Y30" s="801"/>
      <c r="Z30" s="801"/>
      <c r="AA30" s="46" t="s">
        <v>18</v>
      </c>
      <c r="AB30" s="40"/>
      <c r="AC30" s="40"/>
      <c r="AD30" s="35"/>
      <c r="AE30" s="817"/>
      <c r="AF30" s="818"/>
      <c r="AG30" s="818"/>
      <c r="AH30" s="818"/>
      <c r="AI30" s="818"/>
      <c r="AJ30" s="819"/>
    </row>
    <row r="31" spans="2:37" ht="30" customHeight="1" thickBot="1" x14ac:dyDescent="0.2">
      <c r="B31" s="828" t="s">
        <v>107</v>
      </c>
      <c r="C31" s="829"/>
      <c r="D31" s="829"/>
      <c r="E31" s="830"/>
      <c r="F31" s="831">
        <v>3000</v>
      </c>
      <c r="G31" s="832"/>
      <c r="H31" s="832"/>
      <c r="I31" s="7" t="s">
        <v>18</v>
      </c>
      <c r="J31" s="806">
        <f t="shared" si="0"/>
        <v>3000</v>
      </c>
      <c r="K31" s="807"/>
      <c r="L31" s="85" t="s">
        <v>19</v>
      </c>
      <c r="M31" s="74">
        <f t="shared" si="4"/>
        <v>1</v>
      </c>
      <c r="N31" s="85" t="s">
        <v>21</v>
      </c>
      <c r="O31" s="801">
        <f t="shared" si="5"/>
        <v>3000</v>
      </c>
      <c r="P31" s="801"/>
      <c r="Q31" s="801"/>
      <c r="R31" s="45" t="s">
        <v>18</v>
      </c>
      <c r="S31" s="806">
        <f t="shared" si="1"/>
        <v>3000</v>
      </c>
      <c r="T31" s="807"/>
      <c r="U31" s="85" t="s">
        <v>19</v>
      </c>
      <c r="V31" s="74">
        <f t="shared" si="2"/>
        <v>1</v>
      </c>
      <c r="W31" s="85" t="s">
        <v>21</v>
      </c>
      <c r="X31" s="807">
        <f t="shared" si="3"/>
        <v>3000</v>
      </c>
      <c r="Y31" s="807"/>
      <c r="Z31" s="807"/>
      <c r="AA31" s="45" t="s">
        <v>18</v>
      </c>
      <c r="AB31" s="40"/>
      <c r="AC31" s="40"/>
      <c r="AD31" s="35"/>
      <c r="AE31" s="822"/>
      <c r="AF31" s="823"/>
      <c r="AG31" s="823"/>
      <c r="AH31" s="823"/>
      <c r="AI31" s="823"/>
      <c r="AJ31" s="68" t="s">
        <v>18</v>
      </c>
      <c r="AK31" s="2"/>
    </row>
    <row r="32" spans="2:37" ht="30" customHeight="1" thickBot="1" x14ac:dyDescent="0.2">
      <c r="B32" s="729" t="s">
        <v>13</v>
      </c>
      <c r="C32" s="730"/>
      <c r="D32" s="730"/>
      <c r="E32" s="730"/>
      <c r="F32" s="730"/>
      <c r="G32" s="730"/>
      <c r="H32" s="730"/>
      <c r="I32" s="730"/>
      <c r="J32" s="75" t="s">
        <v>27</v>
      </c>
      <c r="K32" s="824">
        <f>SUM(O23:Q31)</f>
        <v>4000</v>
      </c>
      <c r="L32" s="825"/>
      <c r="M32" s="825"/>
      <c r="N32" s="825"/>
      <c r="O32" s="825"/>
      <c r="P32" s="825"/>
      <c r="Q32" s="825"/>
      <c r="R32" s="103" t="s">
        <v>18</v>
      </c>
      <c r="S32" s="75" t="s">
        <v>28</v>
      </c>
      <c r="T32" s="824">
        <f>SUM(X23:Z31)</f>
        <v>4000</v>
      </c>
      <c r="U32" s="825"/>
      <c r="V32" s="825"/>
      <c r="W32" s="825"/>
      <c r="X32" s="825"/>
      <c r="Y32" s="825"/>
      <c r="Z32" s="825"/>
      <c r="AA32" s="103" t="s">
        <v>18</v>
      </c>
      <c r="AB32" s="37"/>
      <c r="AC32" s="42"/>
      <c r="AD32" s="36"/>
      <c r="AE32" s="65"/>
      <c r="AF32" s="65"/>
      <c r="AG32" s="65"/>
      <c r="AH32" s="65"/>
      <c r="AI32" s="65"/>
      <c r="AJ32" s="66"/>
    </row>
    <row r="33" spans="1:37" ht="13.5" customHeight="1" x14ac:dyDescent="0.15"/>
    <row r="34" spans="1:37" ht="13.5" customHeight="1" thickBot="1" x14ac:dyDescent="0.2"/>
    <row r="35" spans="1:37" ht="6" customHeight="1" x14ac:dyDescent="0.15">
      <c r="I35" s="18"/>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9"/>
    </row>
    <row r="36" spans="1:37" ht="30" customHeight="1" x14ac:dyDescent="0.15">
      <c r="B36" s="2"/>
      <c r="C36" s="2"/>
      <c r="D36" s="2"/>
      <c r="E36" s="2"/>
      <c r="I36" s="6"/>
      <c r="J36" s="252" t="s">
        <v>190</v>
      </c>
      <c r="K36" s="113">
        <v>1</v>
      </c>
      <c r="L36" s="110" t="s">
        <v>3</v>
      </c>
      <c r="M36" s="113">
        <v>7</v>
      </c>
      <c r="N36" s="47" t="s">
        <v>165</v>
      </c>
      <c r="O36" s="47"/>
      <c r="P36" s="47"/>
      <c r="Q36" s="47"/>
      <c r="R36" s="47"/>
      <c r="S36" s="47"/>
      <c r="T36" s="47"/>
      <c r="U36" s="47"/>
      <c r="V36" s="47"/>
      <c r="W36" s="47"/>
      <c r="X36" s="47"/>
      <c r="Y36" s="47"/>
      <c r="Z36" s="47"/>
      <c r="AA36" s="47"/>
      <c r="AB36" s="47"/>
      <c r="AC36" s="47"/>
      <c r="AD36" s="47"/>
      <c r="AE36" s="47"/>
      <c r="AF36" s="2"/>
      <c r="AG36" s="2"/>
      <c r="AH36" s="2"/>
      <c r="AI36" s="2"/>
      <c r="AJ36" s="20"/>
    </row>
    <row r="37" spans="1:37" ht="9" customHeight="1" x14ac:dyDescent="0.15">
      <c r="B37" s="2"/>
      <c r="C37" s="2"/>
      <c r="D37" s="2"/>
      <c r="E37" s="2"/>
      <c r="I37" s="6"/>
      <c r="J37" s="246"/>
      <c r="K37" s="2"/>
      <c r="L37" s="2"/>
      <c r="M37" s="2"/>
      <c r="N37" s="2"/>
      <c r="O37" s="2"/>
      <c r="P37" s="2"/>
      <c r="Q37" s="2"/>
      <c r="R37" s="2"/>
      <c r="S37" s="2"/>
      <c r="T37" s="2"/>
      <c r="U37" s="2"/>
      <c r="V37" s="2"/>
      <c r="W37" s="2"/>
      <c r="X37" s="2"/>
      <c r="Y37" s="2"/>
      <c r="Z37" s="2"/>
      <c r="AA37" s="2"/>
      <c r="AB37" s="2"/>
      <c r="AC37" s="2"/>
      <c r="AD37" s="2"/>
      <c r="AE37" s="2"/>
      <c r="AF37" s="2"/>
      <c r="AG37" s="2"/>
      <c r="AH37" s="2"/>
      <c r="AI37" s="2"/>
      <c r="AJ37" s="20"/>
    </row>
    <row r="38" spans="1:37" ht="30" customHeight="1" x14ac:dyDescent="0.15">
      <c r="B38" s="2"/>
      <c r="C38" s="2"/>
      <c r="D38" s="2"/>
      <c r="E38" s="2"/>
      <c r="I38" s="6"/>
      <c r="J38" s="252" t="s">
        <v>190</v>
      </c>
      <c r="K38" s="113">
        <v>1</v>
      </c>
      <c r="L38" s="110" t="s">
        <v>3</v>
      </c>
      <c r="M38" s="113">
        <v>8</v>
      </c>
      <c r="N38" s="110" t="s">
        <v>38</v>
      </c>
      <c r="O38" s="113">
        <v>10</v>
      </c>
      <c r="P38" s="110" t="s">
        <v>4</v>
      </c>
      <c r="R38" s="2"/>
      <c r="S38" s="2"/>
      <c r="T38" s="826" t="s">
        <v>39</v>
      </c>
      <c r="U38" s="826"/>
      <c r="V38" s="826"/>
      <c r="W38" s="826"/>
      <c r="Z38" s="827" t="s">
        <v>40</v>
      </c>
      <c r="AA38" s="827"/>
      <c r="AB38" s="114" t="s">
        <v>163</v>
      </c>
      <c r="AC38" s="114"/>
      <c r="AD38" s="114"/>
      <c r="AE38" s="114"/>
      <c r="AF38" s="114"/>
      <c r="AG38" s="114"/>
      <c r="AH38" s="497" t="s">
        <v>192</v>
      </c>
      <c r="AI38" s="338"/>
      <c r="AJ38" s="339"/>
    </row>
    <row r="39" spans="1:37" ht="30" customHeight="1" x14ac:dyDescent="0.15">
      <c r="B39" s="2"/>
      <c r="C39" s="2"/>
      <c r="D39" s="2"/>
      <c r="E39" s="2"/>
      <c r="I39" s="6"/>
      <c r="J39" s="2"/>
      <c r="K39" s="2"/>
      <c r="L39" s="2"/>
      <c r="M39" s="2"/>
      <c r="N39" s="2"/>
      <c r="O39" s="2"/>
      <c r="P39" s="2"/>
      <c r="Q39" s="2"/>
      <c r="R39" s="2"/>
      <c r="S39" s="2"/>
      <c r="T39" s="826"/>
      <c r="U39" s="826"/>
      <c r="V39" s="826"/>
      <c r="W39" s="826"/>
      <c r="Z39" s="827" t="s">
        <v>41</v>
      </c>
      <c r="AA39" s="827"/>
      <c r="AB39" s="114" t="s">
        <v>164</v>
      </c>
      <c r="AC39" s="114"/>
      <c r="AD39" s="114"/>
      <c r="AE39" s="114"/>
      <c r="AF39" s="114"/>
      <c r="AG39" s="114"/>
      <c r="AH39" s="498" t="s">
        <v>193</v>
      </c>
      <c r="AI39" s="499"/>
      <c r="AJ39" s="500"/>
    </row>
    <row r="40" spans="1:37" ht="6" customHeight="1" thickBot="1" x14ac:dyDescent="0.2">
      <c r="B40" s="2"/>
      <c r="C40" s="2"/>
      <c r="D40" s="2"/>
      <c r="E40" s="2"/>
      <c r="I40" s="21"/>
      <c r="J40" s="3"/>
      <c r="K40" s="3"/>
      <c r="L40" s="3"/>
      <c r="M40" s="3"/>
      <c r="N40" s="3"/>
      <c r="O40" s="3"/>
      <c r="P40" s="3"/>
      <c r="Q40" s="3"/>
      <c r="R40" s="3"/>
      <c r="S40" s="3"/>
      <c r="T40" s="3"/>
      <c r="U40" s="3"/>
      <c r="V40" s="3"/>
      <c r="W40" s="3"/>
      <c r="X40" s="3"/>
      <c r="Y40" s="3"/>
      <c r="Z40" s="3"/>
      <c r="AA40" s="3"/>
      <c r="AB40" s="3"/>
      <c r="AC40" s="3"/>
      <c r="AD40" s="3"/>
      <c r="AE40" s="3"/>
      <c r="AF40" s="3"/>
      <c r="AG40" s="3"/>
      <c r="AH40" s="501"/>
      <c r="AI40" s="502"/>
      <c r="AJ40" s="503"/>
    </row>
    <row r="42" spans="1:37" ht="21" customHeight="1" thickBot="1" x14ac:dyDescent="0.2">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row>
    <row r="43" spans="1:37" ht="21" customHeight="1" thickTop="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21" customHeight="1" thickBo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21" customHeight="1" x14ac:dyDescent="0.15">
      <c r="A45" s="2"/>
      <c r="B45" s="841" t="s">
        <v>82</v>
      </c>
      <c r="C45" s="842"/>
      <c r="D45" s="842"/>
      <c r="E45" s="842"/>
      <c r="F45" s="842"/>
      <c r="G45" s="842"/>
      <c r="H45" s="842"/>
      <c r="I45" s="842"/>
      <c r="J45" s="842"/>
      <c r="K45" s="842"/>
      <c r="L45" s="842"/>
      <c r="M45" s="842"/>
      <c r="N45" s="842"/>
      <c r="O45" s="842"/>
      <c r="P45" s="842"/>
      <c r="Q45" s="842"/>
      <c r="R45" s="842"/>
      <c r="S45" s="842"/>
      <c r="T45" s="842"/>
      <c r="U45" s="842"/>
      <c r="V45" s="842"/>
      <c r="W45" s="842"/>
      <c r="X45" s="842"/>
      <c r="Y45" s="842"/>
      <c r="Z45" s="842"/>
      <c r="AA45" s="842"/>
      <c r="AB45" s="842"/>
      <c r="AC45" s="842"/>
      <c r="AD45" s="842"/>
      <c r="AE45" s="842"/>
      <c r="AF45" s="842"/>
      <c r="AG45" s="842"/>
      <c r="AH45" s="842"/>
      <c r="AI45" s="842"/>
      <c r="AJ45" s="843"/>
      <c r="AK45" s="2"/>
    </row>
    <row r="46" spans="1:37" ht="21" customHeight="1" thickBot="1" x14ac:dyDescent="0.2">
      <c r="A46" s="2"/>
      <c r="B46" s="844"/>
      <c r="C46" s="845"/>
      <c r="D46" s="845"/>
      <c r="E46" s="845"/>
      <c r="F46" s="845"/>
      <c r="G46" s="845"/>
      <c r="H46" s="845"/>
      <c r="I46" s="845"/>
      <c r="J46" s="845"/>
      <c r="K46" s="845"/>
      <c r="L46" s="845"/>
      <c r="M46" s="845"/>
      <c r="N46" s="845"/>
      <c r="O46" s="845"/>
      <c r="P46" s="845"/>
      <c r="Q46" s="845"/>
      <c r="R46" s="845"/>
      <c r="S46" s="845"/>
      <c r="T46" s="845"/>
      <c r="U46" s="845"/>
      <c r="V46" s="845"/>
      <c r="W46" s="845"/>
      <c r="X46" s="845"/>
      <c r="Y46" s="845"/>
      <c r="Z46" s="845"/>
      <c r="AA46" s="845"/>
      <c r="AB46" s="845"/>
      <c r="AC46" s="845"/>
      <c r="AD46" s="845"/>
      <c r="AE46" s="845"/>
      <c r="AF46" s="845"/>
      <c r="AG46" s="845"/>
      <c r="AH46" s="845"/>
      <c r="AI46" s="845"/>
      <c r="AJ46" s="846"/>
      <c r="AK46" s="2"/>
    </row>
    <row r="47" spans="1:37" ht="21" customHeight="1" x14ac:dyDescent="0.15">
      <c r="A47" s="2"/>
      <c r="B47" s="2"/>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2"/>
    </row>
    <row r="48" spans="1:37" ht="23.1" customHeight="1" x14ac:dyDescent="0.15">
      <c r="B48" s="25"/>
      <c r="C48" s="25"/>
      <c r="D48" s="25"/>
      <c r="E48" s="25"/>
      <c r="F48" s="23"/>
      <c r="G48" s="23"/>
      <c r="H48" s="23"/>
      <c r="J48" s="24"/>
      <c r="K48" s="24"/>
      <c r="L48" s="24"/>
      <c r="M48" s="24"/>
      <c r="N48" s="471" t="s">
        <v>42</v>
      </c>
      <c r="O48" s="471"/>
      <c r="P48" s="471"/>
      <c r="Q48" s="471"/>
      <c r="R48" s="471"/>
      <c r="S48" s="471"/>
      <c r="T48" s="471"/>
      <c r="U48" s="471"/>
      <c r="V48" s="471"/>
      <c r="W48" s="471"/>
      <c r="X48" s="471"/>
      <c r="Y48" s="471"/>
      <c r="Z48" s="24"/>
      <c r="AA48" s="24"/>
      <c r="AB48" s="24"/>
    </row>
    <row r="49" spans="2:38" ht="23.1" customHeight="1" thickBot="1" x14ac:dyDescent="0.2"/>
    <row r="50" spans="2:38" ht="23.1" customHeight="1" x14ac:dyDescent="0.15">
      <c r="B50" s="847" t="s">
        <v>22</v>
      </c>
      <c r="C50" s="848"/>
      <c r="D50" s="848"/>
      <c r="E50" s="849"/>
      <c r="F50" s="856" t="s">
        <v>9</v>
      </c>
      <c r="G50" s="710"/>
      <c r="H50" s="710"/>
      <c r="I50" s="857"/>
      <c r="J50" s="59" t="s">
        <v>29</v>
      </c>
      <c r="K50" s="14"/>
      <c r="L50" s="14"/>
      <c r="M50" s="858">
        <f>IF(K12="","",ROUNDDOWN(K20/K12,2))</f>
        <v>7359.6</v>
      </c>
      <c r="N50" s="858"/>
      <c r="O50" s="858"/>
      <c r="P50" s="858"/>
      <c r="Q50" s="858"/>
      <c r="R50" s="105" t="s">
        <v>18</v>
      </c>
      <c r="S50" s="62" t="s">
        <v>32</v>
      </c>
      <c r="T50" s="14"/>
      <c r="U50" s="14"/>
      <c r="V50" s="859">
        <f>IF(T12="","",ROUNDDOWN(T20/T12,2))</f>
        <v>14718</v>
      </c>
      <c r="W50" s="859"/>
      <c r="X50" s="859"/>
      <c r="Y50" s="859"/>
      <c r="Z50" s="859"/>
      <c r="AA50" s="86" t="s">
        <v>18</v>
      </c>
      <c r="AB50" s="59" t="s">
        <v>35</v>
      </c>
      <c r="AC50" s="14"/>
      <c r="AD50" s="14"/>
      <c r="AE50" s="859" t="str">
        <f>IF(AC12="","",ROUNDDOWN(AC20/AC12,2))</f>
        <v/>
      </c>
      <c r="AF50" s="859"/>
      <c r="AG50" s="859"/>
      <c r="AH50" s="859"/>
      <c r="AI50" s="859"/>
      <c r="AJ50" s="86" t="s">
        <v>18</v>
      </c>
    </row>
    <row r="51" spans="2:38" ht="23.1" customHeight="1" x14ac:dyDescent="0.15">
      <c r="B51" s="850"/>
      <c r="C51" s="851"/>
      <c r="D51" s="851"/>
      <c r="E51" s="852"/>
      <c r="F51" s="860" t="s">
        <v>14</v>
      </c>
      <c r="G51" s="861"/>
      <c r="H51" s="861"/>
      <c r="I51" s="862"/>
      <c r="J51" s="60" t="s">
        <v>30</v>
      </c>
      <c r="K51" s="15"/>
      <c r="L51" s="15"/>
      <c r="M51" s="863">
        <f>IF(K12="","",ROUNDDOWN(K32/22,2))</f>
        <v>181.81</v>
      </c>
      <c r="N51" s="863"/>
      <c r="O51" s="863"/>
      <c r="P51" s="863"/>
      <c r="Q51" s="863"/>
      <c r="R51" s="16" t="s">
        <v>18</v>
      </c>
      <c r="S51" s="63" t="s">
        <v>33</v>
      </c>
      <c r="T51" s="15"/>
      <c r="U51" s="15"/>
      <c r="V51" s="833">
        <f>IF(T12="","",ROUNDDOWN(T32/22,2))</f>
        <v>181.81</v>
      </c>
      <c r="W51" s="833"/>
      <c r="X51" s="833"/>
      <c r="Y51" s="833"/>
      <c r="Z51" s="833"/>
      <c r="AA51" s="17" t="s">
        <v>18</v>
      </c>
      <c r="AB51" s="60" t="s">
        <v>36</v>
      </c>
      <c r="AC51" s="15"/>
      <c r="AD51" s="15"/>
      <c r="AE51" s="833" t="str">
        <f>IF(AC12="","",ROUNDDOWN(AC32/22,2))</f>
        <v/>
      </c>
      <c r="AF51" s="833"/>
      <c r="AG51" s="833"/>
      <c r="AH51" s="833"/>
      <c r="AI51" s="833"/>
      <c r="AJ51" s="17" t="s">
        <v>18</v>
      </c>
    </row>
    <row r="52" spans="2:38" ht="23.1" customHeight="1" thickBot="1" x14ac:dyDescent="0.2">
      <c r="B52" s="853"/>
      <c r="C52" s="854"/>
      <c r="D52" s="854"/>
      <c r="E52" s="855"/>
      <c r="F52" s="834" t="s">
        <v>13</v>
      </c>
      <c r="G52" s="730"/>
      <c r="H52" s="730"/>
      <c r="I52" s="731"/>
      <c r="J52" s="61" t="s">
        <v>31</v>
      </c>
      <c r="K52" s="3"/>
      <c r="L52" s="3"/>
      <c r="M52" s="835">
        <f>IF(K12="","",(ROUNDDOWN(M50+M51,0)))</f>
        <v>7541</v>
      </c>
      <c r="N52" s="835"/>
      <c r="O52" s="835"/>
      <c r="P52" s="835"/>
      <c r="Q52" s="835"/>
      <c r="R52" s="4" t="s">
        <v>18</v>
      </c>
      <c r="S52" s="64" t="s">
        <v>34</v>
      </c>
      <c r="T52" s="3"/>
      <c r="U52" s="3"/>
      <c r="V52" s="836">
        <f>IF(T12="","",(ROUNDDOWN(V50+V51,0)))</f>
        <v>14899</v>
      </c>
      <c r="W52" s="836"/>
      <c r="X52" s="836"/>
      <c r="Y52" s="836"/>
      <c r="Z52" s="836"/>
      <c r="AA52" s="5" t="s">
        <v>18</v>
      </c>
      <c r="AB52" s="61" t="s">
        <v>37</v>
      </c>
      <c r="AC52" s="3"/>
      <c r="AD52" s="3"/>
      <c r="AE52" s="836" t="str">
        <f>IF(AC12="","",(ROUNDDOWN(AE50+AE51,0)))</f>
        <v/>
      </c>
      <c r="AF52" s="836"/>
      <c r="AG52" s="836"/>
      <c r="AH52" s="836"/>
      <c r="AI52" s="836"/>
      <c r="AJ52" s="5" t="s">
        <v>18</v>
      </c>
    </row>
    <row r="53" spans="2:38" ht="23.1" customHeight="1" x14ac:dyDescent="0.15"/>
    <row r="54" spans="2:38" ht="23.1" customHeight="1" x14ac:dyDescent="0.15">
      <c r="B54" s="837" t="s">
        <v>85</v>
      </c>
      <c r="C54" s="837"/>
      <c r="D54" s="838">
        <f>AE25</f>
        <v>0</v>
      </c>
      <c r="E54" s="839"/>
      <c r="F54" s="840"/>
      <c r="I54" s="54" t="s">
        <v>43</v>
      </c>
      <c r="J54" s="26"/>
      <c r="K54" s="26"/>
      <c r="L54" s="26"/>
    </row>
    <row r="55" spans="2:38" ht="23.1" customHeight="1" thickBot="1" x14ac:dyDescent="0.2">
      <c r="B55" s="869" t="s">
        <v>84</v>
      </c>
      <c r="C55" s="869"/>
      <c r="D55" s="870">
        <f>IF(D54="","",ROUNDDOWN(D54/264,0))</f>
        <v>0</v>
      </c>
      <c r="E55" s="871"/>
      <c r="F55" s="872"/>
      <c r="J55" s="48" t="s">
        <v>168</v>
      </c>
      <c r="Q55" s="48" t="s">
        <v>169</v>
      </c>
    </row>
    <row r="56" spans="2:38" ht="23.1" customHeight="1" thickTop="1" thickBot="1" x14ac:dyDescent="0.2">
      <c r="B56" s="873" t="s">
        <v>86</v>
      </c>
      <c r="C56" s="874"/>
      <c r="D56" s="875" t="s">
        <v>87</v>
      </c>
      <c r="E56" s="875"/>
      <c r="F56" s="875"/>
      <c r="I56" s="27" t="s">
        <v>44</v>
      </c>
      <c r="J56" s="876">
        <f>AE20</f>
        <v>380000</v>
      </c>
      <c r="K56" s="876"/>
      <c r="L56" s="876"/>
      <c r="M56" s="1" t="s">
        <v>57</v>
      </c>
      <c r="N56" s="48" t="s">
        <v>47</v>
      </c>
      <c r="O56" s="868" t="s">
        <v>59</v>
      </c>
      <c r="P56" s="868"/>
      <c r="Q56" s="868"/>
      <c r="R56" s="864">
        <f>IF(J56="","",ROUND(J56/22,-1))</f>
        <v>17270</v>
      </c>
      <c r="S56" s="865"/>
      <c r="T56" s="106" t="s">
        <v>45</v>
      </c>
      <c r="V56" s="55" t="s">
        <v>46</v>
      </c>
    </row>
    <row r="57" spans="2:38" ht="23.1" customHeight="1" thickTop="1" x14ac:dyDescent="0.15">
      <c r="B57" s="866">
        <f>IF(D54="","",IF(R58&gt;D55,K12,0))</f>
        <v>23</v>
      </c>
      <c r="C57" s="866"/>
      <c r="D57" s="867">
        <f>IF(D54="",0,D55*K12)</f>
        <v>0</v>
      </c>
      <c r="E57" s="867"/>
      <c r="F57" s="867"/>
      <c r="J57" s="48" t="s">
        <v>170</v>
      </c>
      <c r="Q57" s="48" t="s">
        <v>171</v>
      </c>
      <c r="AE57" s="29" t="s">
        <v>88</v>
      </c>
      <c r="AF57" s="30"/>
      <c r="AG57" s="30"/>
      <c r="AH57" s="30"/>
      <c r="AI57" s="30"/>
      <c r="AJ57" s="31"/>
      <c r="AK57" s="32"/>
      <c r="AL57" s="2"/>
    </row>
    <row r="58" spans="2:38" ht="23.1" customHeight="1" x14ac:dyDescent="0.15">
      <c r="B58" s="866">
        <f>IF(D54="","",IF(R58&gt;D55,T12,0))</f>
        <v>1</v>
      </c>
      <c r="C58" s="866"/>
      <c r="D58" s="867">
        <f>IF(D54="",0,D55*T12)</f>
        <v>0</v>
      </c>
      <c r="E58" s="867"/>
      <c r="F58" s="867"/>
      <c r="I58" s="27" t="s">
        <v>44</v>
      </c>
      <c r="J58" s="864">
        <f>R56</f>
        <v>17270</v>
      </c>
      <c r="K58" s="865"/>
      <c r="L58" s="865"/>
      <c r="M58" s="1" t="s">
        <v>57</v>
      </c>
      <c r="N58" s="48" t="s">
        <v>50</v>
      </c>
      <c r="O58" s="868" t="s">
        <v>60</v>
      </c>
      <c r="P58" s="868"/>
      <c r="Q58" s="868"/>
      <c r="R58" s="864">
        <f>IF(J58="","",ROUND(J58*2/3,0))</f>
        <v>11513</v>
      </c>
      <c r="S58" s="865"/>
      <c r="T58" s="106" t="s">
        <v>45</v>
      </c>
      <c r="V58" s="28" t="s">
        <v>83</v>
      </c>
      <c r="AE58" s="34" t="s">
        <v>89</v>
      </c>
      <c r="AF58" s="2"/>
      <c r="AG58" s="2"/>
      <c r="AH58" s="2"/>
      <c r="AI58" s="2"/>
      <c r="AJ58" s="33"/>
      <c r="AK58" s="32"/>
      <c r="AL58" s="2"/>
    </row>
    <row r="59" spans="2:38" ht="23.1" customHeight="1" x14ac:dyDescent="0.15">
      <c r="B59" s="866">
        <f>IF(D54="","",IF(R58&gt;D55,AC12,0))</f>
        <v>0</v>
      </c>
      <c r="C59" s="866"/>
      <c r="D59" s="867">
        <f>IF(D54="",0,D55*AC12)</f>
        <v>0</v>
      </c>
      <c r="E59" s="867"/>
      <c r="F59" s="867"/>
      <c r="I59" s="54" t="s">
        <v>91</v>
      </c>
      <c r="P59" s="54" t="s">
        <v>48</v>
      </c>
      <c r="Y59" s="54" t="s">
        <v>49</v>
      </c>
      <c r="AE59" s="34" t="s">
        <v>90</v>
      </c>
      <c r="AF59" s="2"/>
      <c r="AG59" s="2"/>
      <c r="AH59" s="2"/>
      <c r="AI59" s="2"/>
      <c r="AJ59" s="33"/>
      <c r="AK59" s="32"/>
      <c r="AL59" s="2"/>
    </row>
    <row r="60" spans="2:38" ht="23.1" customHeight="1" x14ac:dyDescent="0.15">
      <c r="I60" s="49" t="s">
        <v>44</v>
      </c>
      <c r="J60" s="48" t="s">
        <v>61</v>
      </c>
      <c r="K60" s="883">
        <f>M52</f>
        <v>7541</v>
      </c>
      <c r="L60" s="884"/>
      <c r="M60" s="48" t="s">
        <v>64</v>
      </c>
      <c r="N60" s="48"/>
      <c r="O60" s="48"/>
      <c r="P60" s="880" t="s">
        <v>67</v>
      </c>
      <c r="Q60" s="880"/>
      <c r="R60" s="880"/>
      <c r="S60" s="49" t="s">
        <v>44</v>
      </c>
      <c r="T60" s="48">
        <f>IF(K60="","",IF(R58&gt;K60,K12,0))</f>
        <v>23</v>
      </c>
      <c r="U60" s="48" t="s">
        <v>68</v>
      </c>
      <c r="V60" s="48"/>
      <c r="W60" s="48"/>
      <c r="X60" s="48"/>
      <c r="Y60" s="881" t="s">
        <v>71</v>
      </c>
      <c r="Z60" s="881"/>
      <c r="AA60" s="48" t="s">
        <v>51</v>
      </c>
      <c r="AB60" s="882">
        <f>IF(K60="","",K60*T60)</f>
        <v>173443</v>
      </c>
      <c r="AC60" s="882"/>
      <c r="AD60" s="48" t="s">
        <v>52</v>
      </c>
      <c r="AE60" s="32"/>
      <c r="AF60" s="877">
        <f>IF(K60="","",IF(K60&gt;=D55,IF(K13=0,IF(AB60&gt;=D62,D62,AB60),AB60),D57))</f>
        <v>173443</v>
      </c>
      <c r="AG60" s="877"/>
      <c r="AH60" s="877"/>
      <c r="AI60" s="2" t="s">
        <v>52</v>
      </c>
      <c r="AJ60" s="33"/>
      <c r="AK60" s="32"/>
      <c r="AL60" s="2"/>
    </row>
    <row r="61" spans="2:38" ht="23.1" customHeight="1" x14ac:dyDescent="0.15">
      <c r="B61" s="878" t="s">
        <v>92</v>
      </c>
      <c r="C61" s="748"/>
      <c r="D61" s="748"/>
      <c r="E61" s="748"/>
      <c r="F61" s="879"/>
      <c r="I61" s="49" t="s">
        <v>44</v>
      </c>
      <c r="J61" s="48" t="s">
        <v>62</v>
      </c>
      <c r="K61" s="479">
        <f>V52</f>
        <v>14899</v>
      </c>
      <c r="L61" s="479"/>
      <c r="M61" s="48" t="s">
        <v>65</v>
      </c>
      <c r="N61" s="48"/>
      <c r="O61" s="48"/>
      <c r="P61" s="880" t="s">
        <v>69</v>
      </c>
      <c r="Q61" s="880"/>
      <c r="R61" s="880"/>
      <c r="S61" s="49" t="s">
        <v>44</v>
      </c>
      <c r="T61" s="48">
        <f>IF(K61="","",IF(R58&gt;K61,T12,0))</f>
        <v>0</v>
      </c>
      <c r="U61" s="48" t="s">
        <v>73</v>
      </c>
      <c r="V61" s="48"/>
      <c r="W61" s="48"/>
      <c r="X61" s="48"/>
      <c r="Y61" s="881" t="s">
        <v>72</v>
      </c>
      <c r="Z61" s="881"/>
      <c r="AA61" s="48" t="s">
        <v>51</v>
      </c>
      <c r="AB61" s="882">
        <f>IF(K61="","",K61*T61)</f>
        <v>0</v>
      </c>
      <c r="AC61" s="882"/>
      <c r="AD61" s="48" t="s">
        <v>52</v>
      </c>
      <c r="AE61" s="32"/>
      <c r="AF61" s="877">
        <f>IF(K61="","",IF(K61&gt;=D55,IF(T13=0,IF(AB61&gt;=D63,D63,AB61),AB61),D58))</f>
        <v>0</v>
      </c>
      <c r="AG61" s="877"/>
      <c r="AH61" s="877"/>
      <c r="AI61" s="2" t="s">
        <v>52</v>
      </c>
      <c r="AJ61" s="33"/>
      <c r="AK61" s="32"/>
      <c r="AL61" s="2"/>
    </row>
    <row r="62" spans="2:38" ht="23.1" customHeight="1" x14ac:dyDescent="0.15">
      <c r="B62" s="890" t="s">
        <v>93</v>
      </c>
      <c r="C62" s="890"/>
      <c r="D62" s="891">
        <f>K32</f>
        <v>4000</v>
      </c>
      <c r="E62" s="892"/>
      <c r="F62" s="892"/>
      <c r="I62" s="49" t="s">
        <v>44</v>
      </c>
      <c r="J62" s="48" t="s">
        <v>63</v>
      </c>
      <c r="K62" s="883" t="str">
        <f>AE52</f>
        <v/>
      </c>
      <c r="L62" s="884"/>
      <c r="M62" s="48" t="s">
        <v>66</v>
      </c>
      <c r="N62" s="48"/>
      <c r="O62" s="48"/>
      <c r="P62" s="895" t="s">
        <v>70</v>
      </c>
      <c r="Q62" s="895"/>
      <c r="R62" s="895"/>
      <c r="S62" s="50" t="s">
        <v>44</v>
      </c>
      <c r="T62" s="51" t="str">
        <f>IF(K62="","",IF(R58&gt;K62,AC12,0))</f>
        <v/>
      </c>
      <c r="U62" s="51" t="s">
        <v>74</v>
      </c>
      <c r="V62" s="51"/>
      <c r="W62" s="48"/>
      <c r="X62" s="48"/>
      <c r="Y62" s="896" t="s">
        <v>75</v>
      </c>
      <c r="Z62" s="896"/>
      <c r="AA62" s="51" t="s">
        <v>51</v>
      </c>
      <c r="AB62" s="882" t="str">
        <f>IF(K62="","",K62*T62)</f>
        <v/>
      </c>
      <c r="AC62" s="882"/>
      <c r="AD62" s="48" t="s">
        <v>52</v>
      </c>
      <c r="AE62" s="32"/>
      <c r="AF62" s="889" t="str">
        <f>IF(K62="","",IF(K62&gt;=D55,IF(AC13=0,IF(AB62&gt;=D64,D64,AB62),AB62),D59))</f>
        <v/>
      </c>
      <c r="AG62" s="889"/>
      <c r="AH62" s="889"/>
      <c r="AI62" s="2" t="s">
        <v>52</v>
      </c>
      <c r="AJ62" s="33"/>
      <c r="AK62" s="32"/>
      <c r="AL62" s="2"/>
    </row>
    <row r="63" spans="2:38" ht="23.1" customHeight="1" thickBot="1" x14ac:dyDescent="0.2">
      <c r="B63" s="890" t="s">
        <v>94</v>
      </c>
      <c r="C63" s="890"/>
      <c r="D63" s="891">
        <f>T32</f>
        <v>4000</v>
      </c>
      <c r="E63" s="892"/>
      <c r="F63" s="892"/>
      <c r="R63" s="49" t="s">
        <v>53</v>
      </c>
      <c r="S63" s="49" t="s">
        <v>56</v>
      </c>
      <c r="T63" s="48">
        <f>IF(J56="","",SUM(T60:T62))</f>
        <v>23</v>
      </c>
      <c r="U63" s="48" t="s">
        <v>76</v>
      </c>
      <c r="V63" s="48"/>
      <c r="AA63" s="87" t="s">
        <v>53</v>
      </c>
      <c r="AB63" s="893">
        <f>IF(J56="","",SUM(AB60:AB62))</f>
        <v>173443</v>
      </c>
      <c r="AC63" s="893" t="str">
        <f t="shared" ref="AC63" si="6">IF(S56="","",SUM(AC60:AC62))</f>
        <v/>
      </c>
      <c r="AD63" s="1" t="s">
        <v>52</v>
      </c>
      <c r="AE63" s="56" t="s">
        <v>53</v>
      </c>
      <c r="AF63" s="894">
        <f>IF(J58="","",SUM(AF60:AH62))</f>
        <v>173443</v>
      </c>
      <c r="AG63" s="894"/>
      <c r="AH63" s="894"/>
      <c r="AI63" s="57" t="s">
        <v>101</v>
      </c>
      <c r="AJ63" s="58"/>
      <c r="AK63" s="32"/>
      <c r="AL63" s="2"/>
    </row>
    <row r="64" spans="2:38" ht="23.1" customHeight="1" thickTop="1" x14ac:dyDescent="0.15">
      <c r="B64" s="890" t="s">
        <v>95</v>
      </c>
      <c r="C64" s="890"/>
      <c r="D64" s="891">
        <f>AC32</f>
        <v>0</v>
      </c>
      <c r="E64" s="892"/>
      <c r="F64" s="892"/>
      <c r="I64" s="54" t="s">
        <v>77</v>
      </c>
    </row>
    <row r="65" spans="9:25" ht="23.1" customHeight="1" x14ac:dyDescent="0.15">
      <c r="J65" s="48" t="s">
        <v>81</v>
      </c>
      <c r="K65" s="48"/>
      <c r="L65" s="48"/>
      <c r="M65" s="48" t="s">
        <v>80</v>
      </c>
      <c r="N65" s="48"/>
      <c r="O65" s="48"/>
      <c r="P65" s="48"/>
      <c r="Q65" s="48"/>
      <c r="R65" s="48" t="s">
        <v>54</v>
      </c>
      <c r="S65" s="48"/>
      <c r="T65" s="48"/>
      <c r="U65" s="48"/>
      <c r="V65" s="48" t="s">
        <v>55</v>
      </c>
      <c r="W65" s="48"/>
      <c r="X65" s="48"/>
    </row>
    <row r="66" spans="9:25" ht="23.1" customHeight="1" thickBot="1" x14ac:dyDescent="0.2">
      <c r="I66" s="49" t="s">
        <v>44</v>
      </c>
      <c r="J66" s="885">
        <f>R58</f>
        <v>11513</v>
      </c>
      <c r="K66" s="886"/>
      <c r="L66" s="48" t="s">
        <v>52</v>
      </c>
      <c r="M66" s="52" t="s">
        <v>78</v>
      </c>
      <c r="N66" s="886">
        <f>T63</f>
        <v>23</v>
      </c>
      <c r="O66" s="886"/>
      <c r="P66" s="48" t="s">
        <v>79</v>
      </c>
      <c r="Q66" s="52" t="s">
        <v>58</v>
      </c>
      <c r="R66" s="887">
        <f>AF63</f>
        <v>173443</v>
      </c>
      <c r="S66" s="887"/>
      <c r="T66" s="48" t="s">
        <v>52</v>
      </c>
      <c r="U66" s="48" t="s">
        <v>51</v>
      </c>
      <c r="V66" s="888">
        <f>IF(J66*N66-R66&lt;=0,0,J66*N66-R66)</f>
        <v>91356</v>
      </c>
      <c r="W66" s="888"/>
      <c r="X66" s="888"/>
      <c r="Y66" s="53" t="s">
        <v>52</v>
      </c>
    </row>
  </sheetData>
  <sheetProtection algorithmName="SHA-512" hashValue="sgBZZVnCcZtpf0SPzIG9LgFqVTMruJxR/he3oDmDqTMtdG5a2yFj0XM0jsiUCtpeKWKfdOvuq8ylHHTDug8Dyw==" saltValue="Fss32bg+oslGziY7Z23NsQ==" spinCount="100000" sheet="1" objects="1" scenarios="1"/>
  <mergeCells count="201">
    <mergeCell ref="B8:G8"/>
    <mergeCell ref="H8:N8"/>
    <mergeCell ref="B10:I11"/>
    <mergeCell ref="J10:J11"/>
    <mergeCell ref="K10:K11"/>
    <mergeCell ref="L10:L11"/>
    <mergeCell ref="M10:M11"/>
    <mergeCell ref="N10:N11"/>
    <mergeCell ref="B2:AJ2"/>
    <mergeCell ref="B5:G5"/>
    <mergeCell ref="H5:N5"/>
    <mergeCell ref="B6:G6"/>
    <mergeCell ref="H6:N6"/>
    <mergeCell ref="B7:G7"/>
    <mergeCell ref="H7:N7"/>
    <mergeCell ref="AJ12:AJ13"/>
    <mergeCell ref="B13:I13"/>
    <mergeCell ref="K13:P13"/>
    <mergeCell ref="Q13:R13"/>
    <mergeCell ref="T13:Y13"/>
    <mergeCell ref="Z13:AA13"/>
    <mergeCell ref="Y10:AA10"/>
    <mergeCell ref="AE10:AJ11"/>
    <mergeCell ref="P11:R11"/>
    <mergeCell ref="Y11:AA11"/>
    <mergeCell ref="B12:I12"/>
    <mergeCell ref="K12:P12"/>
    <mergeCell ref="Q12:R12"/>
    <mergeCell ref="T12:Y12"/>
    <mergeCell ref="Z12:AA12"/>
    <mergeCell ref="AE12:AI13"/>
    <mergeCell ref="P10:R10"/>
    <mergeCell ref="S10:S11"/>
    <mergeCell ref="T10:T11"/>
    <mergeCell ref="U10:U11"/>
    <mergeCell ref="V10:V11"/>
    <mergeCell ref="W10:W11"/>
    <mergeCell ref="B17:E17"/>
    <mergeCell ref="F17:H17"/>
    <mergeCell ref="K17:Q17"/>
    <mergeCell ref="T17:Z17"/>
    <mergeCell ref="B18:E18"/>
    <mergeCell ref="F18:H18"/>
    <mergeCell ref="K18:Q18"/>
    <mergeCell ref="T18:Z18"/>
    <mergeCell ref="B14:I14"/>
    <mergeCell ref="J14:R15"/>
    <mergeCell ref="S14:AA15"/>
    <mergeCell ref="B15:E15"/>
    <mergeCell ref="F15:I15"/>
    <mergeCell ref="B16:E16"/>
    <mergeCell ref="F16:H16"/>
    <mergeCell ref="K16:Q16"/>
    <mergeCell ref="T16:Z16"/>
    <mergeCell ref="AE18:AJ19"/>
    <mergeCell ref="B19:E19"/>
    <mergeCell ref="F19:H19"/>
    <mergeCell ref="K19:Q19"/>
    <mergeCell ref="T19:Z19"/>
    <mergeCell ref="B20:I20"/>
    <mergeCell ref="K20:Q20"/>
    <mergeCell ref="T20:Z20"/>
    <mergeCell ref="AE20:AI20"/>
    <mergeCell ref="AE23:AJ24"/>
    <mergeCell ref="B24:E24"/>
    <mergeCell ref="F24:H24"/>
    <mergeCell ref="J24:K24"/>
    <mergeCell ref="O24:Q24"/>
    <mergeCell ref="S24:T24"/>
    <mergeCell ref="X24:Z24"/>
    <mergeCell ref="V21:Y22"/>
    <mergeCell ref="B22:E22"/>
    <mergeCell ref="F22:I22"/>
    <mergeCell ref="B23:E23"/>
    <mergeCell ref="F23:H23"/>
    <mergeCell ref="J23:K23"/>
    <mergeCell ref="O23:Q23"/>
    <mergeCell ref="S23:T23"/>
    <mergeCell ref="X23:Z23"/>
    <mergeCell ref="B21:I21"/>
    <mergeCell ref="J21:K22"/>
    <mergeCell ref="L21:L22"/>
    <mergeCell ref="M21:P22"/>
    <mergeCell ref="S21:T22"/>
    <mergeCell ref="U21:U22"/>
    <mergeCell ref="AE25:AI25"/>
    <mergeCell ref="B26:E26"/>
    <mergeCell ref="F26:H26"/>
    <mergeCell ref="J26:K26"/>
    <mergeCell ref="O26:Q26"/>
    <mergeCell ref="S26:T26"/>
    <mergeCell ref="X26:Z26"/>
    <mergeCell ref="AE26:AJ27"/>
    <mergeCell ref="B27:E27"/>
    <mergeCell ref="F27:H27"/>
    <mergeCell ref="B25:E25"/>
    <mergeCell ref="F25:H25"/>
    <mergeCell ref="J25:K25"/>
    <mergeCell ref="O25:Q25"/>
    <mergeCell ref="S25:T25"/>
    <mergeCell ref="X25:Z25"/>
    <mergeCell ref="J27:K27"/>
    <mergeCell ref="O27:Q27"/>
    <mergeCell ref="S27:T27"/>
    <mergeCell ref="X27:Z27"/>
    <mergeCell ref="B28:E28"/>
    <mergeCell ref="F28:H28"/>
    <mergeCell ref="J28:K28"/>
    <mergeCell ref="O28:Q28"/>
    <mergeCell ref="S28:T28"/>
    <mergeCell ref="X28:Z28"/>
    <mergeCell ref="AE28:AI28"/>
    <mergeCell ref="B29:E29"/>
    <mergeCell ref="F29:H29"/>
    <mergeCell ref="J29:K29"/>
    <mergeCell ref="O29:Q29"/>
    <mergeCell ref="S29:T29"/>
    <mergeCell ref="X29:Z29"/>
    <mergeCell ref="AE29:AJ30"/>
    <mergeCell ref="B30:E30"/>
    <mergeCell ref="F30:H30"/>
    <mergeCell ref="AE31:AI31"/>
    <mergeCell ref="B32:I32"/>
    <mergeCell ref="K32:Q32"/>
    <mergeCell ref="T32:Z32"/>
    <mergeCell ref="T38:W39"/>
    <mergeCell ref="Z38:AA38"/>
    <mergeCell ref="Z39:AA39"/>
    <mergeCell ref="J30:K30"/>
    <mergeCell ref="O30:Q30"/>
    <mergeCell ref="S30:T30"/>
    <mergeCell ref="X30:Z30"/>
    <mergeCell ref="B31:E31"/>
    <mergeCell ref="F31:H31"/>
    <mergeCell ref="J31:K31"/>
    <mergeCell ref="O31:Q31"/>
    <mergeCell ref="S31:T31"/>
    <mergeCell ref="X31:Z31"/>
    <mergeCell ref="AH38:AJ38"/>
    <mergeCell ref="AH39:AJ40"/>
    <mergeCell ref="AE51:AI51"/>
    <mergeCell ref="F52:I52"/>
    <mergeCell ref="M52:Q52"/>
    <mergeCell ref="V52:Z52"/>
    <mergeCell ref="AE52:AI52"/>
    <mergeCell ref="B54:C54"/>
    <mergeCell ref="D54:F54"/>
    <mergeCell ref="B45:AJ46"/>
    <mergeCell ref="N48:Y48"/>
    <mergeCell ref="B50:E52"/>
    <mergeCell ref="F50:I50"/>
    <mergeCell ref="M50:Q50"/>
    <mergeCell ref="V50:Z50"/>
    <mergeCell ref="AE50:AI50"/>
    <mergeCell ref="F51:I51"/>
    <mergeCell ref="M51:Q51"/>
    <mergeCell ref="V51:Z51"/>
    <mergeCell ref="R56:S56"/>
    <mergeCell ref="B57:C57"/>
    <mergeCell ref="D57:F57"/>
    <mergeCell ref="B58:C58"/>
    <mergeCell ref="D58:F58"/>
    <mergeCell ref="J58:L58"/>
    <mergeCell ref="O58:Q58"/>
    <mergeCell ref="R58:S58"/>
    <mergeCell ref="B55:C55"/>
    <mergeCell ref="D55:F55"/>
    <mergeCell ref="B56:C56"/>
    <mergeCell ref="D56:F56"/>
    <mergeCell ref="J56:L56"/>
    <mergeCell ref="O56:Q56"/>
    <mergeCell ref="AF60:AH60"/>
    <mergeCell ref="B61:F61"/>
    <mergeCell ref="K61:L61"/>
    <mergeCell ref="P61:R61"/>
    <mergeCell ref="Y61:Z61"/>
    <mergeCell ref="AB61:AC61"/>
    <mergeCell ref="AF61:AH61"/>
    <mergeCell ref="B59:C59"/>
    <mergeCell ref="D59:F59"/>
    <mergeCell ref="K60:L60"/>
    <mergeCell ref="P60:R60"/>
    <mergeCell ref="Y60:Z60"/>
    <mergeCell ref="AB60:AC60"/>
    <mergeCell ref="J66:K66"/>
    <mergeCell ref="N66:O66"/>
    <mergeCell ref="R66:S66"/>
    <mergeCell ref="V66:X66"/>
    <mergeCell ref="AF62:AH62"/>
    <mergeCell ref="B63:C63"/>
    <mergeCell ref="D63:F63"/>
    <mergeCell ref="AB63:AC63"/>
    <mergeCell ref="AF63:AH63"/>
    <mergeCell ref="B64:C64"/>
    <mergeCell ref="D64:F64"/>
    <mergeCell ref="B62:C62"/>
    <mergeCell ref="D62:F62"/>
    <mergeCell ref="K62:L62"/>
    <mergeCell ref="P62:R62"/>
    <mergeCell ref="Y62:Z62"/>
    <mergeCell ref="AB62:AC62"/>
  </mergeCells>
  <phoneticPr fontId="1"/>
  <conditionalFormatting sqref="S23:T31">
    <cfRule type="cellIs" dxfId="0" priority="1" operator="equal">
      <formula>0</formula>
    </cfRule>
  </conditionalFormatting>
  <printOptions horizontalCentered="1"/>
  <pageMargins left="0.59055118110236227" right="0.59055118110236227" top="0.59055118110236227" bottom="0.3937007874015748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説明</vt:lpstr>
      <vt:lpstr>【試算及び報酬支給額証明書】</vt:lpstr>
      <vt:lpstr>例①支給割合変更なし</vt:lpstr>
      <vt:lpstr>例②月途中で支給割合変更あり</vt:lpstr>
      <vt:lpstr>例③試算結果0円</vt:lpstr>
      <vt:lpstr>例④給料半減で祝日あり</vt:lpstr>
      <vt:lpstr>【試算及び報酬支給額証明書】!Print_Area</vt:lpstr>
      <vt:lpstr>説明!Print_Area</vt:lpstr>
      <vt:lpstr>例①支給割合変更なし!Print_Area</vt:lpstr>
      <vt:lpstr>例③試算結果0円!Print_Area</vt:lpstr>
    </vt:vector>
  </TitlesOfParts>
  <Company>全国市町村職員共済組合連合会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全国市町村職員共済組合連合会</dc:creator>
  <cp:lastModifiedBy>共済組合（久田　好人）</cp:lastModifiedBy>
  <cp:lastPrinted>2021-08-31T23:32:12Z</cp:lastPrinted>
  <dcterms:created xsi:type="dcterms:W3CDTF">2015-10-21T02:43:18Z</dcterms:created>
  <dcterms:modified xsi:type="dcterms:W3CDTF">2025-01-09T08:42:18Z</dcterms:modified>
</cp:coreProperties>
</file>